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8A8ABE97-5FCF-4869-8E0C-082A58DD1A30}" xr6:coauthVersionLast="47" xr6:coauthVersionMax="47" xr10:uidLastSave="{00000000-0000-0000-0000-000000000000}"/>
  <bookViews>
    <workbookView xWindow="-120" yWindow="-120" windowWidth="29040" windowHeight="15720" firstSheet="2" activeTab="3" xr2:uid="{C5BC11FF-CA2B-4A66-B907-7C8315D94176}"/>
  </bookViews>
  <sheets>
    <sheet name="Raw_Data" sheetId="1" r:id="rId1"/>
    <sheet name="Raw_Data_2" sheetId="2" r:id="rId2"/>
    <sheet name="Cleaned Data" sheetId="5" r:id="rId3"/>
    <sheet name="Business Performance Dashboard" sheetId="8" r:id="rId4"/>
    <sheet name="Business Performance Insights" sheetId="20" r:id="rId5"/>
    <sheet name="Business Performance Prep Sheet" sheetId="9" r:id="rId6"/>
    <sheet name="Geographical Dahsboard" sheetId="18" r:id="rId7"/>
    <sheet name="Geographical Dashboard Insights" sheetId="21" r:id="rId8"/>
    <sheet name="Geographical Prep Sheet" sheetId="19" r:id="rId9"/>
    <sheet name="Product Performance Analysis" sheetId="13" r:id="rId10"/>
    <sheet name="Product Performance Insights" sheetId="26" r:id="rId11"/>
    <sheet name="Product Performance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Dahsboard'!$B$14:$E$14</definedName>
    <definedName name="_xlnm._FilterDatabase" localSheetId="8" hidden="1">'Geographical Prep Sheet'!$I$43:$J$62</definedName>
    <definedName name="_xlcn.WorksheetConnection_excel_1_resume_last.xlsxCleanedData1"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1386" r:id="rId16"/>
    <pivotCache cacheId="1387" r:id="rId17"/>
    <pivotCache cacheId="1388" r:id="rId18"/>
    <pivotCache cacheId="1389" r:id="rId19"/>
    <pivotCache cacheId="1390" r:id="rId20"/>
    <pivotCache cacheId="1391" r:id="rId21"/>
    <pivotCache cacheId="1392" r:id="rId22"/>
    <pivotCache cacheId="1393" r:id="rId23"/>
    <pivotCache cacheId="1400" r:id="rId24"/>
    <pivotCache cacheId="1401" r:id="rId25"/>
    <pivotCache cacheId="1402" r:id="rId26"/>
    <pivotCache cacheId="1403" r:id="rId27"/>
    <pivotCache cacheId="1404" r:id="rId28"/>
    <pivotCache cacheId="1405" r:id="rId29"/>
    <pivotCache cacheId="1406" r:id="rId30"/>
    <pivotCache cacheId="1482" r:id="rId31"/>
    <pivotCache cacheId="1485" r:id="rId32"/>
    <pivotCache cacheId="1488" r:id="rId33"/>
    <pivotCache cacheId="1491" r:id="rId34"/>
    <pivotCache cacheId="1494" r:id="rId35"/>
    <pivotCache cacheId="1497" r:id="rId36"/>
    <pivotCache cacheId="1518" r:id="rId37"/>
    <pivotCache cacheId="1521" r:id="rId38"/>
    <pivotCache cacheId="1524" r:id="rId39"/>
    <pivotCache cacheId="1527" r:id="rId40"/>
    <pivotCache cacheId="1530" r:id="rId41"/>
    <pivotCache cacheId="1533" r:id="rId42"/>
  </pivotCaches>
  <extLst>
    <ext xmlns:x14="http://schemas.microsoft.com/office/spreadsheetml/2009/9/main" uri="{876F7934-8845-4945-9796-88D515C7AA90}">
      <x14:pivotCaches>
        <pivotCache cacheId="1413" r:id="rId43"/>
        <pivotCache cacheId="1414" r:id="rId44"/>
        <pivotCache cacheId="1415" r:id="rId45"/>
        <pivotCache cacheId="1416" r:id="rId46"/>
      </x14:pivotCaches>
    </ext>
    <ext xmlns:x14="http://schemas.microsoft.com/office/spreadsheetml/2009/9/main" uri="{BBE1A952-AA13-448e-AADC-164F8A28A991}">
      <x14:slicerCaches>
        <x14:slicerCache r:id="rId47"/>
        <x14:slicerCache r:id="rId48"/>
        <x14:slicerCache r:id="rId49"/>
        <x14:slicerCache r:id="rId5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excel_1_resume_last.xlsx!CleanedData"/>
        </x15:modelTables>
        <x15:extLst>
          <ext xmlns:x16="http://schemas.microsoft.com/office/spreadsheetml/2014/11/main" uri="{9835A34E-60A6-4A7C-AAB8-D5F71C897F49}">
            <x16:modelTimeGroupings>
              <x16:modelTimeGrouping tableName="CleanedData"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CleanedData" columnName="StartOfMonth" columnId="StartOfMonth">
                <x16:calculatedTimeColumn columnName="StartOfMonth (Year)" columnId="StartOfMonth (Year)" contentType="years" isSelected="0"/>
                <x16:calculatedTimeColumn columnName="StartOfMonth (Quarter)" columnId="StartOfMonth (Quarter)" contentType="quarters" isSelected="0"/>
                <x16:calculatedTimeColumn columnName="StartOfMonth (Month Index)" columnId="StartOfMonth (Month Index)" contentType="monthsindex" isSelected="1"/>
                <x16:calculatedTimeColumn columnName="StartOfMonth (Month)" columnId="StartOf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6" i="19" l="1"/>
  <c r="L136" i="19"/>
  <c r="N14" i="17"/>
  <c r="N132" i="19" l="1"/>
  <c r="N131" i="19"/>
  <c r="M57" i="9"/>
  <c r="H38" i="9"/>
  <c r="C118" i="19"/>
  <c r="H29" i="19"/>
  <c r="E29" i="19" a="1"/>
  <c r="E29" i="19" s="1"/>
  <c r="G29" i="19" a="1"/>
  <c r="G29" i="19" s="1"/>
  <c r="B4" i="19" a="1"/>
  <c r="B4" i="19" s="1"/>
  <c r="I101" i="9" a="1"/>
  <c r="I101" i="9" s="1"/>
  <c r="H101" i="9" a="1"/>
  <c r="H101" i="9" s="1"/>
  <c r="G101" i="9" a="1"/>
  <c r="G101" i="9" s="1"/>
  <c r="M56" i="9"/>
  <c r="H37" i="9"/>
  <c r="I43" i="9" a="1"/>
  <c r="I43" i="9" s="1"/>
  <c r="H43" i="9" a="1"/>
  <c r="H43" i="9" s="1"/>
  <c r="G43" i="9" a="1"/>
  <c r="G43" i="9" s="1"/>
  <c r="K67" i="5"/>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K135" i="19"/>
  <c r="K134" i="19"/>
  <c r="K113" i="19"/>
  <c r="O34" i="16" a="1"/>
  <c r="O34" i="16" s="1"/>
  <c r="M120" i="19" a="1"/>
  <c r="M120" i="19" s="1"/>
  <c r="L115" i="19"/>
  <c r="D72" i="19" a="1"/>
  <c r="D72"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4" i="19" a="1"/>
  <c r="O44" i="19" s="1"/>
  <c r="O45" i="19" a="1"/>
  <c r="O45" i="19" s="1"/>
  <c r="O46" i="19" a="1"/>
  <c r="O46" i="19" s="1"/>
  <c r="O47" i="19" a="1"/>
  <c r="O47" i="19" s="1"/>
  <c r="O48" i="19" a="1"/>
  <c r="O48" i="19" s="1"/>
  <c r="O49" i="19" a="1"/>
  <c r="O49" i="19" s="1"/>
  <c r="O50" i="19" a="1"/>
  <c r="O50" i="19" s="1"/>
  <c r="O51" i="19" a="1"/>
  <c r="O51" i="19" s="1"/>
  <c r="O54" i="19" a="1"/>
  <c r="O54" i="19" s="1"/>
  <c r="O56" i="19" a="1"/>
  <c r="O56" i="19" s="1"/>
  <c r="O57" i="19" a="1"/>
  <c r="O57" i="19" s="1"/>
  <c r="O58" i="19" a="1"/>
  <c r="O58" i="19" s="1"/>
  <c r="O59" i="19" a="1"/>
  <c r="O59" i="19" s="1"/>
  <c r="O60" i="19" a="1"/>
  <c r="O60" i="19" s="1"/>
  <c r="J5" i="19"/>
  <c r="J4" i="19"/>
  <c r="D4" i="19" a="1"/>
  <c r="D4" i="19" s="1"/>
  <c r="L119" i="19"/>
  <c r="T11" i="16"/>
  <c r="T10" i="16"/>
  <c r="T9" i="16"/>
  <c r="T4" i="16"/>
  <c r="T6" i="16"/>
  <c r="T5" i="16"/>
  <c r="H9" i="9"/>
  <c r="H4" i="9"/>
  <c r="H10" i="9"/>
  <c r="H6" i="9"/>
  <c r="H5" i="9"/>
  <c r="H8" i="9"/>
  <c r="N16" i="17"/>
  <c r="N11" i="17"/>
  <c r="N12" i="17"/>
  <c r="N15" i="17"/>
  <c r="N10" i="17"/>
  <c r="N120" i="19" l="1" a="1"/>
  <c r="N120" i="19" s="1"/>
  <c r="Q34" i="16" a="1"/>
  <c r="Q34" i="16" s="1"/>
  <c r="S34" i="16" a="1"/>
  <c r="S34" i="16" s="1"/>
  <c r="O120" i="19" a="1"/>
  <c r="O120" i="19" s="1"/>
  <c r="P34" i="16" a="1"/>
  <c r="P34" i="16" s="1"/>
  <c r="R34" i="16" a="1"/>
  <c r="R34" i="16" s="1"/>
  <c r="C72" i="19" a="1"/>
  <c r="C72" i="19" s="1"/>
  <c r="E72" i="19" a="1"/>
  <c r="E72" i="19" s="1"/>
  <c r="F72" i="19" a="1"/>
  <c r="F72" i="19" s="1"/>
  <c r="G72" i="19" a="1"/>
  <c r="G72" i="19" s="1"/>
  <c r="H72" i="19" a="1"/>
  <c r="H72" i="19" s="1"/>
  <c r="H41" i="19"/>
  <c r="H40" i="19"/>
  <c r="H39" i="19"/>
  <c r="H38" i="19"/>
  <c r="H37" i="19"/>
  <c r="H36" i="19"/>
  <c r="H47" i="19"/>
  <c r="H35" i="19"/>
  <c r="H46" i="19"/>
  <c r="H34" i="19"/>
  <c r="H45" i="19"/>
  <c r="H33" i="19"/>
  <c r="H44" i="19"/>
  <c r="H32" i="19"/>
  <c r="H43" i="19"/>
  <c r="H31" i="19"/>
  <c r="H42" i="19"/>
  <c r="H30" i="19"/>
  <c r="L7" i="19"/>
  <c r="M7" i="19" s="1" a="1"/>
  <c r="S7" i="19" a="1"/>
  <c r="S7" i="19" s="1"/>
  <c r="R7" i="19" a="1"/>
  <c r="R7" i="19" s="1"/>
  <c r="N7" i="19" a="1"/>
  <c r="N7" i="19" s="1"/>
  <c r="J9" i="19"/>
  <c r="J10" i="19"/>
  <c r="I44" i="19" l="1" a="1"/>
  <c r="I44" i="19" s="1"/>
  <c r="H15" i="18" a="1"/>
  <c r="M7" i="19"/>
  <c r="B15" i="18" s="1" a="1"/>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8AE355B3-AE97-4B09-BF82-993A454A3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1FB8A3B-4FBF-45C5-A809-FB5F25670F79}" name="WorksheetConnection_excel_1_resume_last.xlsx!CleanedData" type="102" refreshedVersion="8" minRefreshableVersion="5">
    <extLst>
      <ext xmlns:x15="http://schemas.microsoft.com/office/spreadsheetml/2010/11/main" uri="{DE250136-89BD-433C-8126-D09CA5730AF9}">
        <x15:connection id="CleanedData">
          <x15:rangePr sourceName="_xlcn.WorksheetConnection_excel_1_resume_last.xlsxCleanedData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CleanedData].[YearID].&amp;[2005]}"/>
    <s v="{[CleanedData].[YearID].&amp;[2004]}"/>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<sst xmlns="http://schemas.openxmlformats.org/spreadsheetml/2006/main" count="80669" uniqueCount="1194">
  <si>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</si>
  <si>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</si>
  <si>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</si>
  <si>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</si>
  <si>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</si>
  <si>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</si>
  <si>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</si>
  <si>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</si>
  <si>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</si>
  <si>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</si>
  <si>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</si>
  <si>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</si>
  <si>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</si>
  <si>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</si>
  <si>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</si>
  <si>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</si>
  <si>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</si>
  <si>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</si>
  <si>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</si>
  <si>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</si>
  <si>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</si>
  <si>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</si>
  <si>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</si>
  <si>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</si>
  <si>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</si>
  <si>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</si>
  <si>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</si>
  <si>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</si>
  <si>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</si>
  <si>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</si>
  <si>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</si>
  <si>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</si>
  <si>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</si>
  <si>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</si>
  <si>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</si>
  <si>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</si>
  <si>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</si>
  <si>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</si>
  <si>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</si>
  <si>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</si>
  <si>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</si>
  <si>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</si>
  <si>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</si>
  <si>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</si>
  <si>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</si>
  <si>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</si>
  <si>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</si>
  <si>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</si>
  <si>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</si>
  <si>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</si>
  <si>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</si>
  <si>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</si>
  <si>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</si>
  <si>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</si>
  <si>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</si>
  <si>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</si>
  <si>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</si>
  <si>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</si>
  <si>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</si>
  <si>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</si>
  <si>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</si>
  <si>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</si>
  <si>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</si>
  <si>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</si>
  <si>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</si>
  <si>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</si>
  <si>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</si>
  <si>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</si>
  <si>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</si>
  <si>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</si>
  <si>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</si>
  <si>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</si>
  <si>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</si>
  <si>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</si>
  <si>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</si>
  <si>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</si>
  <si>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</si>
  <si>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</si>
  <si>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</si>
  <si>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</si>
  <si>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</si>
  <si>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</si>
  <si>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</si>
  <si>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</si>
  <si>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</si>
  <si>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</si>
  <si>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</si>
  <si>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</si>
  <si>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</si>
  <si>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</si>
  <si>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</si>
  <si>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</si>
  <si>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</si>
  <si>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</si>
  <si>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</si>
  <si>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</si>
  <si>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</si>
  <si>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</si>
  <si>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</si>
  <si>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</si>
  <si>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</si>
  <si>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</si>
  <si>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</si>
  <si>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</si>
  <si>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</si>
  <si>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</si>
  <si>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</si>
  <si>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</si>
  <si>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</si>
  <si>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</si>
  <si>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</si>
  <si>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</si>
  <si>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</si>
  <si>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</si>
  <si>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</si>
  <si>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</si>
  <si>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</si>
  <si>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</si>
  <si>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</si>
  <si>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</si>
  <si>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</si>
  <si>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</si>
  <si>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</si>
  <si>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</si>
  <si>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</si>
  <si>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</si>
  <si>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</si>
  <si>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</si>
  <si>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</si>
  <si>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</si>
  <si>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</si>
  <si>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</si>
  <si>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</si>
  <si>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</si>
  <si>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</si>
  <si>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</si>
  <si>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</si>
  <si>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</si>
  <si>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</si>
  <si>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</si>
  <si>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</si>
  <si>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</si>
  <si>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</si>
  <si>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</si>
  <si>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</si>
  <si>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</si>
  <si>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</si>
  <si>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</si>
  <si>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</si>
  <si>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</si>
  <si>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</si>
  <si>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</si>
  <si>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</si>
  <si>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</si>
  <si>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</si>
  <si>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</si>
  <si>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</si>
  <si>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</si>
  <si>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</si>
  <si>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</si>
  <si>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</si>
  <si>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</si>
  <si>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</si>
  <si>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</si>
  <si>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</si>
  <si>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</si>
  <si>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</si>
  <si>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</si>
  <si>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</si>
  <si>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</si>
  <si>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</si>
  <si>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</si>
  <si>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</si>
  <si>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</si>
  <si>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</si>
  <si>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</si>
  <si>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</si>
  <si>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</si>
  <si>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</si>
  <si>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</si>
  <si>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</si>
  <si>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</si>
  <si>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</si>
  <si>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</si>
  <si>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</si>
  <si>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</si>
  <si>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</si>
  <si>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</si>
  <si>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</si>
  <si>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</si>
  <si>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</si>
  <si>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</si>
  <si>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</si>
  <si>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</si>
  <si>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</si>
  <si>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</si>
  <si>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</si>
  <si>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</si>
  <si>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</si>
  <si>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</si>
  <si>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</si>
  <si>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</si>
  <si>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</si>
  <si>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</si>
  <si>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</si>
  <si>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</si>
  <si>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</si>
  <si>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</si>
  <si>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</si>
  <si>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</si>
  <si>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</si>
  <si>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</si>
  <si>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</si>
  <si>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</si>
  <si>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</si>
  <si>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</si>
  <si>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</si>
  <si>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</si>
  <si>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</si>
  <si>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</si>
  <si>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</si>
  <si>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</si>
  <si>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</si>
  <si>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</si>
  <si>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</si>
  <si>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</si>
  <si>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</si>
  <si>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</si>
  <si>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</si>
  <si>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</si>
  <si>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</si>
  <si>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</si>
  <si>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</si>
  <si>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</si>
  <si>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</si>
  <si>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</si>
  <si>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</si>
  <si>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</si>
  <si>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</si>
  <si>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</si>
  <si>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</si>
  <si>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</si>
  <si>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</si>
  <si>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</si>
  <si>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</si>
  <si>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</si>
  <si>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</si>
  <si>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</si>
  <si>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</si>
  <si>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</si>
  <si>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</si>
  <si>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</si>
  <si>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</si>
  <si>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</si>
  <si>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</si>
  <si>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</si>
  <si>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</si>
  <si>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</si>
  <si>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</si>
  <si>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</si>
  <si>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</si>
  <si>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</si>
  <si>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</si>
  <si>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</si>
  <si>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</si>
  <si>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</si>
  <si>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</si>
  <si>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</si>
  <si>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</si>
  <si>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</si>
  <si>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</si>
  <si>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</si>
  <si>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</si>
  <si>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</si>
  <si>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</si>
  <si>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</si>
  <si>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</si>
  <si>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</si>
  <si>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</si>
  <si>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</si>
  <si>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</si>
  <si>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</si>
  <si>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</si>
  <si>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</si>
  <si>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</si>
  <si>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</si>
  <si>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</si>
  <si>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</si>
  <si>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</si>
  <si>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</si>
  <si>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</si>
  <si>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</si>
  <si>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</si>
  <si>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</si>
  <si>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</si>
  <si>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</si>
  <si>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</si>
  <si>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</si>
  <si>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</si>
  <si>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</si>
  <si>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</si>
  <si>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</si>
  <si>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</si>
  <si>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</si>
  <si>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</si>
  <si>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</si>
  <si>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</si>
  <si>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</si>
  <si>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</si>
  <si>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</si>
  <si>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</si>
  <si>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</si>
  <si>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</si>
  <si>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</si>
  <si>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</si>
  <si>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</si>
  <si>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</si>
  <si>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</si>
  <si>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</si>
  <si>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</si>
  <si>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</si>
  <si>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</si>
  <si>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</si>
  <si>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</si>
  <si>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</si>
  <si>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</si>
  <si>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</si>
  <si>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</si>
  <si>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</si>
  <si>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</si>
  <si>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</si>
  <si>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</si>
  <si>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</si>
  <si>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</si>
  <si>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</si>
  <si>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</si>
  <si>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</si>
  <si>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</si>
  <si>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</si>
  <si>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</si>
  <si>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</si>
  <si>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</si>
  <si>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</si>
  <si>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</si>
  <si>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</si>
  <si>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</si>
  <si>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</si>
  <si>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</si>
  <si>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</si>
  <si>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</si>
  <si>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</si>
  <si>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</si>
  <si>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</si>
  <si>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</si>
  <si>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</si>
  <si>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</si>
  <si>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</si>
  <si>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</si>
  <si>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</si>
  <si>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</si>
  <si>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</si>
  <si>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</si>
  <si>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</si>
  <si>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</si>
  <si>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</si>
  <si>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</si>
  <si>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</si>
  <si>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</si>
  <si>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</si>
  <si>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</si>
  <si>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</si>
  <si>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</si>
  <si>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</si>
  <si>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</si>
  <si>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</si>
  <si>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</si>
  <si>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</si>
  <si>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</si>
  <si>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</si>
  <si>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</si>
  <si>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</si>
  <si>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</si>
  <si>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</si>
  <si>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</si>
  <si>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</si>
  <si>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</si>
  <si>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</si>
  <si>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</si>
  <si>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</si>
  <si>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</si>
  <si>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</si>
  <si>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</si>
  <si>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</si>
  <si>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</si>
  <si>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</si>
  <si>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</si>
  <si>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</si>
  <si>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</si>
  <si>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</si>
  <si>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</si>
  <si>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</si>
  <si>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</si>
  <si>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</si>
  <si>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</si>
  <si>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</si>
  <si>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</si>
  <si>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</si>
  <si>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</si>
  <si>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</si>
  <si>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</si>
  <si>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</si>
  <si>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</si>
  <si>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</si>
  <si>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</si>
  <si>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</si>
  <si>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</si>
  <si>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</si>
  <si>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</si>
  <si>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</si>
  <si>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</si>
  <si>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</si>
  <si>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</si>
  <si>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</si>
  <si>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</si>
  <si>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</si>
  <si>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</si>
  <si>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</si>
  <si>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</si>
  <si>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</si>
  <si>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</si>
  <si>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</si>
  <si>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</si>
  <si>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</si>
  <si>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</si>
  <si>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</si>
  <si>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</si>
  <si>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</si>
  <si>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</si>
  <si>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</si>
  <si>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</si>
  <si>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</si>
  <si>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</si>
  <si>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</si>
  <si>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</si>
  <si>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</si>
  <si>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</si>
  <si>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</si>
  <si>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</si>
  <si>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</si>
  <si>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</si>
  <si>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</si>
  <si>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</si>
  <si>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</si>
  <si>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</si>
  <si>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</si>
  <si>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</si>
  <si>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</si>
  <si>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</si>
  <si>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</si>
  <si>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</si>
  <si>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</si>
  <si>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</si>
  <si>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</si>
  <si>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</si>
  <si>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</si>
  <si>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</si>
  <si>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</si>
  <si>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</si>
  <si>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</si>
  <si>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</si>
  <si>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</si>
  <si>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</si>
  <si>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</si>
  <si>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</si>
  <si>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</si>
  <si>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</si>
  <si>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</si>
  <si>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</si>
  <si>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</si>
  <si>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</si>
  <si>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</si>
  <si>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</si>
  <si>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</si>
  <si>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</si>
  <si>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</si>
  <si>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</si>
  <si>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</si>
  <si>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</si>
  <si>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</si>
  <si>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</si>
  <si>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</si>
  <si>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</si>
  <si>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</si>
  <si>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</si>
  <si>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</si>
  <si>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</si>
  <si>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</si>
  <si>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</si>
  <si>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</si>
  <si>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</si>
  <si>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</si>
  <si>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</si>
  <si>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</si>
  <si>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</si>
  <si>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</si>
  <si>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</si>
  <si>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</si>
  <si>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</si>
  <si>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</si>
  <si>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</si>
  <si>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</si>
  <si>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</si>
  <si>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</si>
  <si>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</si>
  <si>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</si>
  <si>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</si>
  <si>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</si>
  <si>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</si>
  <si>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</si>
  <si>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</si>
  <si>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</si>
  <si>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</si>
  <si>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</si>
  <si>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</si>
  <si>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</si>
  <si>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</si>
  <si>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</si>
  <si>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</si>
  <si>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</si>
  <si>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</si>
  <si>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</si>
  <si>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</si>
  <si>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</si>
  <si>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</si>
  <si>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</si>
  <si>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</si>
  <si>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</si>
  <si>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</si>
  <si>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</si>
  <si>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</si>
  <si>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</si>
  <si>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</si>
  <si>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</si>
  <si>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</si>
  <si>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</si>
  <si>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</si>
  <si>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</si>
  <si>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</si>
  <si>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</si>
  <si>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</si>
  <si>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</si>
  <si>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</si>
  <si>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</si>
  <si>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</si>
  <si>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</si>
  <si>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</si>
  <si>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</si>
  <si>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</si>
  <si>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</si>
  <si>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</si>
  <si>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</si>
  <si>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</si>
  <si>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</si>
  <si>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</si>
  <si>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</si>
  <si>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</si>
  <si>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</si>
  <si>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</si>
  <si>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</si>
  <si>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</si>
  <si>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</si>
  <si>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</si>
  <si>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</si>
  <si>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</si>
  <si>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</si>
  <si>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</si>
  <si>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</si>
  <si>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</si>
  <si>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</si>
  <si>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</si>
  <si>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</si>
  <si>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</si>
  <si>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</si>
  <si>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</si>
  <si>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</si>
  <si>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</si>
  <si>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</si>
  <si>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</si>
  <si>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</si>
  <si>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</si>
  <si>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</si>
  <si>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</si>
  <si>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</si>
  <si>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</si>
  <si>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</si>
  <si>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</si>
  <si>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</si>
  <si>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</si>
  <si>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</si>
  <si>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</si>
  <si>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</si>
  <si>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</si>
  <si>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</si>
  <si>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</si>
  <si>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</si>
  <si>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</si>
  <si>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</si>
  <si>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</si>
  <si>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</si>
  <si>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</si>
  <si>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</si>
  <si>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</si>
  <si>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</si>
  <si>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</si>
  <si>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</si>
  <si>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</si>
  <si>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</si>
  <si>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</si>
  <si>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</si>
  <si>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</si>
  <si>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</si>
  <si>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</si>
  <si>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</si>
  <si>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</si>
  <si>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</si>
  <si>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</si>
  <si>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</si>
  <si>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</si>
  <si>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</si>
  <si>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</si>
  <si>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</si>
  <si>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</si>
  <si>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</si>
  <si>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</si>
  <si>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</si>
  <si>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</si>
  <si>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</si>
  <si>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</si>
  <si>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</si>
  <si>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</si>
  <si>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</si>
  <si>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</si>
  <si>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</si>
  <si>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</si>
  <si>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</si>
  <si>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</si>
  <si>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</si>
  <si>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</si>
  <si>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</si>
  <si>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</si>
  <si>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</si>
  <si>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</si>
  <si>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</si>
  <si>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</si>
  <si>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</si>
  <si>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</si>
  <si>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</si>
  <si>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</si>
  <si>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</si>
  <si>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</si>
  <si>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</si>
  <si>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</si>
  <si>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</si>
  <si>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</si>
  <si>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</si>
  <si>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</si>
  <si>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</si>
  <si>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</si>
  <si>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</si>
  <si>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</si>
  <si>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</si>
  <si>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</si>
  <si>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</si>
  <si>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</si>
  <si>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</si>
  <si>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</si>
  <si>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</si>
  <si>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</si>
  <si>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</si>
  <si>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</si>
  <si>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</si>
  <si>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</si>
  <si>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</si>
  <si>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</si>
  <si>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</si>
  <si>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</si>
  <si>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</si>
  <si>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</si>
  <si>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</si>
  <si>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</si>
  <si>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</si>
  <si>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</si>
  <si>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</si>
  <si>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</si>
  <si>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</si>
  <si>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</si>
  <si>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</si>
  <si>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</si>
  <si>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</si>
  <si>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</si>
  <si>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</si>
  <si>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</si>
  <si>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</si>
  <si>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</si>
  <si>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</si>
  <si>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</si>
  <si>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</si>
  <si>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</si>
  <si>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</si>
  <si>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</si>
  <si>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</si>
  <si>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</si>
  <si>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</si>
  <si>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</si>
  <si>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</si>
  <si>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</si>
  <si>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</si>
  <si>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</si>
  <si>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</si>
  <si>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</si>
  <si>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</si>
  <si>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</si>
  <si>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</si>
  <si>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</si>
  <si>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</si>
  <si>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</si>
  <si>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</si>
  <si>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</si>
  <si>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</si>
  <si>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</si>
  <si>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</si>
  <si>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</si>
  <si>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</si>
  <si>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</si>
  <si>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</si>
  <si>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</si>
  <si>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</si>
  <si>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</si>
  <si>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</si>
  <si>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</si>
  <si>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</si>
  <si>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</si>
  <si>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</si>
  <si>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</si>
  <si>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</si>
  <si>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</si>
  <si>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</si>
  <si>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</si>
  <si>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</si>
  <si>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</si>
  <si>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</si>
  <si>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</si>
  <si>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</si>
  <si>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</si>
  <si>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</si>
  <si>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</si>
  <si>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</si>
  <si>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</si>
  <si>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</si>
  <si>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</si>
  <si>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</si>
  <si>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</si>
  <si>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</si>
  <si>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</si>
  <si>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</si>
  <si>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</si>
  <si>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</si>
  <si>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</si>
  <si>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</si>
  <si>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</si>
  <si>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</si>
  <si>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</si>
  <si>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</si>
  <si>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</si>
  <si>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</si>
  <si>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</si>
  <si>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</si>
  <si>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</si>
  <si>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</si>
  <si>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</si>
  <si>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</si>
  <si>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</si>
  <si>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</si>
  <si>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</si>
  <si>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</si>
  <si>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</si>
  <si>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</si>
  <si>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</si>
  <si>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</si>
  <si>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</si>
  <si>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</si>
  <si>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</si>
  <si>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</si>
  <si>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</si>
  <si>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</si>
  <si>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</si>
  <si>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</si>
  <si>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</si>
  <si>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</si>
  <si>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</si>
  <si>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</si>
  <si>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</si>
  <si>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</si>
  <si>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</si>
  <si>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</si>
  <si>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</si>
  <si>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</si>
  <si>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</si>
  <si>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</si>
  <si>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</si>
  <si>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</si>
  <si>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</si>
  <si>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</si>
  <si>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</si>
  <si>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</si>
  <si>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</si>
  <si>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</si>
  <si>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</si>
  <si>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</si>
  <si>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</si>
  <si>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</si>
  <si>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</si>
  <si>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</si>
  <si>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</si>
  <si>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</si>
  <si>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</si>
  <si>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</si>
  <si>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</si>
  <si>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</si>
  <si>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</si>
  <si>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</si>
  <si>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</si>
  <si>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</si>
  <si>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</si>
  <si>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Orders Sold below MSRP</t>
  </si>
  <si>
    <t>Total Quantity Ordered</t>
  </si>
  <si>
    <t>Latest Month Quantity Ordered</t>
  </si>
  <si>
    <t>Sales Category</t>
  </si>
  <si>
    <t>2005</t>
  </si>
  <si>
    <t xml:space="preserve">City </t>
  </si>
  <si>
    <t>Order quantity</t>
  </si>
  <si>
    <t>% of Total Order Quantity</t>
  </si>
  <si>
    <t>% of Total Orders Sold Below MSRP</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</si>
  <si>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</si>
  <si>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</si>
  <si>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</si>
  <si>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</si>
  <si>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</si>
  <si>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</si>
  <si>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</si>
  <si>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</si>
  <si>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</si>
  <si>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</si>
  <si>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</si>
  <si>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</si>
  <si>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</si>
  <si>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</si>
  <si>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</si>
  <si>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</si>
  <si>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</si>
  <si>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</si>
  <si>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</si>
  <si>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</si>
  <si>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</si>
  <si>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</si>
  <si>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</si>
  <si>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</si>
  <si>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</si>
  <si>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</si>
  <si>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</si>
  <si>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</si>
  <si>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</si>
  <si>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</si>
  <si>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</si>
  <si>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</si>
  <si>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</si>
  <si>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</si>
  <si>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</si>
  <si>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</si>
  <si>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</si>
  <si>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</si>
  <si>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</si>
  <si>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</si>
  <si>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</si>
  <si>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</si>
  <si>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</si>
  <si>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</si>
  <si>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</si>
  <si>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</si>
  <si>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</si>
  <si>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</si>
  <si>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</si>
  <si>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</si>
  <si>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</si>
  <si>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</si>
  <si>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</si>
  <si>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</si>
  <si>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</si>
  <si>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</si>
  <si>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</si>
  <si>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</si>
  <si>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</si>
  <si>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</si>
  <si>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</si>
  <si>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</si>
  <si>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</si>
  <si>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</si>
  <si>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</si>
  <si>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</si>
  <si>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</si>
  <si>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</si>
  <si>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</si>
  <si>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</si>
  <si>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</si>
  <si>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</si>
  <si>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</si>
  <si>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</si>
  <si>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</si>
  <si>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</si>
  <si>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</si>
  <si>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</si>
  <si>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</si>
  <si>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</si>
  <si>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</si>
  <si>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</si>
  <si>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</si>
  <si>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</si>
  <si>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</si>
  <si>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</si>
  <si>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</si>
  <si>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</si>
  <si>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</si>
  <si>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</si>
  <si>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</si>
  <si>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</si>
  <si>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</si>
  <si>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</si>
  <si>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</si>
  <si>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</si>
  <si>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</si>
  <si>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</si>
  <si>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</si>
  <si>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</si>
  <si>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</si>
  <si>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</si>
  <si>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</si>
  <si>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</si>
  <si>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</si>
  <si>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</si>
  <si>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</si>
  <si>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</si>
  <si>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</si>
  <si>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</si>
  <si>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</si>
  <si>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</si>
  <si>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</si>
  <si>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</si>
  <si>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</si>
  <si>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</si>
  <si>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</si>
  <si>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</si>
  <si>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</si>
  <si>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</si>
  <si>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</si>
  <si>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</si>
  <si>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</si>
  <si>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</si>
  <si>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</si>
  <si>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</si>
  <si>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</si>
  <si>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</si>
  <si>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</si>
  <si>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</si>
  <si>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</si>
  <si>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</si>
  <si>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</si>
  <si>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</si>
  <si>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</si>
  <si>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</si>
  <si>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</si>
  <si>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</si>
  <si>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</si>
  <si>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</si>
  <si>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</si>
  <si>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</si>
  <si>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</si>
  <si>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</si>
  <si>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</si>
  <si>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</si>
  <si>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</si>
  <si>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</si>
  <si>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</si>
  <si>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</si>
  <si>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</si>
  <si>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</si>
  <si>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</si>
  <si>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</si>
  <si>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</si>
  <si>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</si>
  <si>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</si>
  <si>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</si>
  <si>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</si>
  <si>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</si>
  <si>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</si>
  <si>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</si>
  <si>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</si>
  <si>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</si>
  <si>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</si>
  <si>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</si>
  <si>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</si>
  <si>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</si>
  <si>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</si>
  <si>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</si>
  <si>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</si>
  <si>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</si>
  <si>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</si>
  <si>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</si>
  <si>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</si>
  <si>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</si>
  <si>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</si>
  <si>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</si>
  <si>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</si>
  <si>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</si>
  <si>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</si>
  <si>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</si>
  <si>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</si>
  <si>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</si>
  <si>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</si>
  <si>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</si>
  <si>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</si>
  <si>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</si>
  <si>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</si>
  <si>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</si>
  <si>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</si>
  <si>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</si>
  <si>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</si>
  <si>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</si>
  <si>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</si>
  <si>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</si>
  <si>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</si>
  <si>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</si>
  <si>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</si>
  <si>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</si>
  <si>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</si>
  <si>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</si>
  <si>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</si>
  <si>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</si>
  <si>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</si>
  <si>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</si>
  <si>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</si>
  <si>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</si>
  <si>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</si>
  <si>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</si>
  <si>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</si>
  <si>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</si>
  <si>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</si>
  <si>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</si>
  <si>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</si>
  <si>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</si>
  <si>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</si>
  <si>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</si>
  <si>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</si>
  <si>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</si>
  <si>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</si>
  <si>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</si>
  <si>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</si>
  <si>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</si>
  <si>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</si>
  <si>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</si>
  <si>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</si>
  <si>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</si>
  <si>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</si>
  <si>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</si>
  <si>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</si>
  <si>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</si>
  <si>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</si>
  <si>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</si>
  <si>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</si>
  <si>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</si>
  <si>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</si>
  <si>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</si>
  <si>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</si>
  <si>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</si>
  <si>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</si>
  <si>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</si>
  <si>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</si>
  <si>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</si>
  <si>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</si>
  <si>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</si>
  <si>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</si>
  <si>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</si>
  <si>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</si>
  <si>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</si>
  <si>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</si>
  <si>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</si>
  <si>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</si>
  <si>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</si>
  <si>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</si>
  <si>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</si>
  <si>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</si>
  <si>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</si>
  <si>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</si>
  <si>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</si>
  <si>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</si>
  <si>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</si>
  <si>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</si>
  <si>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</si>
  <si>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</si>
  <si>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</si>
  <si>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</si>
  <si>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</si>
  <si>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</si>
  <si>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</si>
  <si>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</si>
  <si>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</si>
  <si>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</si>
  <si>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</si>
  <si>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</si>
  <si>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</si>
  <si>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</si>
  <si>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</si>
  <si>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</si>
  <si>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</si>
  <si>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</si>
  <si>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</si>
  <si>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</si>
  <si>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</si>
  <si>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</si>
  <si>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</si>
  <si>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</si>
  <si>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</si>
  <si>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</si>
  <si>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</si>
  <si>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</si>
  <si>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</si>
  <si>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</si>
  <si>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</si>
  <si>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</si>
  <si>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</si>
  <si>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</si>
  <si>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</si>
  <si>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</si>
  <si>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</si>
  <si>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</si>
  <si>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</si>
  <si>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</si>
  <si>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</si>
  <si>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</si>
  <si>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</si>
  <si>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</si>
  <si>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</si>
  <si>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</si>
  <si>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</si>
  <si>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</si>
  <si>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</si>
  <si>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</si>
  <si>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</si>
  <si>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</si>
  <si>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</si>
  <si>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</si>
  <si>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</si>
  <si>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</si>
  <si>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</si>
  <si>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</si>
  <si>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</si>
  <si>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</si>
  <si>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</si>
  <si>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</si>
  <si>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r>
      <t>• There was a</t>
    </r>
    <r>
      <rPr>
        <b/>
        <sz val="12"/>
        <color theme="1"/>
        <rFont val="Calibri"/>
        <family val="2"/>
        <scheme val="minor"/>
      </rPr>
      <t xml:space="preserve"> 62.35%</t>
    </r>
    <r>
      <rPr>
        <sz val="12"/>
        <color theme="1"/>
        <rFont val="Calibri"/>
        <family val="2"/>
        <scheme val="minor"/>
      </rPr>
      <t xml:space="preserve"> decline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t>
    </r>
    <r>
      <rPr>
        <b/>
        <sz val="12"/>
        <color theme="1"/>
        <rFont val="Calibri"/>
        <family val="2"/>
        <scheme val="minor"/>
      </rPr>
      <t xml:space="preserve"> 3,145 units(-55.8%)</t>
    </r>
    <r>
      <rPr>
        <sz val="12"/>
        <color theme="1"/>
        <rFont val="Calibri"/>
        <family val="2"/>
        <scheme val="minor"/>
      </rPr>
      <t xml:space="preserve">,followed by </t>
    </r>
    <r>
      <rPr>
        <b/>
        <sz val="12"/>
        <color theme="1"/>
        <rFont val="Calibri"/>
        <family val="2"/>
        <scheme val="minor"/>
      </rPr>
      <t xml:space="preserve">UK </t>
    </r>
    <r>
      <rPr>
        <sz val="12"/>
        <color theme="1"/>
        <rFont val="Calibri"/>
        <family val="2"/>
        <scheme val="minor"/>
      </rPr>
      <t>with a decrease of</t>
    </r>
    <r>
      <rPr>
        <b/>
        <sz val="12"/>
        <color theme="1"/>
        <rFont val="Calibri"/>
        <family val="2"/>
        <scheme val="minor"/>
      </rPr>
      <t xml:space="preserve"> 2,407</t>
    </r>
    <r>
      <rPr>
        <sz val="12"/>
        <color theme="1"/>
        <rFont val="Calibri"/>
        <family val="2"/>
        <scheme val="minor"/>
      </rPr>
      <t xml:space="preserve"> </t>
    </r>
    <r>
      <rPr>
        <b/>
        <sz val="12"/>
        <color theme="1"/>
        <rFont val="Calibri"/>
        <family val="2"/>
        <scheme val="minor"/>
      </rPr>
      <t>units(-86.6%)</t>
    </r>
    <r>
      <rPr>
        <sz val="12"/>
        <color theme="1"/>
        <rFont val="Calibri"/>
        <family val="2"/>
        <scheme val="minor"/>
      </rPr>
      <t>.</t>
    </r>
  </si>
  <si>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 </t>
    </r>
    <r>
      <rPr>
        <b/>
        <sz val="12"/>
        <color theme="1"/>
        <rFont val="Calibri"/>
        <family val="2"/>
        <scheme val="minor"/>
      </rPr>
      <t>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</si>
  <si>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•The company should investigate potential factors contributing to the significant decrease in orders for</t>
    </r>
    <r>
      <rPr>
        <b/>
        <sz val="12"/>
        <color theme="1"/>
        <rFont val="Calibri"/>
        <family val="2"/>
        <scheme val="minor"/>
      </rPr>
      <t xml:space="preserve"> Classic</t>
    </r>
    <r>
      <rPr>
        <sz val="12"/>
        <color theme="1"/>
        <rFont val="Calibri"/>
        <family val="2"/>
        <scheme val="minor"/>
      </rPr>
      <t xml:space="preserve"> and </t>
    </r>
    <r>
      <rPr>
        <b/>
        <sz val="12"/>
        <color theme="1"/>
        <rFont val="Calibri"/>
        <family val="2"/>
        <scheme val="minor"/>
      </rPr>
      <t>Vintage Cars</t>
    </r>
    <r>
      <rPr>
        <sz val="12"/>
        <color theme="1"/>
        <rFont val="Calibri"/>
        <family val="2"/>
        <scheme val="minor"/>
      </rPr>
      <t xml:space="preserve"> and explore marketing or promotional strategies to boost sales in these categories</t>
    </r>
  </si>
  <si>
    <t>TOTAL DECLINE</t>
  </si>
  <si>
    <t>2004</t>
  </si>
  <si>
    <t>Nov</t>
  </si>
  <si>
    <t>DECLINE %</t>
  </si>
  <si>
    <t>Sum of Decline</t>
  </si>
  <si>
    <t>Sum of Decline %</t>
  </si>
  <si>
    <t xml:space="preserve">Decline </t>
  </si>
  <si>
    <t xml:space="preserve">Decline % </t>
  </si>
  <si>
    <t>TOTAL DECLINE OF USA FRANCE AND UK</t>
  </si>
  <si>
    <t>Sum of Declin %</t>
  </si>
  <si>
    <r>
      <t xml:space="preserve">•The biggest decline in order quantity among product lines is in </t>
    </r>
    <r>
      <rPr>
        <b/>
        <sz val="12"/>
        <color theme="1"/>
        <rFont val="Calibri"/>
        <family val="2"/>
        <scheme val="minor"/>
      </rPr>
      <t>Classic Cars</t>
    </r>
    <r>
      <rPr>
        <sz val="12"/>
        <color theme="1"/>
        <rFont val="Calibri"/>
        <family val="2"/>
        <scheme val="minor"/>
      </rPr>
      <t>, with a reduction of</t>
    </r>
    <r>
      <rPr>
        <b/>
        <sz val="12"/>
        <color theme="1"/>
        <rFont val="Calibri"/>
        <family val="2"/>
        <scheme val="minor"/>
      </rPr>
      <t xml:space="preserve"> 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t>
    </r>
    <r>
      <rPr>
        <b/>
        <sz val="12"/>
        <color theme="1"/>
        <rFont val="Calibri"/>
        <family val="2"/>
        <scheme val="minor"/>
      </rPr>
      <t xml:space="preserve"> 6,335 units(-63.7%)</t>
    </r>
    <r>
      <rPr>
        <sz val="12"/>
        <color theme="1"/>
        <rFont val="Calibri"/>
        <family val="2"/>
        <scheme val="minor"/>
      </rPr>
      <t xml:space="preserve"> followed by  Motor Cycles,with a decrease of </t>
    </r>
    <r>
      <rPr>
        <b/>
        <sz val="12"/>
        <color theme="1"/>
        <rFont val="Calibri"/>
        <family val="2"/>
        <scheme val="minor"/>
      </rPr>
      <t>3,456 units(-60.7%</t>
    </r>
    <r>
      <rPr>
        <sz val="12"/>
        <color theme="1"/>
        <rFont val="Calibri"/>
        <family val="2"/>
        <scheme val="minor"/>
      </rPr>
      <t>).</t>
    </r>
    <r>
      <rPr>
        <b/>
        <sz val="12"/>
        <color theme="1"/>
        <rFont val="Calibri"/>
        <family val="2"/>
        <scheme val="minor"/>
      </rPr>
      <t xml:space="preserve"> </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</si>
  <si>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</si>
  <si>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no unique customer November 2005, despite</t>
    </r>
    <r>
      <rPr>
        <b/>
        <sz val="12"/>
        <color theme="1"/>
        <rFont val="Calibri"/>
        <family val="2"/>
        <scheme val="minor"/>
      </rPr>
      <t xml:space="preserve"> 20 </t>
    </r>
    <r>
      <rPr>
        <sz val="12"/>
        <color theme="1"/>
        <rFont val="Calibri"/>
        <family val="2"/>
        <scheme val="minor"/>
      </rPr>
      <t>unique customers being recorded in November 2004.</t>
    </r>
  </si>
  <si>
    <r>
      <t>•There was decline of</t>
    </r>
    <r>
      <rPr>
        <b/>
        <sz val="12"/>
        <color theme="1"/>
        <rFont val="Calibri"/>
        <family val="2"/>
        <scheme val="minor"/>
      </rPr>
      <t xml:space="preserve"> 20</t>
    </r>
    <r>
      <rPr>
        <sz val="12"/>
        <color theme="1"/>
        <rFont val="Calibri"/>
        <family val="2"/>
        <scheme val="minor"/>
      </rPr>
      <t xml:space="preserve"> unique customers in </t>
    </r>
    <r>
      <rPr>
        <b/>
        <sz val="12"/>
        <color theme="1"/>
        <rFont val="Calibri"/>
        <family val="2"/>
        <scheme val="minor"/>
      </rPr>
      <t>North America(NA)</t>
    </r>
    <r>
      <rPr>
        <sz val="12"/>
        <color theme="1"/>
        <rFont val="Calibri"/>
        <family val="2"/>
        <scheme val="minor"/>
      </rPr>
      <t xml:space="preserve"> compared to the previous year.Additionally,no unique customers were recorded in September,October and November 2025,despite these months having unique customers in 2024.</t>
    </r>
  </si>
  <si>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</si>
  <si>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•The biggest decline in order quantity among city is in Paris with a reduction of -</t>
    </r>
    <r>
      <rPr>
        <b/>
        <sz val="12"/>
        <color theme="1"/>
        <rFont val="Calibri"/>
        <family val="2"/>
        <scheme val="minor"/>
      </rPr>
      <t>1313 units(80.65% decline)</t>
    </r>
    <r>
      <rPr>
        <sz val="12"/>
        <color theme="1"/>
        <rFont val="Calibri"/>
        <family val="2"/>
        <scheme val="minor"/>
      </rPr>
      <t xml:space="preserve">.Madrid recorded 2nd largest drop of </t>
    </r>
    <r>
      <rPr>
        <b/>
        <sz val="12"/>
        <color theme="1"/>
        <rFont val="Calibri"/>
        <family val="2"/>
        <scheme val="minor"/>
      </rPr>
      <t>-1287 units(28.29% decline)</t>
    </r>
    <r>
      <rPr>
        <sz val="12"/>
        <color theme="1"/>
        <rFont val="Calibri"/>
        <family val="2"/>
        <scheme val="minor"/>
      </rPr>
      <t xml:space="preserve"> followed by Singapore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</si>
  <si>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12.62%</t>
    </r>
    <r>
      <rPr>
        <sz val="12"/>
        <color theme="1"/>
        <rFont val="Calibri"/>
        <family val="2"/>
        <scheme val="minor"/>
      </rPr>
      <t xml:space="preserve"> of total decline.</t>
    </r>
  </si>
  <si>
    <r>
      <t xml:space="preserve">•In </t>
    </r>
    <r>
      <rPr>
        <b/>
        <sz val="12"/>
        <color theme="1"/>
        <rFont val="Calibri"/>
        <family val="2"/>
        <scheme val="minor"/>
      </rPr>
      <t>Paris</t>
    </r>
    <r>
      <rPr>
        <sz val="12"/>
        <color theme="1"/>
        <rFont val="Calibri"/>
        <family val="2"/>
        <scheme val="minor"/>
      </rPr>
      <t xml:space="preserve"> there was complete drop of sales for </t>
    </r>
    <r>
      <rPr>
        <b/>
        <sz val="12"/>
        <color theme="1"/>
        <rFont val="Calibri"/>
        <family val="2"/>
        <scheme val="minor"/>
      </rPr>
      <t>Vintage Cars(from 253 to 0)</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t>
    </r>
    <r>
      <rPr>
        <b/>
        <sz val="12"/>
        <color theme="1"/>
        <rFont val="Calibri"/>
        <family val="2"/>
        <scheme val="minor"/>
      </rPr>
      <t xml:space="preserve"> 29%</t>
    </r>
    <r>
      <rPr>
        <sz val="12"/>
        <color theme="1"/>
        <rFont val="Calibri"/>
        <family val="2"/>
        <scheme val="minor"/>
      </rPr>
      <t xml:space="preserve"> of total Paris decline.</t>
    </r>
  </si>
  <si>
    <r>
      <t xml:space="preserve">•The largest decline in order quantity among product lines was recorded by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units(60.43%)</t>
    </r>
    <r>
      <rPr>
        <sz val="12"/>
        <color theme="1"/>
        <rFont val="Calibri"/>
        <family val="2"/>
        <scheme val="minor"/>
      </rPr>
      <t xml:space="preserve">.Vintage Cars recorded second- largest drop of </t>
    </r>
    <r>
      <rPr>
        <b/>
        <sz val="12"/>
        <color theme="1"/>
        <rFont val="Calibri"/>
        <family val="2"/>
        <scheme val="minor"/>
      </rPr>
      <t>6335 units(63.67%)</t>
    </r>
    <r>
      <rPr>
        <sz val="12"/>
        <color theme="1"/>
        <rFont val="Calibri"/>
        <family val="2"/>
        <scheme val="minor"/>
      </rPr>
      <t xml:space="preserve"> followed by Motor cycles with a decrease of </t>
    </r>
    <r>
      <rPr>
        <b/>
        <sz val="12"/>
        <color theme="1"/>
        <rFont val="Calibri"/>
        <family val="2"/>
        <scheme val="minor"/>
      </rPr>
      <t>3456 units(60.74%)</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</si>
  <si>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</si>
  <si>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t>
    </r>
    <r>
      <rPr>
        <b/>
        <sz val="12"/>
        <color theme="1"/>
        <rFont val="Calibri"/>
        <family val="2"/>
        <scheme val="minor"/>
      </rPr>
      <t xml:space="preserve"> 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</si>
  <si>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•Overall,</t>
    </r>
    <r>
      <rPr>
        <b/>
        <sz val="12"/>
        <color theme="1"/>
        <rFont val="Calibri"/>
        <family val="2"/>
        <scheme val="minor"/>
      </rPr>
      <t xml:space="preserve"> Classic Cars</t>
    </r>
    <r>
      <rPr>
        <sz val="12"/>
        <color theme="1"/>
        <rFont val="Calibri"/>
        <family val="2"/>
        <scheme val="minor"/>
      </rPr>
      <t xml:space="preserve"> contributed the most to order quantity among product lines in most countries, with a few exceptions.</t>
    </r>
  </si>
  <si>
    <t>Sum of Order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</si>
</sst>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3">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2" fontId="0" fillId="0" borderId="0" xfId="0" applyNumberFormat="1"/>
    <xf numFmtId="0" fontId="0" fillId="0" borderId="0" xfId="0" applyNumberFormat="1"/>
  </cellXfs>
  <cellStyles count="1">
    <cellStyle name="Normal" xfId="0" builtinId="0"/>
  </cellStyles>
  <dxfs count="85">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84"/>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1.xml"/><Relationship Id="rId63" Type="http://schemas.openxmlformats.org/officeDocument/2006/relationships/customXml" Target="../customXml/item6.xml"/><Relationship Id="rId68"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53" Type="http://schemas.openxmlformats.org/officeDocument/2006/relationships/styles" Target="styles.xml"/><Relationship Id="rId58" Type="http://schemas.openxmlformats.org/officeDocument/2006/relationships/customXml" Target="../customXml/item1.xml"/><Relationship Id="rId66" Type="http://schemas.openxmlformats.org/officeDocument/2006/relationships/customXml" Target="../customXml/item9.xml"/><Relationship Id="rId74" Type="http://schemas.openxmlformats.org/officeDocument/2006/relationships/customXml" Target="../customXml/item17.xml"/><Relationship Id="rId5" Type="http://schemas.openxmlformats.org/officeDocument/2006/relationships/worksheet" Target="worksheets/sheet5.xml"/><Relationship Id="rId61" Type="http://schemas.openxmlformats.org/officeDocument/2006/relationships/customXml" Target="../customXml/item4.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microsoft.com/office/2007/relationships/slicerCache" Target="slicerCaches/slicerCache2.xml"/><Relationship Id="rId56" Type="http://schemas.openxmlformats.org/officeDocument/2006/relationships/powerPivotData" Target="model/item.data"/><Relationship Id="rId64" Type="http://schemas.openxmlformats.org/officeDocument/2006/relationships/customXml" Target="../customXml/item7.xml"/><Relationship Id="rId69" Type="http://schemas.openxmlformats.org/officeDocument/2006/relationships/customXml" Target="../customXml/item12.xml"/><Relationship Id="rId8" Type="http://schemas.openxmlformats.org/officeDocument/2006/relationships/worksheet" Target="worksheets/sheet8.xml"/><Relationship Id="rId51" Type="http://schemas.openxmlformats.org/officeDocument/2006/relationships/theme" Target="theme/theme1.xml"/><Relationship Id="rId72" Type="http://schemas.openxmlformats.org/officeDocument/2006/relationships/customXml" Target="../customXml/item1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openxmlformats.org/officeDocument/2006/relationships/pivotCacheDefinition" Target="pivotCache/pivotCacheDefinition31.xml"/><Relationship Id="rId59" Type="http://schemas.openxmlformats.org/officeDocument/2006/relationships/customXml" Target="../customXml/item2.xml"/><Relationship Id="rId67" Type="http://schemas.openxmlformats.org/officeDocument/2006/relationships/customXml" Target="../customXml/item10.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sharedStrings" Target="sharedStrings.xml"/><Relationship Id="rId62" Type="http://schemas.openxmlformats.org/officeDocument/2006/relationships/customXml" Target="../customXml/item5.xml"/><Relationship Id="rId70"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microsoft.com/office/2007/relationships/slicerCache" Target="slicerCaches/slicerCache3.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openxmlformats.org/officeDocument/2006/relationships/pivotCacheDefinition" Target="pivotCache/pivotCacheDefinition29.xml"/><Relationship Id="rId52" Type="http://schemas.openxmlformats.org/officeDocument/2006/relationships/connections" Target="connections.xml"/><Relationship Id="rId60" Type="http://schemas.openxmlformats.org/officeDocument/2006/relationships/customXml" Target="../customXml/item3.xml"/><Relationship Id="rId65" Type="http://schemas.openxmlformats.org/officeDocument/2006/relationships/customXml" Target="../customXml/item8.xml"/><Relationship Id="rId73"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microsoft.com/office/2007/relationships/slicerCache" Target="slicerCaches/slicerCache4.xml"/><Relationship Id="rId55" Type="http://schemas.openxmlformats.org/officeDocument/2006/relationships/sheetMetadata" Target="metadata.xml"/><Relationship Id="rId7" Type="http://schemas.openxmlformats.org/officeDocument/2006/relationships/worksheet" Target="worksheets/sheet7.xml"/><Relationship Id="rId71"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[business_insights_excel.xlsx]Product Performance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Performance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Performance Prep Sheet'!$H$12:$H$16</c:f>
              <c:strCache>
                <c:ptCount val="4"/>
                <c:pt idx="0">
                  <c:v>APAC</c:v>
                </c:pt>
                <c:pt idx="1">
                  <c:v>EMEA</c:v>
                </c:pt>
                <c:pt idx="2">
                  <c:v>Japan</c:v>
                </c:pt>
                <c:pt idx="3">
                  <c:v>NA</c:v>
                </c:pt>
              </c:strCache>
            </c:strRef>
          </c:cat>
          <c:val>
            <c:numRef>
              <c:f>'Product Performance Prep Sheet'!$I$12:$I$16</c:f>
              <c:numCache>
                <c:formatCode>General</c:formatCode>
                <c:ptCount val="4"/>
                <c:pt idx="0">
                  <c:v>411</c:v>
                </c:pt>
                <c:pt idx="1">
                  <c:v>3463</c:v>
                </c:pt>
                <c:pt idx="2">
                  <c:v>122</c:v>
                </c:pt>
                <c:pt idx="3">
                  <c:v>2105</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[business_insights_excel.xlsx]Product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Performance Prep Sheet'!$C$12</c:f>
              <c:strCache>
                <c:ptCount val="1"/>
                <c:pt idx="0">
                  <c:v>Total</c:v>
                </c:pt>
              </c:strCache>
            </c:strRef>
          </c:tx>
          <c:spPr>
            <a:ln w="28575" cap="rnd">
              <a:solidFill>
                <a:schemeClr val="accent1"/>
              </a:solidFill>
              <a:round/>
            </a:ln>
            <a:effectLst/>
          </c:spPr>
          <c:marker>
            <c:symbol val="none"/>
          </c:marker>
          <c:cat>
            <c:multiLvlStrRef>
              <c:f>'Product Performance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Performance Prep Sheet'!$C$13:$C$25</c:f>
              <c:numCache>
                <c:formatCode>General</c:formatCode>
                <c:ptCount val="11"/>
                <c:pt idx="0">
                  <c:v>738</c:v>
                </c:pt>
                <c:pt idx="1">
                  <c:v>655</c:v>
                </c:pt>
                <c:pt idx="2">
                  <c:v>682</c:v>
                </c:pt>
                <c:pt idx="3">
                  <c:v>1324</c:v>
                </c:pt>
                <c:pt idx="4">
                  <c:v>1227</c:v>
                </c:pt>
                <c:pt idx="5">
                  <c:v>381</c:v>
                </c:pt>
                <c:pt idx="6">
                  <c:v>30</c:v>
                </c:pt>
                <c:pt idx="7">
                  <c:v>35</c:v>
                </c:pt>
                <c:pt idx="8">
                  <c:v>276</c:v>
                </c:pt>
                <c:pt idx="9">
                  <c:v>519</c:v>
                </c:pt>
                <c:pt idx="10">
                  <c:v>234</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4</c:v>
                </c:pt>
                <c:pt idx="1">
                  <c:v>42</c:v>
                </c:pt>
                <c:pt idx="2">
                  <c:v>4</c:v>
                </c:pt>
                <c:pt idx="3">
                  <c:v>34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strRef>
              <c:f>'Customer Analysis Prep Sheet'!$A$19:$A$31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'Customer Analysis Prep Sheet'!$B$19:$B$31</c:f>
              <c:numCache>
                <c:formatCode>General</c:formatCode>
                <c:ptCount val="12"/>
                <c:pt idx="0">
                  <c:v>9</c:v>
                </c:pt>
                <c:pt idx="1">
                  <c:v>13</c:v>
                </c:pt>
                <c:pt idx="2">
                  <c:v>10</c:v>
                </c:pt>
                <c:pt idx="3">
                  <c:v>11</c:v>
                </c:pt>
                <c:pt idx="4">
                  <c:v>7</c:v>
                </c:pt>
                <c:pt idx="5">
                  <c:v>10</c:v>
                </c:pt>
                <c:pt idx="6">
                  <c:v>11</c:v>
                </c:pt>
                <c:pt idx="7">
                  <c:v>12</c:v>
                </c:pt>
                <c:pt idx="8">
                  <c:v>10</c:v>
                </c:pt>
                <c:pt idx="9">
                  <c:v>16</c:v>
                </c:pt>
                <c:pt idx="10">
                  <c:v>20</c:v>
                </c:pt>
                <c:pt idx="11">
                  <c:v>6</c:v>
                </c:pt>
              </c:numCache>
            </c:numRef>
          </c:val>
          <c:smooth val="0"/>
          <c:extLst>
            <c:ext xmlns:c16="http://schemas.microsoft.com/office/drawing/2014/chart" uri="{C3380CC4-5D6E-409C-BE32-E72D297353CC}">
              <c16:uniqueId val="{00000000-8DC6-4A07-959F-F38FAC92A0F1}"/>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66674</xdr:colOff>
      <xdr:row>3</xdr:row>
      <xdr:rowOff>47625</xdr:rowOff>
    </xdr:from>
    <xdr:to>
      <xdr:col>3</xdr:col>
      <xdr:colOff>428625</xdr:colOff>
      <xdr:row>7</xdr:row>
      <xdr:rowOff>142875</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942974" y="695325"/>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123824</xdr:colOff>
      <xdr:row>4</xdr:row>
      <xdr:rowOff>161924</xdr:rowOff>
    </xdr:from>
    <xdr:to>
      <xdr:col>14</xdr:col>
      <xdr:colOff>476249</xdr:colOff>
      <xdr:row>7</xdr:row>
      <xdr:rowOff>580424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2725399" y="10001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10</xdr:col>
      <xdr:colOff>342899</xdr:colOff>
      <xdr:row>7</xdr:row>
      <xdr:rowOff>247650</xdr:rowOff>
    </xdr:from>
    <xdr:to>
      <xdr:col>14</xdr:col>
      <xdr:colOff>312899</xdr:colOff>
      <xdr:row>7</xdr:row>
      <xdr:rowOff>561974</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944474" y="16573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7</xdr:col>
      <xdr:colOff>647699</xdr:colOff>
      <xdr:row>5</xdr:row>
      <xdr:rowOff>19049</xdr:rowOff>
    </xdr:from>
    <xdr:to>
      <xdr:col>9</xdr:col>
      <xdr:colOff>1019174</xdr:colOff>
      <xdr:row>7</xdr:row>
      <xdr:rowOff>628049</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9286874" y="1047749"/>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4</xdr:col>
      <xdr:colOff>485774</xdr:colOff>
      <xdr:row>5</xdr:row>
      <xdr:rowOff>47624</xdr:rowOff>
    </xdr:from>
    <xdr:to>
      <xdr:col>7</xdr:col>
      <xdr:colOff>66674</xdr:colOff>
      <xdr:row>8</xdr:row>
      <xdr:rowOff>8924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6057899" y="1076324"/>
          <a:ext cx="2647950"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704849</xdr:colOff>
      <xdr:row>7</xdr:row>
      <xdr:rowOff>314325</xdr:rowOff>
    </xdr:from>
    <xdr:to>
      <xdr:col>6</xdr:col>
      <xdr:colOff>779624</xdr:colOff>
      <xdr:row>7</xdr:row>
      <xdr:rowOff>628649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6276974" y="1724025"/>
          <a:ext cx="2265525"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871536</xdr:colOff>
      <xdr:row>7</xdr:row>
      <xdr:rowOff>295275</xdr:rowOff>
    </xdr:from>
    <xdr:to>
      <xdr:col>9</xdr:col>
      <xdr:colOff>860586</xdr:colOff>
      <xdr:row>7</xdr:row>
      <xdr:rowOff>609599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9510711" y="1704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1063466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741044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95249</xdr:colOff>
      <xdr:row>25</xdr:row>
      <xdr:rowOff>28574</xdr:rowOff>
    </xdr:from>
    <xdr:to>
      <xdr:col>14</xdr:col>
      <xdr:colOff>447674</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3858874"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759142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1083468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314324</xdr:colOff>
      <xdr:row>28</xdr:row>
      <xdr:rowOff>123825</xdr:rowOff>
    </xdr:from>
    <xdr:to>
      <xdr:col>14</xdr:col>
      <xdr:colOff>284324</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4077949"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1095375</xdr:colOff>
      <xdr:row>5</xdr:row>
      <xdr:rowOff>133350</xdr:rowOff>
    </xdr:from>
    <xdr:to>
      <xdr:col>5</xdr:col>
      <xdr:colOff>85725</xdr:colOff>
      <xdr:row>10</xdr:row>
      <xdr:rowOff>170850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4210050"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326798</a:t>
          </a:fld>
          <a:endParaRPr lang="en-IN" sz="3400">
            <a:solidFill>
              <a:srgbClr val="1A2A6C"/>
            </a:solidFill>
          </a:endParaRPr>
        </a:p>
      </xdr:txBody>
    </xdr:sp>
    <xdr:clientData/>
  </xdr:twoCellAnchor>
  <xdr:twoCellAnchor>
    <xdr:from>
      <xdr:col>7</xdr:col>
      <xdr:colOff>733425</xdr:colOff>
      <xdr:row>5</xdr:row>
      <xdr:rowOff>133350</xdr:rowOff>
    </xdr:from>
    <xdr:to>
      <xdr:col>9</xdr:col>
      <xdr:colOff>876300</xdr:colOff>
      <xdr:row>10</xdr:row>
      <xdr:rowOff>170850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8867775"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3262</a:t>
          </a:fld>
          <a:endParaRPr lang="en-IN" sz="3400">
            <a:solidFill>
              <a:srgbClr val="1A2A6C"/>
            </a:solidFill>
          </a:endParaRPr>
        </a:p>
      </xdr:txBody>
    </xdr:sp>
    <xdr:clientData/>
  </xdr:twoCellAnchor>
  <xdr:twoCellAnchor>
    <xdr:from>
      <xdr:col>12</xdr:col>
      <xdr:colOff>152400</xdr:colOff>
      <xdr:row>13</xdr:row>
      <xdr:rowOff>38100</xdr:rowOff>
    </xdr:from>
    <xdr:to>
      <xdr:col>16</xdr:col>
      <xdr:colOff>238125</xdr:colOff>
      <xdr:row>18</xdr:row>
      <xdr:rowOff>75600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125575" y="29241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51775</a:t>
          </a:fld>
          <a:endParaRPr lang="en-IN" sz="3400">
            <a:solidFill>
              <a:srgbClr val="1A2A6C"/>
            </a:solidFill>
          </a:endParaRPr>
        </a:p>
      </xdr:txBody>
    </xdr:sp>
    <xdr:clientData/>
  </xdr:twoCellAnchor>
  <xdr:twoCellAnchor>
    <xdr:from>
      <xdr:col>12</xdr:col>
      <xdr:colOff>190500</xdr:colOff>
      <xdr:row>20</xdr:row>
      <xdr:rowOff>123825</xdr:rowOff>
    </xdr:from>
    <xdr:to>
      <xdr:col>16</xdr:col>
      <xdr:colOff>276225</xdr:colOff>
      <xdr:row>25</xdr:row>
      <xdr:rowOff>161325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163675" y="43434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536</a:t>
          </a:fld>
          <a:endParaRPr lang="en-IN" sz="3400">
            <a:solidFill>
              <a:srgbClr val="1A2A6C"/>
            </a:solidFill>
          </a:endParaRPr>
        </a:p>
      </xdr:txBody>
    </xdr:sp>
    <xdr:clientData/>
  </xdr:twoCellAnchor>
  <xdr:twoCellAnchor>
    <xdr:from>
      <xdr:col>2</xdr:col>
      <xdr:colOff>1314450</xdr:colOff>
      <xdr:row>9</xdr:row>
      <xdr:rowOff>28575</xdr:rowOff>
    </xdr:from>
    <xdr:to>
      <xdr:col>4</xdr:col>
      <xdr:colOff>1065375</xdr:colOff>
      <xdr:row>10</xdr:row>
      <xdr:rowOff>152399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4429125"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957263</xdr:colOff>
      <xdr:row>9</xdr:row>
      <xdr:rowOff>28575</xdr:rowOff>
    </xdr:from>
    <xdr:to>
      <xdr:col>9</xdr:col>
      <xdr:colOff>717713</xdr:colOff>
      <xdr:row>10</xdr:row>
      <xdr:rowOff>152399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9091613"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404812</xdr:colOff>
      <xdr:row>24</xdr:row>
      <xdr:rowOff>28575</xdr:rowOff>
    </xdr:from>
    <xdr:to>
      <xdr:col>16</xdr:col>
      <xdr:colOff>108112</xdr:colOff>
      <xdr:row>25</xdr:row>
      <xdr:rowOff>152399</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377987" y="50101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366712</xdr:colOff>
      <xdr:row>16</xdr:row>
      <xdr:rowOff>114300</xdr:rowOff>
    </xdr:from>
    <xdr:to>
      <xdr:col>16</xdr:col>
      <xdr:colOff>70012</xdr:colOff>
      <xdr:row>18</xdr:row>
      <xdr:rowOff>47624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339887" y="3571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20</xdr:row>
      <xdr:rowOff>28575</xdr:rowOff>
    </xdr:from>
    <xdr:to>
      <xdr:col>0</xdr:col>
      <xdr:colOff>2514600</xdr:colOff>
      <xdr:row>33</xdr:row>
      <xdr:rowOff>19050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238126</xdr:colOff>
      <xdr:row>8</xdr:row>
      <xdr:rowOff>166686</xdr:rowOff>
    </xdr:from>
    <xdr:to>
      <xdr:col>9</xdr:col>
      <xdr:colOff>219075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e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672573</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e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6101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e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38</a:t>
          </a:fld>
          <a:endParaRPr lang="en-IN" sz="3400">
            <a:solidFill>
              <a:srgbClr val="1A2A6C"/>
            </a:solidFill>
          </a:endParaRPr>
        </a:p>
      </xdr:txBody>
    </xdr:sp>
    <xdr:clientData/>
  </xdr:twoCellAnchor>
  <xdr:twoCellAnchor>
    <xdr:from>
      <xdr:col>8</xdr:col>
      <xdr:colOff>342900</xdr:colOff>
      <xdr:row>26</xdr:row>
      <xdr:rowOff>180975</xdr:rowOff>
    </xdr:from>
    <xdr:to>
      <xdr:col>9</xdr:col>
      <xdr:colOff>447675</xdr:colOff>
      <xdr:row>32</xdr:row>
      <xdr:rowOff>27975</xdr:rowOff>
    </xdr:to>
    <xdr:sp macro="" textlink="'Product Performance Prep Sheet'!T11">
      <xdr:nvSpPr>
        <xdr:cNvPr id="7" name="Rectangle 6">
          <a:extLst>
            <a:ext uri="{FF2B5EF4-FFF2-40B4-BE49-F238E27FC236}">
              <a16:creationId xmlns:a16="http://schemas.microsoft.com/office/drawing/2014/main" id="{A0193DD3-6FB4-465A-B495-8ADA70BA86AF}"/>
            </a:ext>
          </a:extLst>
        </xdr:cNvPr>
        <xdr:cNvSpPr/>
      </xdr:nvSpPr>
      <xdr:spPr>
        <a:xfrm>
          <a:off x="14849475"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5</xdr:col>
      <xdr:colOff>1323975</xdr:colOff>
      <xdr:row>26</xdr:row>
      <xdr:rowOff>180975</xdr:rowOff>
    </xdr:from>
    <xdr:to>
      <xdr:col>8</xdr:col>
      <xdr:colOff>95250</xdr:colOff>
      <xdr:row>32</xdr:row>
      <xdr:rowOff>27975</xdr:rowOff>
    </xdr:to>
    <xdr:sp macro="" textlink="'Product Performance Prep Sheet'!T10">
      <xdr:nvSpPr>
        <xdr:cNvPr id="8" name="Rectangle 7">
          <a:extLst>
            <a:ext uri="{FF2B5EF4-FFF2-40B4-BE49-F238E27FC236}">
              <a16:creationId xmlns:a16="http://schemas.microsoft.com/office/drawing/2014/main" id="{7008CA82-2151-4454-98E8-B20A71112F1F}"/>
            </a:ext>
          </a:extLst>
        </xdr:cNvPr>
        <xdr:cNvSpPr/>
      </xdr:nvSpPr>
      <xdr:spPr>
        <a:xfrm>
          <a:off x="118110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342900</xdr:colOff>
      <xdr:row>26</xdr:row>
      <xdr:rowOff>180975</xdr:rowOff>
    </xdr:from>
    <xdr:to>
      <xdr:col>5</xdr:col>
      <xdr:colOff>895350</xdr:colOff>
      <xdr:row>32</xdr:row>
      <xdr:rowOff>27975</xdr:rowOff>
    </xdr:to>
    <xdr:sp macro="" textlink="'Product Performance Prep Sheet'!T9">
      <xdr:nvSpPr>
        <xdr:cNvPr id="9" name="Rectangle 8">
          <a:extLst>
            <a:ext uri="{FF2B5EF4-FFF2-40B4-BE49-F238E27FC236}">
              <a16:creationId xmlns:a16="http://schemas.microsoft.com/office/drawing/2014/main" id="{E04CAB23-5D16-48B7-B736-CCD6496C73F4}"/>
            </a:ext>
          </a:extLst>
        </xdr:cNvPr>
        <xdr:cNvSpPr/>
      </xdr:nvSpPr>
      <xdr:spPr>
        <a:xfrm>
          <a:off x="85915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4</xdr:col>
      <xdr:colOff>581025</xdr:colOff>
      <xdr:row>30</xdr:row>
      <xdr:rowOff>85725</xdr:rowOff>
    </xdr:from>
    <xdr:to>
      <xdr:col>5</xdr:col>
      <xdr:colOff>751050</xdr:colOff>
      <xdr:row>32</xdr:row>
      <xdr:rowOff>19049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8829675"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5</xdr:col>
      <xdr:colOff>1543050</xdr:colOff>
      <xdr:row>30</xdr:row>
      <xdr:rowOff>76200</xdr:rowOff>
    </xdr:from>
    <xdr:to>
      <xdr:col>7</xdr:col>
      <xdr:colOff>1208250</xdr:colOff>
      <xdr:row>32</xdr:row>
      <xdr:rowOff>9524</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2030075" y="579120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8</xdr:col>
      <xdr:colOff>542925</xdr:colOff>
      <xdr:row>30</xdr:row>
      <xdr:rowOff>85725</xdr:rowOff>
    </xdr:from>
    <xdr:to>
      <xdr:col>9</xdr:col>
      <xdr:colOff>265275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504950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3</xdr:row>
      <xdr:rowOff>95250</xdr:rowOff>
    </xdr:from>
    <xdr:to>
      <xdr:col>8</xdr:col>
      <xdr:colOff>180975</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15302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4724163</a:t>
          </a:fld>
          <a:endParaRPr lang="en-IN" sz="3400">
            <a:solidFill>
              <a:srgbClr val="1A2A6C"/>
            </a:solidFill>
          </a:endParaRPr>
        </a:p>
      </xdr:txBody>
    </xdr:sp>
    <xdr:clientData/>
  </xdr:twoCellAnchor>
  <xdr:twoCellAnchor>
    <xdr:from>
      <xdr:col>8</xdr:col>
      <xdr:colOff>852487</xdr:colOff>
      <xdr:row>3</xdr:row>
      <xdr:rowOff>95250</xdr:rowOff>
    </xdr:from>
    <xdr:to>
      <xdr:col>10</xdr:col>
      <xdr:colOff>1081087</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8615362"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46824</a:t>
          </a:fld>
          <a:endParaRPr lang="en-IN" sz="3400">
            <a:solidFill>
              <a:srgbClr val="1A2A6C"/>
            </a:solidFill>
          </a:endParaRPr>
        </a:p>
      </xdr:txBody>
    </xdr:sp>
    <xdr:clientData/>
  </xdr:twoCellAnchor>
  <xdr:twoCellAnchor>
    <xdr:from>
      <xdr:col>11</xdr:col>
      <xdr:colOff>209550</xdr:colOff>
      <xdr:row>3</xdr:row>
      <xdr:rowOff>95250</xdr:rowOff>
    </xdr:from>
    <xdr:to>
      <xdr:col>13</xdr:col>
      <xdr:colOff>247650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20777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144</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22972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2243</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6578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216905</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28016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6</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585787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4297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29921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4</xdr:col>
      <xdr:colOff>285750</xdr:colOff>
      <xdr:row>6</xdr:row>
      <xdr:rowOff>180975</xdr:rowOff>
    </xdr:from>
    <xdr:to>
      <xdr:col>7</xdr:col>
      <xdr:colOff>865350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53435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190500</xdr:colOff>
      <xdr:row>6</xdr:row>
      <xdr:rowOff>180975</xdr:rowOff>
    </xdr:from>
    <xdr:to>
      <xdr:col>10</xdr:col>
      <xdr:colOff>912975</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882967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428625</xdr:colOff>
      <xdr:row>7</xdr:row>
      <xdr:rowOff>9525</xdr:rowOff>
    </xdr:from>
    <xdr:to>
      <xdr:col>13</xdr:col>
      <xdr:colOff>84300</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2296775"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e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61048611109" createdVersion="8" refreshedVersion="8" minRefreshableVersion="3" recordCount="19" xr:uid="{68193115-3787-41DC-98F8-ABD76DAD42C9}">
  <cacheSource type="worksheet">
    <worksheetSource ref="G63:I82" sheet="Business Performance Prep Sheet"/>
  </cacheSource>
  <cacheFields count="5">
    <cacheField name="Country" numFmtId="0">
      <sharedItems count="19">
        <s v="France"/>
        <s v="USA"/>
        <s v="Norway"/>
        <s v="Spain"/>
        <s v="Finland"/>
        <s v="Italy"/>
        <s v="Sweden"/>
        <s v="Philippines"/>
        <s v="UK"/>
        <s v="Australia"/>
        <s v="Austria"/>
        <s v="Germany"/>
        <s v="Singapore"/>
        <s v="Canada"/>
        <s v="Belgium"/>
        <s v="Denmark"/>
        <s v="Switzerland"/>
        <s v="Japan"/>
        <s v="Ireland"/>
      </sharedItems>
    </cacheField>
    <cacheField name="Order Quantity 2004" numFmtId="1">
      <sharedItems containsSemiMixedTypes="0" containsString="0" containsNumber="1" containsInteger="1" minValue="158" maxValue="16649"/>
    </cacheField>
    <cacheField name="Order Quantity 2005" numFmtId="0">
      <sharedItems containsSemiMixedTypes="0" containsString="0" containsNumber="1" containsInteger="1" minValue="0" maxValue="6162"/>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70776851854" createdVersion="8" refreshedVersion="8" minRefreshableVersion="3" recordCount="7" xr:uid="{D671D22B-DA20-4686-AA4C-A1CEEE74EE24}">
  <cacheSource type="worksheet">
    <worksheetSource ref="G109:I116" sheet="Business Performance Prep Sheet"/>
  </cacheSource>
  <cacheFields count="5">
    <cacheField name="Product Line" numFmtId="0">
      <sharedItems count="7">
        <s v="Motorcycles"/>
        <s v="Classic Cars"/>
        <s v="Trucks and Buses"/>
        <s v="Vintage Cars"/>
        <s v="Trains"/>
        <s v="Planes"/>
        <s v="Ship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10604398148" backgroundQuery="1" createdVersion="8" refreshedVersion="8" minRefreshableVersion="3" recordCount="0" supportSubquery="1" supportAdvancedDrill="1" xr:uid="{0D193C83-D504-47B6-937E-2C15DB276A39}">
  <cacheSource type="external" connectionId="2"/>
  <cacheFields count="3">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6863310185" backgroundQuery="1" createdVersion="8" refreshedVersion="8" minRefreshableVersion="3" recordCount="0" supportSubquery="1" supportAdvancedDrill="1" xr:uid="{E3CA4174-A5A6-4009-BDC6-0EC772F46140}">
  <cacheSource type="external" connectionId="2"/>
  <cacheFields count="3">
    <cacheField name="[CleanedData].[YearID].[YearID]" caption="YearID" numFmtId="0" hierarchy="11" level="1">
      <sharedItems containsSemiMixedTypes="0" containsNonDate="0" containsString="0"/>
    </cacheField>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1"/>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9234259262" backgroundQuery="1" createdVersion="8" refreshedVersion="8" minRefreshableVersion="3" recordCount="0" supportSubquery="1" supportAdvancedDrill="1" xr:uid="{13EC7F60-F872-494A-B2DB-5C48F9FEA04E}">
  <cacheSource type="external" connectionId="2"/>
  <cacheFields count="3">
    <cacheField name="[CleanedData].[Territory].[Territory]" caption="Territory" numFmtId="0" hierarchy="22" level="1">
      <sharedItems count="4">
        <s v="APAC"/>
        <s v="EMEA"/>
        <s v="Japan"/>
        <s v="NA"/>
      </sharedItems>
    </cacheField>
    <cacheField name="[CleanedData].[YearID].[YearID]" caption="YearID" numFmtId="0" hierarchy="11" level="1">
      <sharedItems containsSemiMixedTypes="0" containsNonDate="0" containsString="0"/>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5972224"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1">
        <s v="Classic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7013886" backgroundQuery="1" createdVersion="8" refreshedVersion="8" minRefreshableVersion="3" recordCount="0" supportSubquery="1" supportAdvancedDrill="1" xr:uid="{E6C3EEA7-14C6-47A5-BD37-544270AF109E}">
  <cacheSource type="external" connectionId="2"/>
  <cacheFields count="5">
    <cacheField name="[CleanedData].[Country].[Country]" caption="Country" numFmtId="0" hierarchy="21" level="1">
      <sharedItems count="10">
        <s v="Australia"/>
        <s v="Austria"/>
        <s v="Belgium"/>
        <s v="Denmark"/>
        <s v="Finland"/>
        <s v="France"/>
        <s v="Japan"/>
        <s v="Spain"/>
        <s v="Sweden"/>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7708333"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287041"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865741"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9328703" backgroundQuery="1" createdVersion="8" refreshedVersion="8" minRefreshableVersion="3" recordCount="0" supportSubquery="1" supportAdvancedDrill="1" xr:uid="{09D5BA67-2F1F-4330-92D1-6073D1EC14CE}">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9907411" backgroundQuery="1" createdVersion="8" refreshedVersion="8" minRefreshableVersion="3" recordCount="0" supportSubquery="1" supportAdvancedDrill="1" xr:uid="{5F821BF4-3C41-4326-9E4D-2575856606FC}">
  <cacheSource type="external" connectionId="2"/>
  <cacheFields count="5">
    <cacheField name="[CleanedData].[SoldBelowMSRP].[SoldBelowMSRP]" caption="SoldBelowMSRP" numFmtId="0" hierarchy="27" level="1">
      <sharedItems count="2">
        <s v="No"/>
        <s v="Yes"/>
      </sharedItems>
    </cacheField>
    <cacheField name="[Measures].[Count of SoldBelowMSRP]" caption="Count of SoldBelowMSRP" numFmtId="0" hierarchy="48"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2" memberValueDatatype="130" unbalanced="0">
      <fieldsUsage count="2">
        <fieldUsage x="-1"/>
        <fieldUsage x="0"/>
      </fieldsUsage>
    </cacheHierarchy>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oneField="1" hidden="1">
      <fieldsUsage count="1">
        <fieldUsage x="1"/>
      </fieldsUsage>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0509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ustralian Collectors, Co."/>
        <s v="AV Stores, Co."/>
        <s v="Diecast Classics Inc."/>
        <s v="Euro Shopping Channel"/>
        <s v="Handji Gifts&amp; Co"/>
        <s v="Land of Toys Inc."/>
        <s v="Marta's Replicas Co."/>
        <s v="Mini Gifts Distributors Ltd."/>
        <s v="Saveley &amp; Henriot, Co."/>
        <s v="Vida Sport, Ltd"/>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1203704"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013889" backgroundQuery="1" createdVersion="8" refreshedVersion="8" minRefreshableVersion="3" recordCount="0" supportSubquery="1" supportAdvancedDrill="1" xr:uid="{EC6A2DDD-8268-4D4C-9DDE-CF43448275E5}">
  <cacheSource type="external" connectionId="2"/>
  <cacheFields count="3">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2">
        <s v="Jan"/>
        <s v="Feb"/>
        <s v="Mar"/>
        <s v="Apr"/>
        <s v="May"/>
        <s v="Jun"/>
        <s v="Jul"/>
        <s v="Aug"/>
        <s v="Sep"/>
        <s v="Oct"/>
        <s v="Nov"/>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2"/>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476851"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4" maxValue="2004" count="1">
        <n v="2004"/>
      </sharedItems>
      <extLst>
        <ext xmlns:x15="http://schemas.microsoft.com/office/spreadsheetml/2010/11/main" uri="{4F2E5C28-24EA-4eb8-9CBF-B6C8F9C3D259}">
          <x15:cachedUniqueNames>
            <x15:cachedUniqueName index="0" name="[CleanedData].[YearID].&amp;[2004]"/>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055559"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749998" backgroundQuery="1" createdVersion="8" refreshedVersion="8" minRefreshableVersion="3" recordCount="0" supportSubquery="1" supportAdvancedDrill="1" xr:uid="{C13996DE-E2EA-43CF-8DD7-D9BBB53FE59F}">
  <cacheSource type="external" connectionId="2"/>
  <cacheFields count="6">
    <cacheField name="[CleanedData].[StartOfMonth].[StartOfMonth]" caption="StartOfMonth" numFmtId="0" hierarchy="10" level="1">
      <sharedItems containsSemiMixedTypes="0" containsNonDate="0" containsDate="1" containsString="0" minDate="2004-12-01T00:00:00" maxDate="2004-12-02T00:00:00" count="1">
        <d v="2004-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1550925"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2245371"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3171295"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097219"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675927" backgroundQuery="1" createdVersion="8" refreshedVersion="8" minRefreshableVersion="3" recordCount="0" supportSubquery="1" supportAdvancedDrill="1" xr:uid="{0DC1C45E-0348-4BB0-8501-5FE1E8B261F3}">
  <cacheSource type="external" connectionId="2"/>
  <cacheFields count="4">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0"/>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5370373" backgroundQuery="1" createdVersion="8" refreshedVersion="8" minRefreshableVersion="3" recordCount="0" supportSubquery="1" supportAdvancedDrill="1" xr:uid="{FA420C66-CD46-44BF-B59B-A6EADE88BE55}">
  <cacheSource type="external" connectionId="2"/>
  <cacheFields count="4">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5632"/>
    <n v="2487"/>
  </r>
  <r>
    <x v="1"/>
    <n v="16649"/>
    <n v="6162"/>
  </r>
  <r>
    <x v="2"/>
    <n v="1087"/>
    <n v="0"/>
  </r>
  <r>
    <x v="3"/>
    <n v="4962"/>
    <n v="3262"/>
  </r>
  <r>
    <x v="4"/>
    <n v="778"/>
    <n v="1328"/>
  </r>
  <r>
    <x v="5"/>
    <n v="1833"/>
    <n v="460"/>
  </r>
  <r>
    <x v="6"/>
    <n v="1088"/>
    <n v="316"/>
  </r>
  <r>
    <x v="7"/>
    <n v="158"/>
    <n v="0"/>
  </r>
  <r>
    <x v="8"/>
    <n v="2778"/>
    <n v="371"/>
  </r>
  <r>
    <x v="9"/>
    <n v="2232"/>
    <n v="1500"/>
  </r>
  <r>
    <x v="10"/>
    <n v="491"/>
    <n v="611"/>
  </r>
  <r>
    <x v="11"/>
    <n v="1438"/>
    <n v="0"/>
  </r>
  <r>
    <x v="12"/>
    <n v="1197"/>
    <n v="111"/>
  </r>
  <r>
    <x v="13"/>
    <n v="1508"/>
    <n v="285"/>
  </r>
  <r>
    <x v="14"/>
    <n v="799"/>
    <n v="228"/>
  </r>
  <r>
    <x v="15"/>
    <n v="1120"/>
    <n v="174"/>
  </r>
  <r>
    <x v="16"/>
    <n v="1078"/>
    <n v="0"/>
  </r>
  <r>
    <x v="17"/>
    <n v="1506"/>
    <n v="336"/>
  </r>
  <r>
    <x v="18"/>
    <n v="49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r>
  <r>
    <x v="1"/>
    <n v="15418"/>
    <n v="6101"/>
  </r>
  <r>
    <x v="2"/>
    <n v="5002"/>
    <n v="1719"/>
  </r>
  <r>
    <x v="3"/>
    <n v="9950"/>
    <n v="3615"/>
  </r>
  <r>
    <x v="4"/>
    <n v="1303"/>
    <n v="409"/>
  </r>
  <r>
    <x v="5"/>
    <n v="5524"/>
    <n v="2207"/>
  </r>
  <r>
    <x v="6"/>
    <n v="3937"/>
    <n v="13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987C7-30F9-4DEB-92FA-DEF35B03816F}" name="PivotTable5" cacheId="1533"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B20:D3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1"/>
    </i>
    <i>
      <x v="3"/>
    </i>
    <i>
      <x v="2"/>
    </i>
    <i>
      <x v="9"/>
    </i>
    <i>
      <x v="5"/>
    </i>
    <i>
      <x v="4"/>
    </i>
    <i>
      <x/>
    </i>
    <i>
      <x v="8"/>
    </i>
    <i>
      <x v="7"/>
    </i>
    <i>
      <x v="6"/>
    </i>
    <i t="grand">
      <x/>
    </i>
  </rowItems>
  <colFields count="1">
    <field x="-2"/>
  </colFields>
  <colItems count="2">
    <i>
      <x/>
    </i>
    <i i="1">
      <x v="1"/>
    </i>
  </colItems>
  <dataFields count="2">
    <dataField name="Sum of Order Quantity" fld="1" baseField="0" baseItem="0"/>
    <dataField name="Order Quantity" fld="3" baseField="0" baseItem="0">
      <extLst>
        <ext xmlns:x14="http://schemas.microsoft.com/office/spreadsheetml/2009/9/main" uri="{E15A36E0-9728-4e99-A89B-3F7291B0FE68}">
          <x14:dataField sourceField="1" uniqueName="[__Xl2].[Measures].[Sum of QuantityOrdered]"/>
        </ext>
      </extLst>
    </dataField>
  </dataFields>
  <conditionalFormats count="1">
    <conditionalFormat scope="field" priority="1">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Sum of 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DABB40-8E5D-437C-950B-397D6F9FFE8C}" name="PivotTable4" cacheId="1530"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location ref="B9:D17" firstHeaderRow="0" firstDataRow="1" firstDataCol="1"/>
  <pivotFields count="4">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8">
    <i>
      <x/>
    </i>
    <i>
      <x v="6"/>
    </i>
    <i>
      <x v="1"/>
    </i>
    <i>
      <x v="2"/>
    </i>
    <i>
      <x v="5"/>
    </i>
    <i>
      <x v="3"/>
    </i>
    <i>
      <x v="4"/>
    </i>
    <i t="grand">
      <x/>
    </i>
  </rowItems>
  <colFields count="1">
    <field x="-2"/>
  </colFields>
  <colItems count="2">
    <i>
      <x/>
    </i>
    <i i="1">
      <x v="1"/>
    </i>
  </colItems>
  <dataFields count="2">
    <dataField name="Sum of Sales" fld="1" baseField="0" baseItem="0" numFmtId="1"/>
    <dataField name="Sales Trend" fld="3" baseField="0" baseItem="0" numFmtId="1">
      <extLst>
        <ext xmlns:x14="http://schemas.microsoft.com/office/spreadsheetml/2009/9/main" uri="{E15A36E0-9728-4e99-A89B-3F7291B0FE68}">
          <x14:dataField sourceField="1" uniqueName="[__Xl2].[Measures].[Sum of Sales]"/>
        </ext>
      </extLst>
    </dataField>
  </dataFields>
  <formats count="3">
    <format dxfId="59">
      <pivotArea outline="0" collapsedLevelsAreSubtotals="1" fieldPosition="0">
        <references count="1">
          <reference field="4294967294" count="1" selected="0">
            <x v="0"/>
          </reference>
        </references>
      </pivotArea>
    </format>
    <format dxfId="58">
      <pivotArea dataOnly="0" labelOnly="1" outline="0" fieldPosition="0">
        <references count="1">
          <reference field="4294967294" count="1">
            <x v="0"/>
          </reference>
        </references>
      </pivotArea>
    </format>
    <format dxfId="57">
      <pivotArea outline="0" fieldPosition="0">
        <references count="1">
          <reference field="4294967294" count="1">
            <x v="1"/>
          </reference>
        </references>
      </pivotArea>
    </format>
  </formats>
  <conditionalFormats count="1">
    <conditionalFormat scope="field" priority="2">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1">
      <autoFilter ref="A1">
        <filterColumn colId="0">
          <top10 val="10" filterVal="10"/>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1518"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50">
      <pivotArea outline="0" collapsedLevelsAreSubtotals="1" fieldPosition="0"/>
    </format>
    <format dxfId="49">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1521"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52">
      <pivotArea outline="0" collapsedLevelsAreSubtotals="1" fieldPosition="0">
        <references count="1">
          <reference field="4294967294" count="1" selected="0">
            <x v="0"/>
          </reference>
        </references>
      </pivotArea>
    </format>
    <format dxfId="51">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CC6812-D6E7-4762-B0BD-784C279CC199}" name="PivotTable9" cacheId="139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09:O117" firstHeaderRow="0" firstDataRow="1" firstDataCol="1"/>
  <pivotFields count="5">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Sum of Decline" fld="3" baseField="0" baseItem="0"/>
    <dataField name="Sum of Decline %" fld="4" baseField="0" baseItem="0" numFmtId="10"/>
  </dataFields>
  <formats count="2">
    <format dxfId="54">
      <pivotArea outline="0" collapsedLevelsAreSubtotals="1" fieldPosition="0">
        <references count="1">
          <reference field="4294967294" count="1" selected="0">
            <x v="3"/>
          </reference>
        </references>
      </pivotArea>
    </format>
    <format dxfId="53">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09C77C-5CDE-47A2-93C9-5FD1CBA02904}" name="PivotTable2" cacheId="13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3:O83" firstHeaderRow="0" firstDataRow="1" firstDataCol="1"/>
  <pivotFields count="5">
    <pivotField axis="axisRow" showAll="0" sortType="descending">
      <items count="20">
        <item x="9"/>
        <item x="10"/>
        <item x="14"/>
        <item x="13"/>
        <item x="15"/>
        <item x="4"/>
        <item x="0"/>
        <item x="11"/>
        <item x="18"/>
        <item x="5"/>
        <item x="17"/>
        <item x="2"/>
        <item x="7"/>
        <item x="12"/>
        <item x="3"/>
        <item x="6"/>
        <item x="16"/>
        <item x="8"/>
        <item x="1"/>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20">
    <i>
      <x v="18"/>
    </i>
    <i>
      <x v="6"/>
    </i>
    <i>
      <x v="17"/>
    </i>
    <i>
      <x v="14"/>
    </i>
    <i>
      <x v="7"/>
    </i>
    <i>
      <x v="9"/>
    </i>
    <i>
      <x v="3"/>
    </i>
    <i>
      <x v="10"/>
    </i>
    <i>
      <x v="11"/>
    </i>
    <i>
      <x v="13"/>
    </i>
    <i>
      <x v="16"/>
    </i>
    <i>
      <x v="4"/>
    </i>
    <i>
      <x v="15"/>
    </i>
    <i>
      <x/>
    </i>
    <i>
      <x v="2"/>
    </i>
    <i>
      <x v="8"/>
    </i>
    <i>
      <x v="12"/>
    </i>
    <i>
      <x v="1"/>
    </i>
    <i>
      <x v="5"/>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Decline " fld="3" baseField="0" baseItem="0"/>
    <dataField name="Decline % " fld="4" baseField="0" baseItem="0" numFmtId="10"/>
  </dataFields>
  <formats count="2">
    <format dxfId="56">
      <pivotArea outline="0" collapsedLevelsAreSubtotals="1" fieldPosition="0">
        <references count="1">
          <reference field="4294967294" count="1" selected="0">
            <x v="3"/>
          </reference>
        </references>
      </pivotArea>
    </format>
    <format dxfId="55">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15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15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138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13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48">
      <pivotArea field="11" type="button" dataOnly="0" labelOnly="1" outline="0" axis="axisPage" fieldPosition="0"/>
    </format>
    <format dxfId="47">
      <pivotArea field="21" type="button" dataOnly="0" labelOnly="1" outline="0" axis="axisRow" fieldPosition="0"/>
    </format>
    <format dxfId="46">
      <pivotArea dataOnly="0" labelOnly="1" fieldPosition="0">
        <references count="1">
          <reference field="21" count="0"/>
        </references>
      </pivotArea>
    </format>
    <format dxfId="4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139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36" firstHeaderRow="1" firstDataRow="1" firstDataCol="1" rowPageCount="1" colPageCount="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pageFields count="1">
    <pageField fld="2" hier="11" name="[CleanedData].[YearID].&amp;[2005]" cap="2005"/>
  </pageField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026B40-C08C-4604-9D6F-A56012094BCF}" name="PivotTable3" cacheId="1406" applyNumberFormats="0" applyBorderFormats="0" applyFontFormats="0" applyPatternFormats="0" applyAlignmentFormats="0" applyWidthHeightFormats="1" dataCaption="Values" tag="fe2d055a-f49d-4ef7-8ef2-baf7fdf5b405" updatedVersion="8" minRefreshableVersion="3" subtotalHiddenItems="1" itemPrintTitles="1" createdVersion="8" indent="0" outline="1" outlineData="1" multipleFieldFilters="0" rowHeaderCaption="Sold Below MSRP">
  <location ref="B24:D27" firstHeaderRow="0"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Orders Sold below MSRP" fld="1" subtotal="count" baseField="0" baseItem="0"/>
    <dataField name="% of Total Orders Sold Below MSRP" fld="4" subtotal="count" showDataAs="percentOfCol" baseField="0" baseItem="0" numFmtId="10">
      <extLst>
        <ext xmlns:x14="http://schemas.microsoft.com/office/spreadsheetml/2009/9/main" uri="{E15A36E0-9728-4e99-A89B-3F7291B0FE68}">
          <x14:dataField sourceField="1" uniqueName="[__Xl2].[Measures].[Count of SoldBelowMSRP]"/>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rders Sold below MSRP"/>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1401"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0:D21"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9"/>
    </i>
    <i>
      <x v="7"/>
    </i>
    <i>
      <x v="5"/>
    </i>
    <i>
      <x v="4"/>
    </i>
    <i>
      <x v="1"/>
    </i>
    <i>
      <x/>
    </i>
    <i>
      <x v="8"/>
    </i>
    <i>
      <x v="3"/>
    </i>
    <i>
      <x v="6"/>
    </i>
    <i>
      <x v="2"/>
    </i>
    <i t="grand">
      <x/>
    </i>
  </rowItems>
  <colFields count="1">
    <field x="-2"/>
  </colFields>
  <colItems count="2">
    <i>
      <x/>
    </i>
    <i i="1">
      <x v="1"/>
    </i>
  </colItems>
  <dataFields count="2">
    <dataField name="Order Quantity" fld="1" baseField="0" baseItem="0"/>
    <dataField name="% of Total Order Quantity" fld="4" showDataAs="percentOfCol" baseField="0" baseItem="0" numFmtId="10">
      <extLst>
        <ext xmlns:x14="http://schemas.microsoft.com/office/spreadsheetml/2009/9/main" uri="{E15A36E0-9728-4e99-A89B-3F7291B0FE68}">
          <x14:dataField sourceField="1" uniqueName="[__Xl2].[Measures].[Sum of QuantityOrdered]"/>
        </ext>
      </extLst>
    </dataField>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1403"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1404"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14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16"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s>
  <rowFields count="1">
    <field x="1"/>
  </rowFields>
  <rowItems count="2">
    <i>
      <x/>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44">
      <pivotArea outline="0" collapsedLevelsAreSubtotals="1" fieldPosition="0">
        <references count="1">
          <reference field="4294967294" count="1" selected="0">
            <x v="1"/>
          </reference>
        </references>
      </pivotArea>
    </format>
    <format dxfId="43">
      <pivotArea dataOnly="0" labelOnly="1" outline="0" fieldPosition="0">
        <references count="1">
          <reference field="4294967294" count="1">
            <x v="1"/>
          </reference>
        </references>
      </pivotArea>
    </format>
    <format dxfId="42">
      <pivotArea outline="0" collapsedLevelsAreSubtotals="1" fieldPosition="0">
        <references count="1">
          <reference field="4294967294" count="1" selected="0">
            <x v="0"/>
          </reference>
        </references>
      </pivotArea>
    </format>
    <format dxfId="41">
      <pivotArea field="1" type="button" dataOnly="0" labelOnly="1" outline="0" axis="axisRow" fieldPosition="0"/>
    </format>
    <format dxfId="40">
      <pivotArea dataOnly="0" labelOnly="1" fieldPosition="0">
        <references count="1">
          <reference field="1" count="0"/>
        </references>
      </pivotArea>
    </format>
    <format dxfId="39">
      <pivotArea dataOnly="0" labelOnly="1" grandRow="1" outline="0" fieldPosition="0"/>
    </format>
    <format dxfId="38">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14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13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 %" fld="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1402"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members count="1" level="1">
        <member name="[CleanedData].[ProductLine].&amp;[Classic Ca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4AAE9E9-DE58-4B7F-8F91-17D9F932F82E}" name="PivotTable10" cacheId="13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6:M123" firstHeaderRow="0"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axis="axisRow" showAll="0">
      <items count="8">
        <item x="0"/>
        <item x="2"/>
        <item x="4"/>
        <item x="6"/>
        <item x="5"/>
        <item x="1"/>
        <item x="3"/>
        <item t="default"/>
      </items>
    </pivotField>
    <pivotField showAll="0"/>
    <pivotField showAll="0"/>
    <pivotField showAll="0"/>
    <pivotField showAll="0"/>
    <pivotField showAll="0"/>
    <pivotField showAll="0"/>
    <pivotField showAll="0"/>
    <pivotField showAll="0"/>
    <pivotField axis="axisRow"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1482" applyNumberFormats="0" applyBorderFormats="0" applyFontFormats="0" applyPatternFormats="0" applyAlignmentFormats="0" applyWidthHeightFormats="1" dataCaption="Values" tag="f79b5849-1824-4042-96ec-30c9e8150c0e" updatedVersion="8" minRefreshableVersion="3"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3"/>
    </i>
    <i>
      <x v="7"/>
    </i>
    <i>
      <x v="5"/>
    </i>
    <i>
      <x/>
    </i>
    <i>
      <x v="1"/>
    </i>
    <i>
      <x v="4"/>
    </i>
    <i>
      <x v="9"/>
    </i>
    <i>
      <x v="2"/>
    </i>
    <i>
      <x v="8"/>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37">
      <pivotArea outline="0" collapsedLevelsAreSubtotals="1" fieldPosition="0">
        <references count="1">
          <reference field="4294967294" count="1" selected="0">
            <x v="2"/>
          </reference>
        </references>
      </pivotArea>
    </format>
    <format dxfId="36">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A22E9E2-5A90-4E37-9968-7FE3875F277E}" name="PivotTable12" cacheId="13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38"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1">
    <field x="0"/>
  </rowFields>
  <rowItems count="5">
    <i>
      <x/>
    </i>
    <i>
      <x v="1"/>
    </i>
    <i>
      <x v="2"/>
    </i>
    <i>
      <x v="3"/>
    </i>
    <i t="grand">
      <x/>
    </i>
  </rowItems>
  <colItems count="1">
    <i/>
  </colItems>
  <pageFields count="1">
    <pageField fld="1" hier="11" name="[CleanedData].[YearID].&amp;[2005]" cap="2005"/>
  </pageFields>
  <dataFields count="1">
    <dataField name="Distinct Count of CustomerName" fld="2"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149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LatestMonth" cacheId="14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35">
      <pivotArea outline="0" collapsedLevelsAreSubtotals="1" fieldPosition="0">
        <references count="1">
          <reference field="4294967294" count="1" selected="0">
            <x v="1"/>
          </reference>
        </references>
      </pivotArea>
    </format>
    <format dxfId="34">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565AE17-C600-4EFC-B292-CD99D15BAA04}" name="PivotTable11" cacheId="139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5:F40" firstHeaderRow="1" firstDataRow="1" firstDataCol="1" rowPageCount="1" colPageCount="1"/>
  <pivotFields count="3">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pageFields count="1">
    <pageField fld="0" hier="11" name="[CleanedData].[YearID].&amp;[2004]" cap="2004"/>
  </pageFields>
  <dataFields count="1">
    <dataField name="Distinct Count of CustomerName" fld="2" subtotal="count" baseField="1"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1488" applyNumberFormats="0" applyBorderFormats="0" applyFontFormats="0" applyPatternFormats="0" applyAlignmentFormats="0" applyWidthHeightFormats="1" dataCaption="Values" tag="80d9215d-218d-4aae-95c4-ec45697ca480" updatedVersion="8" minRefreshableVersion="3" subtotalHiddenItems="1" itemPrintTitles="1" createdVersion="8" indent="0" outline="1" outlineData="1" multipleFieldFilters="0" chartFormat="2">
  <location ref="A18:B3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3">
    <i>
      <x/>
    </i>
    <i>
      <x v="1"/>
    </i>
    <i>
      <x v="2"/>
    </i>
    <i>
      <x v="3"/>
    </i>
    <i>
      <x v="4"/>
    </i>
    <i>
      <x v="5"/>
    </i>
    <i>
      <x v="6"/>
    </i>
    <i>
      <x v="7"/>
    </i>
    <i>
      <x v="8"/>
    </i>
    <i>
      <x v="9"/>
    </i>
    <i>
      <x v="10"/>
    </i>
    <i>
      <x v="11"/>
    </i>
    <i t="grand">
      <x/>
    </i>
  </rowItems>
  <colItems count="1">
    <i/>
  </colItems>
  <pageFields count="1">
    <pageField fld="1" hier="11" name="[CleanedData].[YearID].&amp;[2004]" cap="2004"/>
  </pageField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149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1485" applyNumberFormats="0" applyBorderFormats="0" applyFontFormats="0" applyPatternFormats="0" applyAlignmentFormats="0" applyWidthHeightFormats="1" dataCaption="Values" tag="54c9ac4b-6409-480b-915c-99bc12a9d38b" updatedVersion="8" minRefreshableVersion="3"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 tabId="13" name="PivotTable3"/>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mp;[Classic Car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LatestMonth"/>
    <pivotTable tabId="17" name="PivotTable6"/>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4]"/>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 tabId="8" name="PivotTable4"/>
    <pivotTable tabId="8" name="PivotTable5"/>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 tabId="13" name="PivotTable3"/>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83"/>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82"/>
    <tableColumn id="5" xr3:uid="{FFF184F4-C598-4420-9A47-17F405883B08}" uniqueName="5" name="Sales" queryTableFieldId="5"/>
    <tableColumn id="6" xr3:uid="{1BF5772B-AFA8-40E1-9C7C-41BE8DF15559}" uniqueName="6" name="OrderDate" queryTableFieldId="6" dataDxfId="81"/>
    <tableColumn id="25" xr3:uid="{71C034E0-4083-4B1F-BDF9-B173EA77ED78}" uniqueName="25" name="CalenderMonth" queryTableFieldId="40"/>
    <tableColumn id="7" xr3:uid="{7227EC0B-FD9E-45A4-BD15-8D1844DF80C8}" uniqueName="7" name="Status" queryTableFieldId="7" dataDxfId="80"/>
    <tableColumn id="28" xr3:uid="{370307C0-E06C-4FF9-9696-EC989327B5DD}" uniqueName="28" name="QtrID" queryTableFieldId="28" dataDxfId="79"/>
    <tableColumn id="29" xr3:uid="{60A0AE88-A154-400D-806F-B69900D159B2}" uniqueName="29" name="MonthID" queryTableFieldId="29" dataDxfId="78"/>
    <tableColumn id="8" xr3:uid="{ECB9B607-A179-4672-8788-A81C04EB26ED}" uniqueName="8" name="StartOfMonth" queryTableFieldId="37" dataDxfId="77">
      <calculatedColumnFormula>EOMONTH(CleanedData[[#This Row],[OrderDate]],-1)+1</calculatedColumnFormula>
    </tableColumn>
    <tableColumn id="30" xr3:uid="{94D70F01-D930-4C7A-9DAB-1CD2E224A96A}" uniqueName="30" name="YearID" queryTableFieldId="30" dataDxfId="76"/>
    <tableColumn id="11" xr3:uid="{3D6A0BD7-EAA3-4783-904A-0DE89991C612}" uniqueName="11" name="ProductLine" queryTableFieldId="11" dataDxfId="75"/>
    <tableColumn id="12" xr3:uid="{9E10FC6A-487C-4F14-AB64-561D8047E631}" uniqueName="12" name="MSRP" queryTableFieldId="12"/>
    <tableColumn id="13" xr3:uid="{FF1408FA-0E07-4C68-99C3-7C95536D94AF}" uniqueName="13" name="ProductCode" queryTableFieldId="13" dataDxfId="74"/>
    <tableColumn id="14" xr3:uid="{9D001769-276E-498A-897F-FC3C031775C6}" uniqueName="14" name="CustomerName" queryTableFieldId="14" dataDxfId="73"/>
    <tableColumn id="15" xr3:uid="{70E05F52-8EC5-49AB-AA1F-2D3C1D626E65}" uniqueName="15" name="AddressLine1" queryTableFieldId="15" dataDxfId="72"/>
    <tableColumn id="16" xr3:uid="{CA429EFD-40E4-4579-853B-A294EDDF17BE}" uniqueName="16" name="AddressLine2" queryTableFieldId="16" dataDxfId="71"/>
    <tableColumn id="17" xr3:uid="{5FBCA914-4833-4069-823A-7B167D6382F2}" uniqueName="17" name="City" queryTableFieldId="17" dataDxfId="70"/>
    <tableColumn id="18" xr3:uid="{5E4CDD2D-BF97-4766-BA30-05B2009B27C0}" uniqueName="18" name="State" queryTableFieldId="18" dataDxfId="69"/>
    <tableColumn id="19" xr3:uid="{ED8768B3-F7F5-4AE6-856C-43719E32F896}" uniqueName="19" name="PostalCode" queryTableFieldId="19" dataDxfId="68"/>
    <tableColumn id="20" xr3:uid="{3AE57274-0DC4-46D1-981B-3E23D8EC3C85}" uniqueName="20" name="Country" queryTableFieldId="20" dataDxfId="67"/>
    <tableColumn id="21" xr3:uid="{3062F214-A3B3-4FE9-8CF0-2C4367A5B2D5}" uniqueName="21" name="Territory" queryTableFieldId="21" dataDxfId="66"/>
    <tableColumn id="23" xr3:uid="{549F3D6C-72F8-4668-9326-565BB3F2FE75}" uniqueName="23" name="ContactFirstName" queryTableFieldId="23" dataDxfId="65"/>
    <tableColumn id="22" xr3:uid="{4C14642C-13B5-4694-B4D7-F418D600C1AE}" uniqueName="22" name="ContactLastName" queryTableFieldId="22" dataDxfId="64"/>
    <tableColumn id="31" xr3:uid="{B21F9FBC-9FE0-4536-955E-EC8F24B83147}" uniqueName="31" name="ContactName" queryTableFieldId="31" dataDxfId="63"/>
    <tableColumn id="24" xr3:uid="{00681D87-2154-4F8F-9E36-8DDBE1A5D7A9}" uniqueName="24" name="DealSize" queryTableFieldId="24" dataDxfId="62"/>
    <tableColumn id="27" xr3:uid="{C5786698-F747-45B4-8B3E-F1279552E50C}" uniqueName="27" name="SoldBelowMSRP" queryTableFieldId="27" dataDxfId="61"/>
    <tableColumn id="26" xr3:uid="{09CE2975-5E68-4526-9100-4A0D53ED8351}" uniqueName="26" name="Sales Category" queryTableFieldId="26" dataDxfId="60">
      <calculatedColumnFormula>VLOOKUP(CleanedData[[#This Row],[Sales]],Raw_Data_2!$A$2:$B$5,2,1)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3.xml"/><Relationship Id="rId1" Type="http://schemas.openxmlformats.org/officeDocument/2006/relationships/pivotTable" Target="../pivotTables/pivotTable12.xml"/><Relationship Id="rId4" Type="http://schemas.microsoft.com/office/2007/relationships/slicer" Target="../slicers/slicer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6.xml"/><Relationship Id="rId7" Type="http://schemas.openxmlformats.org/officeDocument/2006/relationships/pivotTable" Target="../pivotTables/pivotTable20.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activeCell="F22" sqref="F22"/>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3" sqref="B3"/>
    </sheetView>
  </sheetViews>
  <sheetFormatPr defaultRowHeight="15" x14ac:dyDescent="0.25"/>
  <cols>
    <col min="1" max="1" width="21.7109375" customWidth="1"/>
    <col min="2" max="2" width="30.5703125" customWidth="1"/>
  </cols>
  <sheetData>
    <row r="2" spans="1:2" x14ac:dyDescent="0.25">
      <c r="A2" t="s">
        <v>620</v>
      </c>
      <c r="B2" t="s">
        <v>837</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K2" sqref="K2"/>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806</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837</v>
      </c>
    </row>
    <row r="2" spans="1:29" x14ac:dyDescent="0.25">
      <c r="A2" t="s">
        <v>864</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Row],[Sales]],Raw_Data_2!$A$2:$B$5,2,1)</f>
        <v>Medium</v>
      </c>
    </row>
    <row r="3" spans="1:29" x14ac:dyDescent="0.25">
      <c r="A3" t="s">
        <v>870</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Row],[Sales]],Raw_Data_2!$A$2:$B$5,2,1)</f>
        <v>Low</v>
      </c>
    </row>
    <row r="4" spans="1:29" x14ac:dyDescent="0.25">
      <c r="A4" t="s">
        <v>888</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Row],[Sales]],Raw_Data_2!$A$2:$B$5,2,1)</f>
        <v>Medium</v>
      </c>
    </row>
    <row r="5" spans="1:29" x14ac:dyDescent="0.25">
      <c r="A5" t="s">
        <v>864</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Row],[Sales]],Raw_Data_2!$A$2:$B$5,2,1)</f>
        <v>Medium</v>
      </c>
    </row>
    <row r="6" spans="1:29" x14ac:dyDescent="0.25">
      <c r="A6" t="s">
        <v>870</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Row],[Sales]],Raw_Data_2!$A$2:$B$5,2,1)</f>
        <v>Medium</v>
      </c>
    </row>
    <row r="7" spans="1:29" x14ac:dyDescent="0.25">
      <c r="A7" t="s">
        <v>864</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Row],[Sales]],Raw_Data_2!$A$2:$B$5,2,1)</f>
        <v>Medium</v>
      </c>
    </row>
    <row r="8" spans="1:29" x14ac:dyDescent="0.25">
      <c r="A8" t="s">
        <v>870</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Row],[Sales]],Raw_Data_2!$A$2:$B$5,2,1)</f>
        <v>High</v>
      </c>
    </row>
    <row r="9" spans="1:29" x14ac:dyDescent="0.25">
      <c r="A9" t="s">
        <v>888</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Row],[Sales]],Raw_Data_2!$A$2:$B$5,2,1)</f>
        <v>Medium</v>
      </c>
    </row>
    <row r="10" spans="1:29" x14ac:dyDescent="0.25">
      <c r="A10" t="s">
        <v>952</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Row],[Sales]],Raw_Data_2!$A$2:$B$5,2,1)</f>
        <v>Medium</v>
      </c>
    </row>
    <row r="11" spans="1:29" x14ac:dyDescent="0.25">
      <c r="A11" t="s">
        <v>888</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Row],[Sales]],Raw_Data_2!$A$2:$B$5,2,1)</f>
        <v>Medium</v>
      </c>
    </row>
    <row r="12" spans="1:29" x14ac:dyDescent="0.25">
      <c r="A12" t="s">
        <v>864</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Row],[Sales]],Raw_Data_2!$A$2:$B$5,2,1)</f>
        <v>Low</v>
      </c>
    </row>
    <row r="13" spans="1:29" x14ac:dyDescent="0.25">
      <c r="A13" t="s">
        <v>870</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Row],[Sales]],Raw_Data_2!$A$2:$B$5,2,1)</f>
        <v>Medium</v>
      </c>
    </row>
    <row r="14" spans="1:29" x14ac:dyDescent="0.25">
      <c r="A14" t="s">
        <v>1012</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Row],[Sales]],Raw_Data_2!$A$2:$B$5,2,1)</f>
        <v>Medium</v>
      </c>
    </row>
    <row r="15" spans="1:29" x14ac:dyDescent="0.25">
      <c r="A15" t="s">
        <v>1012</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Row],[Sales]],Raw_Data_2!$A$2:$B$5,2,1)</f>
        <v>Medium</v>
      </c>
    </row>
    <row r="16" spans="1:29" x14ac:dyDescent="0.25">
      <c r="A16" t="s">
        <v>1025</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Row],[Sales]],Raw_Data_2!$A$2:$B$5,2,1)</f>
        <v>Low</v>
      </c>
    </row>
    <row r="17" spans="1:29" x14ac:dyDescent="0.25">
      <c r="A17" t="s">
        <v>888</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Row],[Sales]],Raw_Data_2!$A$2:$B$5,2,1)</f>
        <v>Medium</v>
      </c>
    </row>
    <row r="18" spans="1:29" x14ac:dyDescent="0.25">
      <c r="A18" t="s">
        <v>1012</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Row],[Sales]],Raw_Data_2!$A$2:$B$5,2,1)</f>
        <v>Medium</v>
      </c>
    </row>
    <row r="19" spans="1:29" x14ac:dyDescent="0.25">
      <c r="A19" t="s">
        <v>1025</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Row],[Sales]],Raw_Data_2!$A$2:$B$5,2,1)</f>
        <v>Medium</v>
      </c>
    </row>
    <row r="20" spans="1:29" x14ac:dyDescent="0.25">
      <c r="A20" t="s">
        <v>1012</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Row],[Sales]],Raw_Data_2!$A$2:$B$5,2,1)</f>
        <v>Medium</v>
      </c>
    </row>
    <row r="21" spans="1:29" x14ac:dyDescent="0.25">
      <c r="A21" t="s">
        <v>952</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Row],[Sales]],Raw_Data_2!$A$2:$B$5,2,1)</f>
        <v>Medium</v>
      </c>
    </row>
    <row r="22" spans="1:29" x14ac:dyDescent="0.25">
      <c r="A22" t="s">
        <v>1025</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Row],[Sales]],Raw_Data_2!$A$2:$B$5,2,1)</f>
        <v>Medium</v>
      </c>
    </row>
    <row r="23" spans="1:29" x14ac:dyDescent="0.25">
      <c r="A23" t="s">
        <v>888</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Row],[Sales]],Raw_Data_2!$A$2:$B$5,2,1)</f>
        <v>Low</v>
      </c>
    </row>
    <row r="24" spans="1:29" x14ac:dyDescent="0.25">
      <c r="A24" t="s">
        <v>952</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Row],[Sales]],Raw_Data_2!$A$2:$B$5,2,1)</f>
        <v>Medium</v>
      </c>
    </row>
    <row r="25" spans="1:29" x14ac:dyDescent="0.25">
      <c r="A25" t="s">
        <v>864</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Row],[Sales]],Raw_Data_2!$A$2:$B$5,2,1)</f>
        <v>Low</v>
      </c>
    </row>
    <row r="26" spans="1:29" x14ac:dyDescent="0.25">
      <c r="A26" t="s">
        <v>870</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Row],[Sales]],Raw_Data_2!$A$2:$B$5,2,1)</f>
        <v>Low</v>
      </c>
    </row>
    <row r="27" spans="1:29" x14ac:dyDescent="0.25">
      <c r="A27" t="s">
        <v>888</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Row],[Sales]],Raw_Data_2!$A$2:$B$5,2,1)</f>
        <v>Low</v>
      </c>
    </row>
    <row r="28" spans="1:29" x14ac:dyDescent="0.25">
      <c r="A28" t="s">
        <v>888</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Row],[Sales]],Raw_Data_2!$A$2:$B$5,2,1)</f>
        <v>Low</v>
      </c>
    </row>
    <row r="29" spans="1:29" x14ac:dyDescent="0.25">
      <c r="A29" t="s">
        <v>888</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Row],[Sales]],Raw_Data_2!$A$2:$B$5,2,1)</f>
        <v>Low</v>
      </c>
    </row>
    <row r="30" spans="1:29" x14ac:dyDescent="0.25">
      <c r="A30" t="s">
        <v>1012</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Row],[Sales]],Raw_Data_2!$A$2:$B$5,2,1)</f>
        <v>Medium</v>
      </c>
    </row>
    <row r="31" spans="1:29" x14ac:dyDescent="0.25">
      <c r="A31" t="s">
        <v>952</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Row],[Sales]],Raw_Data_2!$A$2:$B$5,2,1)</f>
        <v>High</v>
      </c>
    </row>
    <row r="32" spans="1:29" x14ac:dyDescent="0.25">
      <c r="A32" t="s">
        <v>1025</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Row],[Sales]],Raw_Data_2!$A$2:$B$5,2,1)</f>
        <v>Medium</v>
      </c>
    </row>
    <row r="33" spans="1:29" x14ac:dyDescent="0.25">
      <c r="A33" t="s">
        <v>888</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Row],[Sales]],Raw_Data_2!$A$2:$B$5,2,1)</f>
        <v>Medium</v>
      </c>
    </row>
    <row r="34" spans="1:29" x14ac:dyDescent="0.25">
      <c r="A34" t="s">
        <v>1012</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Row],[Sales]],Raw_Data_2!$A$2:$B$5,2,1)</f>
        <v>Medium</v>
      </c>
    </row>
    <row r="35" spans="1:29" x14ac:dyDescent="0.25">
      <c r="A35" t="s">
        <v>888</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Row],[Sales]],Raw_Data_2!$A$2:$B$5,2,1)</f>
        <v>Medium</v>
      </c>
    </row>
    <row r="36" spans="1:29" x14ac:dyDescent="0.25">
      <c r="A36" t="s">
        <v>952</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Row],[Sales]],Raw_Data_2!$A$2:$B$5,2,1)</f>
        <v>Medium</v>
      </c>
    </row>
    <row r="37" spans="1:29" x14ac:dyDescent="0.25">
      <c r="A37" t="s">
        <v>888</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Row],[Sales]],Raw_Data_2!$A$2:$B$5,2,1)</f>
        <v>Low</v>
      </c>
    </row>
    <row r="38" spans="1:29" x14ac:dyDescent="0.25">
      <c r="A38" t="s">
        <v>1012</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Row],[Sales]],Raw_Data_2!$A$2:$B$5,2,1)</f>
        <v>Low</v>
      </c>
    </row>
    <row r="39" spans="1:29" x14ac:dyDescent="0.25">
      <c r="A39" t="s">
        <v>1025</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Row],[Sales]],Raw_Data_2!$A$2:$B$5,2,1)</f>
        <v>Low</v>
      </c>
    </row>
    <row r="40" spans="1:29" x14ac:dyDescent="0.25">
      <c r="A40" t="s">
        <v>864</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Row],[Sales]],Raw_Data_2!$A$2:$B$5,2,1)</f>
        <v>Medium</v>
      </c>
    </row>
    <row r="41" spans="1:29" x14ac:dyDescent="0.25">
      <c r="A41" t="s">
        <v>870</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Row],[Sales]],Raw_Data_2!$A$2:$B$5,2,1)</f>
        <v>Medium</v>
      </c>
    </row>
    <row r="42" spans="1:29" x14ac:dyDescent="0.25">
      <c r="A42" t="s">
        <v>864</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Row],[Sales]],Raw_Data_2!$A$2:$B$5,2,1)</f>
        <v>Medium</v>
      </c>
    </row>
    <row r="43" spans="1:29" x14ac:dyDescent="0.25">
      <c r="A43" t="s">
        <v>870</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Row],[Sales]],Raw_Data_2!$A$2:$B$5,2,1)</f>
        <v>Low</v>
      </c>
    </row>
    <row r="44" spans="1:29" x14ac:dyDescent="0.25">
      <c r="A44" t="s">
        <v>888</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Row],[Sales]],Raw_Data_2!$A$2:$B$5,2,1)</f>
        <v>Medium</v>
      </c>
    </row>
    <row r="45" spans="1:29" x14ac:dyDescent="0.25">
      <c r="A45" t="s">
        <v>952</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Row],[Sales]],Raw_Data_2!$A$2:$B$5,2,1)</f>
        <v>Low</v>
      </c>
    </row>
    <row r="46" spans="1:29" x14ac:dyDescent="0.25">
      <c r="A46" t="s">
        <v>1012</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Row],[Sales]],Raw_Data_2!$A$2:$B$5,2,1)</f>
        <v>Low</v>
      </c>
    </row>
    <row r="47" spans="1:29" x14ac:dyDescent="0.25">
      <c r="A47" t="s">
        <v>952</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Row],[Sales]],Raw_Data_2!$A$2:$B$5,2,1)</f>
        <v>Low</v>
      </c>
    </row>
    <row r="48" spans="1:29" x14ac:dyDescent="0.25">
      <c r="A48" t="s">
        <v>1025</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Row],[Sales]],Raw_Data_2!$A$2:$B$5,2,1)</f>
        <v>Low</v>
      </c>
    </row>
    <row r="49" spans="1:29" x14ac:dyDescent="0.25">
      <c r="A49" t="s">
        <v>1012</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Row],[Sales]],Raw_Data_2!$A$2:$B$5,2,1)</f>
        <v>Low</v>
      </c>
    </row>
    <row r="50" spans="1:29" x14ac:dyDescent="0.25">
      <c r="A50" t="s">
        <v>1025</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Row],[Sales]],Raw_Data_2!$A$2:$B$5,2,1)</f>
        <v>Medium</v>
      </c>
    </row>
    <row r="51" spans="1:29" x14ac:dyDescent="0.25">
      <c r="A51" t="s">
        <v>888</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Row],[Sales]],Raw_Data_2!$A$2:$B$5,2,1)</f>
        <v>Low</v>
      </c>
    </row>
    <row r="52" spans="1:29" x14ac:dyDescent="0.25">
      <c r="A52" t="s">
        <v>888</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Row],[Sales]],Raw_Data_2!$A$2:$B$5,2,1)</f>
        <v>Medium</v>
      </c>
    </row>
    <row r="53" spans="1:29" x14ac:dyDescent="0.25">
      <c r="A53" t="s">
        <v>952</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Row],[Sales]],Raw_Data_2!$A$2:$B$5,2,1)</f>
        <v>Medium</v>
      </c>
    </row>
    <row r="54" spans="1:29" x14ac:dyDescent="0.25">
      <c r="A54" t="s">
        <v>1012</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Row],[Sales]],Raw_Data_2!$A$2:$B$5,2,1)</f>
        <v>Low</v>
      </c>
    </row>
    <row r="55" spans="1:29" x14ac:dyDescent="0.25">
      <c r="A55" t="s">
        <v>952</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Row],[Sales]],Raw_Data_2!$A$2:$B$5,2,1)</f>
        <v>Low</v>
      </c>
    </row>
    <row r="56" spans="1:29" x14ac:dyDescent="0.25">
      <c r="A56" t="s">
        <v>1025</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Row],[Sales]],Raw_Data_2!$A$2:$B$5,2,1)</f>
        <v>Low</v>
      </c>
    </row>
    <row r="57" spans="1:29" x14ac:dyDescent="0.25">
      <c r="A57" t="s">
        <v>1012</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Row],[Sales]],Raw_Data_2!$A$2:$B$5,2,1)</f>
        <v>Medium</v>
      </c>
    </row>
    <row r="58" spans="1:29" x14ac:dyDescent="0.25">
      <c r="A58" t="s">
        <v>888</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Row],[Sales]],Raw_Data_2!$A$2:$B$5,2,1)</f>
        <v>Medium</v>
      </c>
    </row>
    <row r="59" spans="1:29" x14ac:dyDescent="0.25">
      <c r="A59" t="s">
        <v>1163</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Row],[Sales]],Raw_Data_2!$A$2:$B$5,2,1)</f>
        <v>Low</v>
      </c>
    </row>
    <row r="60" spans="1:29" x14ac:dyDescent="0.25">
      <c r="A60" t="s">
        <v>1012</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Row],[Sales]],Raw_Data_2!$A$2:$B$5,2,1)</f>
        <v>Medium</v>
      </c>
    </row>
    <row r="61" spans="1:29" x14ac:dyDescent="0.25">
      <c r="A61" t="s">
        <v>1025</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Row],[Sales]],Raw_Data_2!$A$2:$B$5,2,1)</f>
        <v>Medium</v>
      </c>
    </row>
    <row r="62" spans="1:29" x14ac:dyDescent="0.25">
      <c r="A62" t="s">
        <v>1012</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Row],[Sales]],Raw_Data_2!$A$2:$B$5,2,1)</f>
        <v>Low</v>
      </c>
    </row>
    <row r="63" spans="1:29" x14ac:dyDescent="0.25">
      <c r="A63" t="s">
        <v>1163</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Row],[Sales]],Raw_Data_2!$A$2:$B$5,2,1)</f>
        <v>Medium</v>
      </c>
    </row>
    <row r="64" spans="1:29" x14ac:dyDescent="0.25">
      <c r="A64" t="s">
        <v>888</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Row],[Sales]],Raw_Data_2!$A$2:$B$5,2,1)</f>
        <v>Medium</v>
      </c>
    </row>
    <row r="65" spans="1:29" x14ac:dyDescent="0.25">
      <c r="A65" t="s">
        <v>952</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Row],[Sales]],Raw_Data_2!$A$2:$B$5,2,1)</f>
        <v>Medium</v>
      </c>
    </row>
    <row r="66" spans="1:29" x14ac:dyDescent="0.25">
      <c r="A66" t="s">
        <v>1163</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Row],[Sales]],Raw_Data_2!$A$2:$B$5,2,1)</f>
        <v>Medium</v>
      </c>
    </row>
    <row r="67" spans="1:29" x14ac:dyDescent="0.25">
      <c r="A67" t="s">
        <v>862</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Row],[Sales]],Raw_Data_2!$A$2:$B$5,2,1)</f>
        <v>Low</v>
      </c>
    </row>
    <row r="68" spans="1:29" x14ac:dyDescent="0.25">
      <c r="A68" t="s">
        <v>862</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Row],[Sales]],Raw_Data_2!$A$2:$B$5,2,1)</f>
        <v>Medium</v>
      </c>
    </row>
    <row r="69" spans="1:29" x14ac:dyDescent="0.25">
      <c r="A69" t="s">
        <v>862</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Row],[Sales]],Raw_Data_2!$A$2:$B$5,2,1)</f>
        <v>Medium</v>
      </c>
    </row>
    <row r="70" spans="1:29" x14ac:dyDescent="0.25">
      <c r="A70" t="s">
        <v>967</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Row],[Sales]],Raw_Data_2!$A$2:$B$5,2,1)</f>
        <v>High</v>
      </c>
    </row>
    <row r="71" spans="1:29" x14ac:dyDescent="0.25">
      <c r="A71" t="s">
        <v>972</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Row],[Sales]],Raw_Data_2!$A$2:$B$5,2,1)</f>
        <v>Medium</v>
      </c>
    </row>
    <row r="72" spans="1:29" x14ac:dyDescent="0.25">
      <c r="A72" t="s">
        <v>862</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Row],[Sales]],Raw_Data_2!$A$2:$B$5,2,1)</f>
        <v>Medium</v>
      </c>
    </row>
    <row r="73" spans="1:29" x14ac:dyDescent="0.25">
      <c r="A73" t="s">
        <v>967</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Row],[Sales]],Raw_Data_2!$A$2:$B$5,2,1)</f>
        <v>Medium</v>
      </c>
    </row>
    <row r="74" spans="1:29" x14ac:dyDescent="0.25">
      <c r="A74" t="s">
        <v>972</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Row],[Sales]],Raw_Data_2!$A$2:$B$5,2,1)</f>
        <v>Low</v>
      </c>
    </row>
    <row r="75" spans="1:29" x14ac:dyDescent="0.25">
      <c r="A75" t="s">
        <v>967</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Row],[Sales]],Raw_Data_2!$A$2:$B$5,2,1)</f>
        <v>Low</v>
      </c>
    </row>
    <row r="76" spans="1:29" x14ac:dyDescent="0.25">
      <c r="A76" t="s">
        <v>972</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Row],[Sales]],Raw_Data_2!$A$2:$B$5,2,1)</f>
        <v>Medium</v>
      </c>
    </row>
    <row r="77" spans="1:29" x14ac:dyDescent="0.25">
      <c r="A77" t="s">
        <v>967</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Row],[Sales]],Raw_Data_2!$A$2:$B$5,2,1)</f>
        <v>Low</v>
      </c>
    </row>
    <row r="78" spans="1:29" x14ac:dyDescent="0.25">
      <c r="A78" t="s">
        <v>972</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Row],[Sales]],Raw_Data_2!$A$2:$B$5,2,1)</f>
        <v>Medium</v>
      </c>
    </row>
    <row r="79" spans="1:29" x14ac:dyDescent="0.25">
      <c r="A79" t="s">
        <v>1044</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Row],[Sales]],Raw_Data_2!$A$2:$B$5,2,1)</f>
        <v>Medium</v>
      </c>
    </row>
    <row r="80" spans="1:29" x14ac:dyDescent="0.25">
      <c r="A80" t="s">
        <v>1044</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Row],[Sales]],Raw_Data_2!$A$2:$B$5,2,1)</f>
        <v>Medium</v>
      </c>
    </row>
    <row r="81" spans="1:29" x14ac:dyDescent="0.25">
      <c r="A81" t="s">
        <v>1084</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Row],[Sales]],Raw_Data_2!$A$2:$B$5,2,1)</f>
        <v>Medium</v>
      </c>
    </row>
    <row r="82" spans="1:29" x14ac:dyDescent="0.25">
      <c r="A82" t="s">
        <v>1044</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Row],[Sales]],Raw_Data_2!$A$2:$B$5,2,1)</f>
        <v>Medium</v>
      </c>
    </row>
    <row r="83" spans="1:29" x14ac:dyDescent="0.25">
      <c r="A83" t="s">
        <v>967</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Row],[Sales]],Raw_Data_2!$A$2:$B$5,2,1)</f>
        <v>Medium</v>
      </c>
    </row>
    <row r="84" spans="1:29" x14ac:dyDescent="0.25">
      <c r="A84" t="s">
        <v>972</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Row],[Sales]],Raw_Data_2!$A$2:$B$5,2,1)</f>
        <v>Medium</v>
      </c>
    </row>
    <row r="85" spans="1:29" x14ac:dyDescent="0.25">
      <c r="A85" t="s">
        <v>1044</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Row],[Sales]],Raw_Data_2!$A$2:$B$5,2,1)</f>
        <v>Medium</v>
      </c>
    </row>
    <row r="86" spans="1:29" x14ac:dyDescent="0.25">
      <c r="A86" t="s">
        <v>1044</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Row],[Sales]],Raw_Data_2!$A$2:$B$5,2,1)</f>
        <v>Low</v>
      </c>
    </row>
    <row r="87" spans="1:29" x14ac:dyDescent="0.25">
      <c r="A87" t="s">
        <v>1044</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Row],[Sales]],Raw_Data_2!$A$2:$B$5,2,1)</f>
        <v>Medium</v>
      </c>
    </row>
    <row r="88" spans="1:29" x14ac:dyDescent="0.25">
      <c r="A88" t="s">
        <v>1084</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Row],[Sales]],Raw_Data_2!$A$2:$B$5,2,1)</f>
        <v>Medium</v>
      </c>
    </row>
    <row r="89" spans="1:29" x14ac:dyDescent="0.25">
      <c r="A89" t="s">
        <v>862</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Row],[Sales]],Raw_Data_2!$A$2:$B$5,2,1)</f>
        <v>Low</v>
      </c>
    </row>
    <row r="90" spans="1:29" x14ac:dyDescent="0.25">
      <c r="A90" t="s">
        <v>1044</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Row],[Sales]],Raw_Data_2!$A$2:$B$5,2,1)</f>
        <v>Medium</v>
      </c>
    </row>
    <row r="91" spans="1:29" x14ac:dyDescent="0.25">
      <c r="A91" t="s">
        <v>1084</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Row],[Sales]],Raw_Data_2!$A$2:$B$5,2,1)</f>
        <v>Medium</v>
      </c>
    </row>
    <row r="92" spans="1:29" x14ac:dyDescent="0.25">
      <c r="A92" t="s">
        <v>972</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Row],[Sales]],Raw_Data_2!$A$2:$B$5,2,1)</f>
        <v>High</v>
      </c>
    </row>
    <row r="93" spans="1:29" x14ac:dyDescent="0.25">
      <c r="A93" t="s">
        <v>967</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Row],[Sales]],Raw_Data_2!$A$2:$B$5,2,1)</f>
        <v>Medium</v>
      </c>
    </row>
    <row r="94" spans="1:29" x14ac:dyDescent="0.25">
      <c r="A94" t="s">
        <v>972</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Row],[Sales]],Raw_Data_2!$A$2:$B$5,2,1)</f>
        <v>Low</v>
      </c>
    </row>
    <row r="95" spans="1:29" x14ac:dyDescent="0.25">
      <c r="A95" t="s">
        <v>967</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Row],[Sales]],Raw_Data_2!$A$2:$B$5,2,1)</f>
        <v>Medium</v>
      </c>
    </row>
    <row r="96" spans="1:29" x14ac:dyDescent="0.25">
      <c r="A96" t="s">
        <v>972</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Row],[Sales]],Raw_Data_2!$A$2:$B$5,2,1)</f>
        <v>Medium</v>
      </c>
    </row>
    <row r="97" spans="1:29" x14ac:dyDescent="0.25">
      <c r="A97" t="s">
        <v>1044</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Row],[Sales]],Raw_Data_2!$A$2:$B$5,2,1)</f>
        <v>Medium</v>
      </c>
    </row>
    <row r="98" spans="1:29" x14ac:dyDescent="0.25">
      <c r="A98" t="s">
        <v>967</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Row],[Sales]],Raw_Data_2!$A$2:$B$5,2,1)</f>
        <v>Low</v>
      </c>
    </row>
    <row r="99" spans="1:29" x14ac:dyDescent="0.25">
      <c r="A99" t="s">
        <v>1084</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Row],[Sales]],Raw_Data_2!$A$2:$B$5,2,1)</f>
        <v>Medium</v>
      </c>
    </row>
    <row r="100" spans="1:29" x14ac:dyDescent="0.25">
      <c r="A100" t="s">
        <v>1044</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Row],[Sales]],Raw_Data_2!$A$2:$B$5,2,1)</f>
        <v>Low</v>
      </c>
    </row>
    <row r="101" spans="1:29" x14ac:dyDescent="0.25">
      <c r="A101" t="s">
        <v>967</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Row],[Sales]],Raw_Data_2!$A$2:$B$5,2,1)</f>
        <v>Medium</v>
      </c>
    </row>
    <row r="102" spans="1:29" x14ac:dyDescent="0.25">
      <c r="A102" t="s">
        <v>1044</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Row],[Sales]],Raw_Data_2!$A$2:$B$5,2,1)</f>
        <v>Medium</v>
      </c>
    </row>
    <row r="103" spans="1:29" x14ac:dyDescent="0.25">
      <c r="A103" t="s">
        <v>1044</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Row],[Sales]],Raw_Data_2!$A$2:$B$5,2,1)</f>
        <v>Low</v>
      </c>
    </row>
    <row r="104" spans="1:29" x14ac:dyDescent="0.25">
      <c r="A104" t="s">
        <v>862</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Row],[Sales]],Raw_Data_2!$A$2:$B$5,2,1)</f>
        <v>Low</v>
      </c>
    </row>
    <row r="105" spans="1:29" x14ac:dyDescent="0.25">
      <c r="A105" t="s">
        <v>1044</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Row],[Sales]],Raw_Data_2!$A$2:$B$5,2,1)</f>
        <v>Low</v>
      </c>
    </row>
    <row r="106" spans="1:29" x14ac:dyDescent="0.25">
      <c r="A106" t="s">
        <v>1084</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Row],[Sales]],Raw_Data_2!$A$2:$B$5,2,1)</f>
        <v>Low</v>
      </c>
    </row>
    <row r="107" spans="1:29" x14ac:dyDescent="0.25">
      <c r="A107" t="s">
        <v>862</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Row],[Sales]],Raw_Data_2!$A$2:$B$5,2,1)</f>
        <v>Medium</v>
      </c>
    </row>
    <row r="108" spans="1:29" x14ac:dyDescent="0.25">
      <c r="A108" t="s">
        <v>967</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Row],[Sales]],Raw_Data_2!$A$2:$B$5,2,1)</f>
        <v>Low</v>
      </c>
    </row>
    <row r="109" spans="1:29" x14ac:dyDescent="0.25">
      <c r="A109" t="s">
        <v>1044</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Row],[Sales]],Raw_Data_2!$A$2:$B$5,2,1)</f>
        <v>Medium</v>
      </c>
    </row>
    <row r="110" spans="1:29" x14ac:dyDescent="0.25">
      <c r="A110" t="s">
        <v>1084</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Row],[Sales]],Raw_Data_2!$A$2:$B$5,2,1)</f>
        <v>Medium</v>
      </c>
    </row>
    <row r="111" spans="1:29" x14ac:dyDescent="0.25">
      <c r="A111" t="s">
        <v>1044</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Row],[Sales]],Raw_Data_2!$A$2:$B$5,2,1)</f>
        <v>Medium</v>
      </c>
    </row>
    <row r="112" spans="1:29" x14ac:dyDescent="0.25">
      <c r="A112" t="s">
        <v>967</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Row],[Sales]],Raw_Data_2!$A$2:$B$5,2,1)</f>
        <v>Low</v>
      </c>
    </row>
    <row r="113" spans="1:29" x14ac:dyDescent="0.25">
      <c r="A113" t="s">
        <v>972</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Row],[Sales]],Raw_Data_2!$A$2:$B$5,2,1)</f>
        <v>Low</v>
      </c>
    </row>
    <row r="114" spans="1:29" x14ac:dyDescent="0.25">
      <c r="A114" t="s">
        <v>1152</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Row],[Sales]],Raw_Data_2!$A$2:$B$5,2,1)</f>
        <v>Low</v>
      </c>
    </row>
    <row r="115" spans="1:29" x14ac:dyDescent="0.25">
      <c r="A115" t="s">
        <v>1044</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Row],[Sales]],Raw_Data_2!$A$2:$B$5,2,1)</f>
        <v>Medium</v>
      </c>
    </row>
    <row r="116" spans="1:29" x14ac:dyDescent="0.25">
      <c r="A116" t="s">
        <v>967</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Row],[Sales]],Raw_Data_2!$A$2:$B$5,2,1)</f>
        <v>Low</v>
      </c>
    </row>
    <row r="117" spans="1:29" x14ac:dyDescent="0.25">
      <c r="A117" t="s">
        <v>972</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Row],[Sales]],Raw_Data_2!$A$2:$B$5,2,1)</f>
        <v>Low</v>
      </c>
    </row>
    <row r="118" spans="1:29" x14ac:dyDescent="0.25">
      <c r="A118" t="s">
        <v>1084</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Row],[Sales]],Raw_Data_2!$A$2:$B$5,2,1)</f>
        <v>Low</v>
      </c>
    </row>
    <row r="119" spans="1:29" x14ac:dyDescent="0.25">
      <c r="A119" t="s">
        <v>1044</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Row],[Sales]],Raw_Data_2!$A$2:$B$5,2,1)</f>
        <v>Medium</v>
      </c>
    </row>
    <row r="120" spans="1:29" x14ac:dyDescent="0.25">
      <c r="A120" t="s">
        <v>967</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Row],[Sales]],Raw_Data_2!$A$2:$B$5,2,1)</f>
        <v>Medium</v>
      </c>
    </row>
    <row r="121" spans="1:29" x14ac:dyDescent="0.25">
      <c r="A121" t="s">
        <v>972</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Row],[Sales]],Raw_Data_2!$A$2:$B$5,2,1)</f>
        <v>Medium</v>
      </c>
    </row>
    <row r="122" spans="1:29" x14ac:dyDescent="0.25">
      <c r="A122" t="s">
        <v>1084</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Row],[Sales]],Raw_Data_2!$A$2:$B$5,2,1)</f>
        <v>Medium</v>
      </c>
    </row>
    <row r="123" spans="1:29" x14ac:dyDescent="0.25">
      <c r="A123" t="s">
        <v>1044</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Row],[Sales]],Raw_Data_2!$A$2:$B$5,2,1)</f>
        <v>Low</v>
      </c>
    </row>
    <row r="124" spans="1:29" x14ac:dyDescent="0.25">
      <c r="A124" t="s">
        <v>1084</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Row],[Sales]],Raw_Data_2!$A$2:$B$5,2,1)</f>
        <v>Low</v>
      </c>
    </row>
    <row r="125" spans="1:29" x14ac:dyDescent="0.25">
      <c r="A125" t="s">
        <v>967</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Row],[Sales]],Raw_Data_2!$A$2:$B$5,2,1)</f>
        <v>Low</v>
      </c>
    </row>
    <row r="126" spans="1:29" x14ac:dyDescent="0.25">
      <c r="A126" t="s">
        <v>862</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Row],[Sales]],Raw_Data_2!$A$2:$B$5,2,1)</f>
        <v>Low</v>
      </c>
    </row>
    <row r="127" spans="1:29" x14ac:dyDescent="0.25">
      <c r="A127" t="s">
        <v>967</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Row],[Sales]],Raw_Data_2!$A$2:$B$5,2,1)</f>
        <v>Low</v>
      </c>
    </row>
    <row r="128" spans="1:29" x14ac:dyDescent="0.25">
      <c r="A128" t="s">
        <v>1084</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Row],[Sales]],Raw_Data_2!$A$2:$B$5,2,1)</f>
        <v>Low</v>
      </c>
    </row>
    <row r="129" spans="1:29" x14ac:dyDescent="0.25">
      <c r="A129" t="s">
        <v>967</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Row],[Sales]],Raw_Data_2!$A$2:$B$5,2,1)</f>
        <v>Low</v>
      </c>
    </row>
    <row r="130" spans="1:29" x14ac:dyDescent="0.25">
      <c r="A130" t="s">
        <v>1084</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Row],[Sales]],Raw_Data_2!$A$2:$B$5,2,1)</f>
        <v>Low</v>
      </c>
    </row>
    <row r="131" spans="1:29" x14ac:dyDescent="0.25">
      <c r="A131" t="s">
        <v>967</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Row],[Sales]],Raw_Data_2!$A$2:$B$5,2,1)</f>
        <v>Medium</v>
      </c>
    </row>
    <row r="132" spans="1:29" x14ac:dyDescent="0.25">
      <c r="A132" t="s">
        <v>1084</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Row],[Sales]],Raw_Data_2!$A$2:$B$5,2,1)</f>
        <v>Medium</v>
      </c>
    </row>
    <row r="133" spans="1:29" x14ac:dyDescent="0.25">
      <c r="A133" t="s">
        <v>1084</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Row],[Sales]],Raw_Data_2!$A$2:$B$5,2,1)</f>
        <v>Medium</v>
      </c>
    </row>
    <row r="134" spans="1:29" x14ac:dyDescent="0.25">
      <c r="A134" t="s">
        <v>1084</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Row],[Sales]],Raw_Data_2!$A$2:$B$5,2,1)</f>
        <v>Medium</v>
      </c>
    </row>
    <row r="135" spans="1:29" x14ac:dyDescent="0.25">
      <c r="A135" t="s">
        <v>1152</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Row],[Sales]],Raw_Data_2!$A$2:$B$5,2,1)</f>
        <v>Low</v>
      </c>
    </row>
    <row r="136" spans="1:29" x14ac:dyDescent="0.25">
      <c r="A136" t="s">
        <v>1084</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Row],[Sales]],Raw_Data_2!$A$2:$B$5,2,1)</f>
        <v>Medium</v>
      </c>
    </row>
    <row r="137" spans="1:29" x14ac:dyDescent="0.25">
      <c r="A137" t="s">
        <v>1084</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Row],[Sales]],Raw_Data_2!$A$2:$B$5,2,1)</f>
        <v>Medium</v>
      </c>
    </row>
    <row r="138" spans="1:29" x14ac:dyDescent="0.25">
      <c r="A138" t="s">
        <v>1084</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Row],[Sales]],Raw_Data_2!$A$2:$B$5,2,1)</f>
        <v>Low</v>
      </c>
    </row>
    <row r="139" spans="1:29" x14ac:dyDescent="0.25">
      <c r="A139" t="s">
        <v>1084</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Row],[Sales]],Raw_Data_2!$A$2:$B$5,2,1)</f>
        <v>Low</v>
      </c>
    </row>
    <row r="140" spans="1:29" x14ac:dyDescent="0.25">
      <c r="A140" t="s">
        <v>889</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Row],[Sales]],Raw_Data_2!$A$2:$B$5,2,1)</f>
        <v>Medium</v>
      </c>
    </row>
    <row r="141" spans="1:29" x14ac:dyDescent="0.25">
      <c r="A141" t="s">
        <v>965</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Row],[Sales]],Raw_Data_2!$A$2:$B$5,2,1)</f>
        <v>Medium</v>
      </c>
    </row>
    <row r="142" spans="1:29" x14ac:dyDescent="0.25">
      <c r="A142" t="s">
        <v>986</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Row],[Sales]],Raw_Data_2!$A$2:$B$5,2,1)</f>
        <v>High</v>
      </c>
    </row>
    <row r="143" spans="1:29" x14ac:dyDescent="0.25">
      <c r="A143" t="s">
        <v>1007</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Row],[Sales]],Raw_Data_2!$A$2:$B$5,2,1)</f>
        <v>Medium</v>
      </c>
    </row>
    <row r="144" spans="1:29" x14ac:dyDescent="0.25">
      <c r="A144" t="s">
        <v>986</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Row],[Sales]],Raw_Data_2!$A$2:$B$5,2,1)</f>
        <v>Medium</v>
      </c>
    </row>
    <row r="145" spans="1:29" x14ac:dyDescent="0.25">
      <c r="A145" t="s">
        <v>965</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Row],[Sales]],Raw_Data_2!$A$2:$B$5,2,1)</f>
        <v>Medium</v>
      </c>
    </row>
    <row r="146" spans="1:29" x14ac:dyDescent="0.25">
      <c r="A146" t="s">
        <v>986</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Row],[Sales]],Raw_Data_2!$A$2:$B$5,2,1)</f>
        <v>High</v>
      </c>
    </row>
    <row r="147" spans="1:29" x14ac:dyDescent="0.25">
      <c r="A147" t="s">
        <v>965</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Row],[Sales]],Raw_Data_2!$A$2:$B$5,2,1)</f>
        <v>Medium</v>
      </c>
    </row>
    <row r="148" spans="1:29" x14ac:dyDescent="0.25">
      <c r="A148" t="s">
        <v>986</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Row],[Sales]],Raw_Data_2!$A$2:$B$5,2,1)</f>
        <v>Low</v>
      </c>
    </row>
    <row r="149" spans="1:29" x14ac:dyDescent="0.25">
      <c r="A149" t="s">
        <v>965</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Row],[Sales]],Raw_Data_2!$A$2:$B$5,2,1)</f>
        <v>Medium</v>
      </c>
    </row>
    <row r="150" spans="1:29" x14ac:dyDescent="0.25">
      <c r="A150" t="s">
        <v>1007</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Row],[Sales]],Raw_Data_2!$A$2:$B$5,2,1)</f>
        <v>Medium</v>
      </c>
    </row>
    <row r="151" spans="1:29" x14ac:dyDescent="0.25">
      <c r="A151" t="s">
        <v>1055</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Row],[Sales]],Raw_Data_2!$A$2:$B$5,2,1)</f>
        <v>Medium</v>
      </c>
    </row>
    <row r="152" spans="1:29" x14ac:dyDescent="0.25">
      <c r="A152" t="s">
        <v>1063</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Row],[Sales]],Raw_Data_2!$A$2:$B$5,2,1)</f>
        <v>Medium</v>
      </c>
    </row>
    <row r="153" spans="1:29" x14ac:dyDescent="0.25">
      <c r="A153" t="s">
        <v>1055</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Row],[Sales]],Raw_Data_2!$A$2:$B$5,2,1)</f>
        <v>Low</v>
      </c>
    </row>
    <row r="154" spans="1:29" x14ac:dyDescent="0.25">
      <c r="A154" t="s">
        <v>1063</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Row],[Sales]],Raw_Data_2!$A$2:$B$5,2,1)</f>
        <v>Medium</v>
      </c>
    </row>
    <row r="155" spans="1:29" x14ac:dyDescent="0.25">
      <c r="A155" t="s">
        <v>1072</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Row],[Sales]],Raw_Data_2!$A$2:$B$5,2,1)</f>
        <v>Medium</v>
      </c>
    </row>
    <row r="156" spans="1:29" x14ac:dyDescent="0.25">
      <c r="A156" t="s">
        <v>1072</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Row],[Sales]],Raw_Data_2!$A$2:$B$5,2,1)</f>
        <v>Medium</v>
      </c>
    </row>
    <row r="157" spans="1:29" x14ac:dyDescent="0.25">
      <c r="A157" t="s">
        <v>965</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Row],[Sales]],Raw_Data_2!$A$2:$B$5,2,1)</f>
        <v>Medium</v>
      </c>
    </row>
    <row r="158" spans="1:29" x14ac:dyDescent="0.25">
      <c r="A158" t="s">
        <v>986</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Row],[Sales]],Raw_Data_2!$A$2:$B$5,2,1)</f>
        <v>Medium</v>
      </c>
    </row>
    <row r="159" spans="1:29" x14ac:dyDescent="0.25">
      <c r="A159" t="s">
        <v>1072</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Row],[Sales]],Raw_Data_2!$A$2:$B$5,2,1)</f>
        <v>Low</v>
      </c>
    </row>
    <row r="160" spans="1:29" x14ac:dyDescent="0.25">
      <c r="A160" t="s">
        <v>986</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Row],[Sales]],Raw_Data_2!$A$2:$B$5,2,1)</f>
        <v>Medium</v>
      </c>
    </row>
    <row r="161" spans="1:29" x14ac:dyDescent="0.25">
      <c r="A161" t="s">
        <v>1072</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Row],[Sales]],Raw_Data_2!$A$2:$B$5,2,1)</f>
        <v>Medium</v>
      </c>
    </row>
    <row r="162" spans="1:29" x14ac:dyDescent="0.25">
      <c r="A162" t="s">
        <v>1072</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Row],[Sales]],Raw_Data_2!$A$2:$B$5,2,1)</f>
        <v>Medium</v>
      </c>
    </row>
    <row r="163" spans="1:29" x14ac:dyDescent="0.25">
      <c r="A163" t="s">
        <v>1063</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Row],[Sales]],Raw_Data_2!$A$2:$B$5,2,1)</f>
        <v>Medium</v>
      </c>
    </row>
    <row r="164" spans="1:29" x14ac:dyDescent="0.25">
      <c r="A164" t="s">
        <v>889</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Row],[Sales]],Raw_Data_2!$A$2:$B$5,2,1)</f>
        <v>Low</v>
      </c>
    </row>
    <row r="165" spans="1:29" x14ac:dyDescent="0.25">
      <c r="A165" t="s">
        <v>1055</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Row],[Sales]],Raw_Data_2!$A$2:$B$5,2,1)</f>
        <v>Low</v>
      </c>
    </row>
    <row r="166" spans="1:29" x14ac:dyDescent="0.25">
      <c r="A166" t="s">
        <v>1055</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Row],[Sales]],Raw_Data_2!$A$2:$B$5,2,1)</f>
        <v>Medium</v>
      </c>
    </row>
    <row r="167" spans="1:29" x14ac:dyDescent="0.25">
      <c r="A167" t="s">
        <v>986</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Row],[Sales]],Raw_Data_2!$A$2:$B$5,2,1)</f>
        <v>Medium</v>
      </c>
    </row>
    <row r="168" spans="1:29" x14ac:dyDescent="0.25">
      <c r="A168" t="s">
        <v>965</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Row],[Sales]],Raw_Data_2!$A$2:$B$5,2,1)</f>
        <v>Low</v>
      </c>
    </row>
    <row r="169" spans="1:29" x14ac:dyDescent="0.25">
      <c r="A169" t="s">
        <v>1055</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Row],[Sales]],Raw_Data_2!$A$2:$B$5,2,1)</f>
        <v>Medium</v>
      </c>
    </row>
    <row r="170" spans="1:29" x14ac:dyDescent="0.25">
      <c r="A170" t="s">
        <v>965</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Row],[Sales]],Raw_Data_2!$A$2:$B$5,2,1)</f>
        <v>Medium</v>
      </c>
    </row>
    <row r="171" spans="1:29" x14ac:dyDescent="0.25">
      <c r="A171" t="s">
        <v>965</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Row],[Sales]],Raw_Data_2!$A$2:$B$5,2,1)</f>
        <v>Low</v>
      </c>
    </row>
    <row r="172" spans="1:29" x14ac:dyDescent="0.25">
      <c r="A172" t="s">
        <v>1135</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Row],[Sales]],Raw_Data_2!$A$2:$B$5,2,1)</f>
        <v>Medium</v>
      </c>
    </row>
    <row r="173" spans="1:29" x14ac:dyDescent="0.25">
      <c r="A173" t="s">
        <v>986</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Row],[Sales]],Raw_Data_2!$A$2:$B$5,2,1)</f>
        <v>Medium</v>
      </c>
    </row>
    <row r="174" spans="1:29" x14ac:dyDescent="0.25">
      <c r="A174" t="s">
        <v>1072</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Row],[Sales]],Raw_Data_2!$A$2:$B$5,2,1)</f>
        <v>Low</v>
      </c>
    </row>
    <row r="175" spans="1:29" x14ac:dyDescent="0.25">
      <c r="A175" t="s">
        <v>1007</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Row],[Sales]],Raw_Data_2!$A$2:$B$5,2,1)</f>
        <v>Low</v>
      </c>
    </row>
    <row r="176" spans="1:29" x14ac:dyDescent="0.25">
      <c r="A176" t="s">
        <v>965</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Row],[Sales]],Raw_Data_2!$A$2:$B$5,2,1)</f>
        <v>Medium</v>
      </c>
    </row>
    <row r="177" spans="1:29" x14ac:dyDescent="0.25">
      <c r="A177" t="s">
        <v>1135</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Row],[Sales]],Raw_Data_2!$A$2:$B$5,2,1)</f>
        <v>Medium</v>
      </c>
    </row>
    <row r="178" spans="1:29" x14ac:dyDescent="0.25">
      <c r="A178" t="s">
        <v>1072</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Row],[Sales]],Raw_Data_2!$A$2:$B$5,2,1)</f>
        <v>Low</v>
      </c>
    </row>
    <row r="179" spans="1:29" x14ac:dyDescent="0.25">
      <c r="A179" t="s">
        <v>1072</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Row],[Sales]],Raw_Data_2!$A$2:$B$5,2,1)</f>
        <v>Medium</v>
      </c>
    </row>
    <row r="180" spans="1:29" x14ac:dyDescent="0.25">
      <c r="A180" t="s">
        <v>986</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Row],[Sales]],Raw_Data_2!$A$2:$B$5,2,1)</f>
        <v>Low</v>
      </c>
    </row>
    <row r="181" spans="1:29" x14ac:dyDescent="0.25">
      <c r="A181" t="s">
        <v>1072</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Row],[Sales]],Raw_Data_2!$A$2:$B$5,2,1)</f>
        <v>Low</v>
      </c>
    </row>
    <row r="182" spans="1:29" x14ac:dyDescent="0.25">
      <c r="A182" t="s">
        <v>1072</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Row],[Sales]],Raw_Data_2!$A$2:$B$5,2,1)</f>
        <v>Low</v>
      </c>
    </row>
    <row r="183" spans="1:29" x14ac:dyDescent="0.25">
      <c r="A183" t="s">
        <v>1063</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Row],[Sales]],Raw_Data_2!$A$2:$B$5,2,1)</f>
        <v>Low</v>
      </c>
    </row>
    <row r="184" spans="1:29" x14ac:dyDescent="0.25">
      <c r="A184" t="s">
        <v>1072</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Row],[Sales]],Raw_Data_2!$A$2:$B$5,2,1)</f>
        <v>Low</v>
      </c>
    </row>
    <row r="185" spans="1:29" x14ac:dyDescent="0.25">
      <c r="A185" t="s">
        <v>1063</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Row],[Sales]],Raw_Data_2!$A$2:$B$5,2,1)</f>
        <v>Low</v>
      </c>
    </row>
    <row r="186" spans="1:29" x14ac:dyDescent="0.25">
      <c r="A186" t="s">
        <v>965</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Row],[Sales]],Raw_Data_2!$A$2:$B$5,2,1)</f>
        <v>Low</v>
      </c>
    </row>
    <row r="187" spans="1:29" x14ac:dyDescent="0.25">
      <c r="A187" t="s">
        <v>1072</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Row],[Sales]],Raw_Data_2!$A$2:$B$5,2,1)</f>
        <v>Medium</v>
      </c>
    </row>
    <row r="188" spans="1:29" x14ac:dyDescent="0.25">
      <c r="A188" t="s">
        <v>986</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Row],[Sales]],Raw_Data_2!$A$2:$B$5,2,1)</f>
        <v>Low</v>
      </c>
    </row>
    <row r="189" spans="1:29" x14ac:dyDescent="0.25">
      <c r="A189" t="s">
        <v>1072</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Row],[Sales]],Raw_Data_2!$A$2:$B$5,2,1)</f>
        <v>Medium</v>
      </c>
    </row>
    <row r="190" spans="1:29" x14ac:dyDescent="0.25">
      <c r="A190" t="s">
        <v>1072</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Row],[Sales]],Raw_Data_2!$A$2:$B$5,2,1)</f>
        <v>Low</v>
      </c>
    </row>
    <row r="191" spans="1:29" x14ac:dyDescent="0.25">
      <c r="A191" t="s">
        <v>965</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Row],[Sales]],Raw_Data_2!$A$2:$B$5,2,1)</f>
        <v>Low</v>
      </c>
    </row>
    <row r="192" spans="1:29" x14ac:dyDescent="0.25">
      <c r="A192" t="s">
        <v>1072</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Row],[Sales]],Raw_Data_2!$A$2:$B$5,2,1)</f>
        <v>Medium</v>
      </c>
    </row>
    <row r="193" spans="1:29" x14ac:dyDescent="0.25">
      <c r="A193" t="s">
        <v>965</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Row],[Sales]],Raw_Data_2!$A$2:$B$5,2,1)</f>
        <v>Medium</v>
      </c>
    </row>
    <row r="194" spans="1:29" x14ac:dyDescent="0.25">
      <c r="A194" t="s">
        <v>1072</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Row],[Sales]],Raw_Data_2!$A$2:$B$5,2,1)</f>
        <v>Low</v>
      </c>
    </row>
    <row r="195" spans="1:29" x14ac:dyDescent="0.25">
      <c r="A195" t="s">
        <v>986</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Row],[Sales]],Raw_Data_2!$A$2:$B$5,2,1)</f>
        <v>Low</v>
      </c>
    </row>
    <row r="196" spans="1:29" x14ac:dyDescent="0.25">
      <c r="A196" t="s">
        <v>1055</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Row],[Sales]],Raw_Data_2!$A$2:$B$5,2,1)</f>
        <v>Low</v>
      </c>
    </row>
    <row r="197" spans="1:29" x14ac:dyDescent="0.25">
      <c r="A197" t="s">
        <v>965</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Row],[Sales]],Raw_Data_2!$A$2:$B$5,2,1)</f>
        <v>Low</v>
      </c>
    </row>
    <row r="198" spans="1:29" x14ac:dyDescent="0.25">
      <c r="A198" t="s">
        <v>965</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Row],[Sales]],Raw_Data_2!$A$2:$B$5,2,1)</f>
        <v>Low</v>
      </c>
    </row>
    <row r="199" spans="1:29" x14ac:dyDescent="0.25">
      <c r="A199" t="s">
        <v>986</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Row],[Sales]],Raw_Data_2!$A$2:$B$5,2,1)</f>
        <v>Low</v>
      </c>
    </row>
    <row r="200" spans="1:29" x14ac:dyDescent="0.25">
      <c r="A200" t="s">
        <v>986</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Row],[Sales]],Raw_Data_2!$A$2:$B$5,2,1)</f>
        <v>Low</v>
      </c>
    </row>
    <row r="201" spans="1:29" x14ac:dyDescent="0.25">
      <c r="A201" t="s">
        <v>1007</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Row],[Sales]],Raw_Data_2!$A$2:$B$5,2,1)</f>
        <v>Low</v>
      </c>
    </row>
    <row r="202" spans="1:29" x14ac:dyDescent="0.25">
      <c r="A202" t="s">
        <v>965</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Row],[Sales]],Raw_Data_2!$A$2:$B$5,2,1)</f>
        <v>Medium</v>
      </c>
    </row>
    <row r="203" spans="1:29" x14ac:dyDescent="0.25">
      <c r="A203" t="s">
        <v>986</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Row],[Sales]],Raw_Data_2!$A$2:$B$5,2,1)</f>
        <v>Medium</v>
      </c>
    </row>
    <row r="204" spans="1:29" x14ac:dyDescent="0.25">
      <c r="A204" t="s">
        <v>986</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Row],[Sales]],Raw_Data_2!$A$2:$B$5,2,1)</f>
        <v>Medium</v>
      </c>
    </row>
    <row r="205" spans="1:29" x14ac:dyDescent="0.25">
      <c r="A205" t="s">
        <v>965</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Row],[Sales]],Raw_Data_2!$A$2:$B$5,2,1)</f>
        <v>Low</v>
      </c>
    </row>
    <row r="206" spans="1:29" x14ac:dyDescent="0.25">
      <c r="A206" t="s">
        <v>916</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Row],[Sales]],Raw_Data_2!$A$2:$B$5,2,1)</f>
        <v>Low</v>
      </c>
    </row>
    <row r="207" spans="1:29" x14ac:dyDescent="0.25">
      <c r="A207" t="s">
        <v>916</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Row],[Sales]],Raw_Data_2!$A$2:$B$5,2,1)</f>
        <v>High</v>
      </c>
    </row>
    <row r="208" spans="1:29" x14ac:dyDescent="0.25">
      <c r="A208" t="s">
        <v>926</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Row],[Sales]],Raw_Data_2!$A$2:$B$5,2,1)</f>
        <v>Medium</v>
      </c>
    </row>
    <row r="209" spans="1:29" x14ac:dyDescent="0.25">
      <c r="A209" t="s">
        <v>969</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Row],[Sales]],Raw_Data_2!$A$2:$B$5,2,1)</f>
        <v>Medium</v>
      </c>
    </row>
    <row r="210" spans="1:29" x14ac:dyDescent="0.25">
      <c r="A210" t="s">
        <v>979</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Row],[Sales]],Raw_Data_2!$A$2:$B$5,2,1)</f>
        <v>Medium</v>
      </c>
    </row>
    <row r="211" spans="1:29" x14ac:dyDescent="0.25">
      <c r="A211" t="s">
        <v>985</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Row],[Sales]],Raw_Data_2!$A$2:$B$5,2,1)</f>
        <v>Medium</v>
      </c>
    </row>
    <row r="212" spans="1:29" x14ac:dyDescent="0.25">
      <c r="A212" t="s">
        <v>969</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Row],[Sales]],Raw_Data_2!$A$2:$B$5,2,1)</f>
        <v>Medium</v>
      </c>
    </row>
    <row r="213" spans="1:29" x14ac:dyDescent="0.25">
      <c r="A213" t="s">
        <v>985</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Row],[Sales]],Raw_Data_2!$A$2:$B$5,2,1)</f>
        <v>Medium</v>
      </c>
    </row>
    <row r="214" spans="1:29" x14ac:dyDescent="0.25">
      <c r="A214" t="s">
        <v>1018</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Row],[Sales]],Raw_Data_2!$A$2:$B$5,2,1)</f>
        <v>Medium</v>
      </c>
    </row>
    <row r="215" spans="1:29" x14ac:dyDescent="0.25">
      <c r="A215" t="s">
        <v>979</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Row],[Sales]],Raw_Data_2!$A$2:$B$5,2,1)</f>
        <v>Medium</v>
      </c>
    </row>
    <row r="216" spans="1:29" x14ac:dyDescent="0.25">
      <c r="A216" t="s">
        <v>985</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Row],[Sales]],Raw_Data_2!$A$2:$B$5,2,1)</f>
        <v>Medium</v>
      </c>
    </row>
    <row r="217" spans="1:29" x14ac:dyDescent="0.25">
      <c r="A217" t="s">
        <v>969</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Row],[Sales]],Raw_Data_2!$A$2:$B$5,2,1)</f>
        <v>Low</v>
      </c>
    </row>
    <row r="218" spans="1:29" x14ac:dyDescent="0.25">
      <c r="A218" t="s">
        <v>979</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Row],[Sales]],Raw_Data_2!$A$2:$B$5,2,1)</f>
        <v>Low</v>
      </c>
    </row>
    <row r="219" spans="1:29" x14ac:dyDescent="0.25">
      <c r="A219" t="s">
        <v>1024</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Row],[Sales]],Raw_Data_2!$A$2:$B$5,2,1)</f>
        <v>Medium</v>
      </c>
    </row>
    <row r="220" spans="1:29" x14ac:dyDescent="0.25">
      <c r="A220" t="s">
        <v>1018</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Row],[Sales]],Raw_Data_2!$A$2:$B$5,2,1)</f>
        <v>Medium</v>
      </c>
    </row>
    <row r="221" spans="1:29" x14ac:dyDescent="0.25">
      <c r="A221" t="s">
        <v>979</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Row],[Sales]],Raw_Data_2!$A$2:$B$5,2,1)</f>
        <v>Low</v>
      </c>
    </row>
    <row r="222" spans="1:29" x14ac:dyDescent="0.25">
      <c r="A222" t="s">
        <v>1040</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Row],[Sales]],Raw_Data_2!$A$2:$B$5,2,1)</f>
        <v>Medium</v>
      </c>
    </row>
    <row r="223" spans="1:29" x14ac:dyDescent="0.25">
      <c r="A223" t="s">
        <v>926</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Row],[Sales]],Raw_Data_2!$A$2:$B$5,2,1)</f>
        <v>Medium</v>
      </c>
    </row>
    <row r="224" spans="1:29" x14ac:dyDescent="0.25">
      <c r="A224" t="s">
        <v>1018</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Row],[Sales]],Raw_Data_2!$A$2:$B$5,2,1)</f>
        <v>Low</v>
      </c>
    </row>
    <row r="225" spans="1:29" x14ac:dyDescent="0.25">
      <c r="A225" t="s">
        <v>979</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Row],[Sales]],Raw_Data_2!$A$2:$B$5,2,1)</f>
        <v>Medium</v>
      </c>
    </row>
    <row r="226" spans="1:29" x14ac:dyDescent="0.25">
      <c r="A226" t="s">
        <v>1040</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Row],[Sales]],Raw_Data_2!$A$2:$B$5,2,1)</f>
        <v>Medium</v>
      </c>
    </row>
    <row r="227" spans="1:29" x14ac:dyDescent="0.25">
      <c r="A227" t="s">
        <v>1024</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Row],[Sales]],Raw_Data_2!$A$2:$B$5,2,1)</f>
        <v>Medium</v>
      </c>
    </row>
    <row r="228" spans="1:29" x14ac:dyDescent="0.25">
      <c r="A228" t="s">
        <v>916</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Row],[Sales]],Raw_Data_2!$A$2:$B$5,2,1)</f>
        <v>Low</v>
      </c>
    </row>
    <row r="229" spans="1:29" x14ac:dyDescent="0.25">
      <c r="A229" t="s">
        <v>916</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Row],[Sales]],Raw_Data_2!$A$2:$B$5,2,1)</f>
        <v>Low</v>
      </c>
    </row>
    <row r="230" spans="1:29" x14ac:dyDescent="0.25">
      <c r="A230" t="s">
        <v>926</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Row],[Sales]],Raw_Data_2!$A$2:$B$5,2,1)</f>
        <v>Low</v>
      </c>
    </row>
    <row r="231" spans="1:29" x14ac:dyDescent="0.25">
      <c r="A231" t="s">
        <v>985</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Row],[Sales]],Raw_Data_2!$A$2:$B$5,2,1)</f>
        <v>Medium</v>
      </c>
    </row>
    <row r="232" spans="1:29" x14ac:dyDescent="0.25">
      <c r="A232" t="s">
        <v>1040</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Row],[Sales]],Raw_Data_2!$A$2:$B$5,2,1)</f>
        <v>High</v>
      </c>
    </row>
    <row r="233" spans="1:29" x14ac:dyDescent="0.25">
      <c r="A233" t="s">
        <v>985</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Row],[Sales]],Raw_Data_2!$A$2:$B$5,2,1)</f>
        <v>Low</v>
      </c>
    </row>
    <row r="234" spans="1:29" x14ac:dyDescent="0.25">
      <c r="A234" t="s">
        <v>969</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Row],[Sales]],Raw_Data_2!$A$2:$B$5,2,1)</f>
        <v>Low</v>
      </c>
    </row>
    <row r="235" spans="1:29" x14ac:dyDescent="0.25">
      <c r="A235" t="s">
        <v>979</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Row],[Sales]],Raw_Data_2!$A$2:$B$5,2,1)</f>
        <v>Medium</v>
      </c>
    </row>
    <row r="236" spans="1:29" x14ac:dyDescent="0.25">
      <c r="A236" t="s">
        <v>969</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Row],[Sales]],Raw_Data_2!$A$2:$B$5,2,1)</f>
        <v>Medium</v>
      </c>
    </row>
    <row r="237" spans="1:29" x14ac:dyDescent="0.25">
      <c r="A237" t="s">
        <v>979</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Row],[Sales]],Raw_Data_2!$A$2:$B$5,2,1)</f>
        <v>Medium</v>
      </c>
    </row>
    <row r="238" spans="1:29" x14ac:dyDescent="0.25">
      <c r="A238" t="s">
        <v>969</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Row],[Sales]],Raw_Data_2!$A$2:$B$5,2,1)</f>
        <v>Low</v>
      </c>
    </row>
    <row r="239" spans="1:29" x14ac:dyDescent="0.25">
      <c r="A239" t="s">
        <v>926</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Row],[Sales]],Raw_Data_2!$A$2:$B$5,2,1)</f>
        <v>Low</v>
      </c>
    </row>
    <row r="240" spans="1:29" x14ac:dyDescent="0.25">
      <c r="A240" t="s">
        <v>985</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Row],[Sales]],Raw_Data_2!$A$2:$B$5,2,1)</f>
        <v>Low</v>
      </c>
    </row>
    <row r="241" spans="1:29" x14ac:dyDescent="0.25">
      <c r="A241" t="s">
        <v>985</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Row],[Sales]],Raw_Data_2!$A$2:$B$5,2,1)</f>
        <v>Low</v>
      </c>
    </row>
    <row r="242" spans="1:29" x14ac:dyDescent="0.25">
      <c r="A242" t="s">
        <v>969</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Row],[Sales]],Raw_Data_2!$A$2:$B$5,2,1)</f>
        <v>Medium</v>
      </c>
    </row>
    <row r="243" spans="1:29" x14ac:dyDescent="0.25">
      <c r="A243" t="s">
        <v>1024</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Row],[Sales]],Raw_Data_2!$A$2:$B$5,2,1)</f>
        <v>Medium</v>
      </c>
    </row>
    <row r="244" spans="1:29" x14ac:dyDescent="0.25">
      <c r="A244" t="s">
        <v>916</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Row],[Sales]],Raw_Data_2!$A$2:$B$5,2,1)</f>
        <v>Medium</v>
      </c>
    </row>
    <row r="245" spans="1:29" x14ac:dyDescent="0.25">
      <c r="A245" t="s">
        <v>916</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Row],[Sales]],Raw_Data_2!$A$2:$B$5,2,1)</f>
        <v>Medium</v>
      </c>
    </row>
    <row r="246" spans="1:29" x14ac:dyDescent="0.25">
      <c r="A246" t="s">
        <v>916</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Row],[Sales]],Raw_Data_2!$A$2:$B$5,2,1)</f>
        <v>Low</v>
      </c>
    </row>
    <row r="247" spans="1:29" x14ac:dyDescent="0.25">
      <c r="A247" t="s">
        <v>985</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Row],[Sales]],Raw_Data_2!$A$2:$B$5,2,1)</f>
        <v>Medium</v>
      </c>
    </row>
    <row r="248" spans="1:29" x14ac:dyDescent="0.25">
      <c r="A248" t="s">
        <v>969</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Row],[Sales]],Raw_Data_2!$A$2:$B$5,2,1)</f>
        <v>Low</v>
      </c>
    </row>
    <row r="249" spans="1:29" x14ac:dyDescent="0.25">
      <c r="A249" t="s">
        <v>926</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Row],[Sales]],Raw_Data_2!$A$2:$B$5,2,1)</f>
        <v>Low</v>
      </c>
    </row>
    <row r="250" spans="1:29" x14ac:dyDescent="0.25">
      <c r="A250" t="s">
        <v>926</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Row],[Sales]],Raw_Data_2!$A$2:$B$5,2,1)</f>
        <v>Medium</v>
      </c>
    </row>
    <row r="251" spans="1:29" x14ac:dyDescent="0.25">
      <c r="A251" t="s">
        <v>969</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Row],[Sales]],Raw_Data_2!$A$2:$B$5,2,1)</f>
        <v>Low</v>
      </c>
    </row>
    <row r="252" spans="1:29" x14ac:dyDescent="0.25">
      <c r="A252" t="s">
        <v>979</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Row],[Sales]],Raw_Data_2!$A$2:$B$5,2,1)</f>
        <v>Low</v>
      </c>
    </row>
    <row r="253" spans="1:29" x14ac:dyDescent="0.25">
      <c r="A253" t="s">
        <v>926</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Row],[Sales]],Raw_Data_2!$A$2:$B$5,2,1)</f>
        <v>Low</v>
      </c>
    </row>
    <row r="254" spans="1:29" x14ac:dyDescent="0.25">
      <c r="A254" t="s">
        <v>926</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Row],[Sales]],Raw_Data_2!$A$2:$B$5,2,1)</f>
        <v>Medium</v>
      </c>
    </row>
    <row r="255" spans="1:29" x14ac:dyDescent="0.25">
      <c r="A255" t="s">
        <v>1018</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Row],[Sales]],Raw_Data_2!$A$2:$B$5,2,1)</f>
        <v>Medium</v>
      </c>
    </row>
    <row r="256" spans="1:29" x14ac:dyDescent="0.25">
      <c r="A256" t="s">
        <v>926</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Row],[Sales]],Raw_Data_2!$A$2:$B$5,2,1)</f>
        <v>Low</v>
      </c>
    </row>
    <row r="257" spans="1:29" x14ac:dyDescent="0.25">
      <c r="A257" t="s">
        <v>1024</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Row],[Sales]],Raw_Data_2!$A$2:$B$5,2,1)</f>
        <v>Medium</v>
      </c>
    </row>
    <row r="258" spans="1:29" x14ac:dyDescent="0.25">
      <c r="A258" t="s">
        <v>916</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Row],[Sales]],Raw_Data_2!$A$2:$B$5,2,1)</f>
        <v>Low</v>
      </c>
    </row>
    <row r="259" spans="1:29" x14ac:dyDescent="0.25">
      <c r="A259" t="s">
        <v>969</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Row],[Sales]],Raw_Data_2!$A$2:$B$5,2,1)</f>
        <v>Low</v>
      </c>
    </row>
    <row r="260" spans="1:29" x14ac:dyDescent="0.25">
      <c r="A260" t="s">
        <v>916</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Row],[Sales]],Raw_Data_2!$A$2:$B$5,2,1)</f>
        <v>Low</v>
      </c>
    </row>
    <row r="261" spans="1:29" x14ac:dyDescent="0.25">
      <c r="A261" t="s">
        <v>969</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Row],[Sales]],Raw_Data_2!$A$2:$B$5,2,1)</f>
        <v>Low</v>
      </c>
    </row>
    <row r="262" spans="1:29" x14ac:dyDescent="0.25">
      <c r="A262" t="s">
        <v>916</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Row],[Sales]],Raw_Data_2!$A$2:$B$5,2,1)</f>
        <v>Low</v>
      </c>
    </row>
    <row r="263" spans="1:29" x14ac:dyDescent="0.25">
      <c r="A263" t="s">
        <v>969</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Row],[Sales]],Raw_Data_2!$A$2:$B$5,2,1)</f>
        <v>Medium</v>
      </c>
    </row>
    <row r="264" spans="1:29" x14ac:dyDescent="0.25">
      <c r="A264" t="s">
        <v>916</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Row],[Sales]],Raw_Data_2!$A$2:$B$5,2,1)</f>
        <v>Low</v>
      </c>
    </row>
    <row r="265" spans="1:29" x14ac:dyDescent="0.25">
      <c r="A265" t="s">
        <v>1024</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Row],[Sales]],Raw_Data_2!$A$2:$B$5,2,1)</f>
        <v>Low</v>
      </c>
    </row>
    <row r="266" spans="1:29" x14ac:dyDescent="0.25">
      <c r="A266" t="s">
        <v>985</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Row],[Sales]],Raw_Data_2!$A$2:$B$5,2,1)</f>
        <v>Low</v>
      </c>
    </row>
    <row r="267" spans="1:29" x14ac:dyDescent="0.25">
      <c r="A267" t="s">
        <v>969</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Row],[Sales]],Raw_Data_2!$A$2:$B$5,2,1)</f>
        <v>Medium</v>
      </c>
    </row>
    <row r="268" spans="1:29" x14ac:dyDescent="0.25">
      <c r="A268" t="s">
        <v>926</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Row],[Sales]],Raw_Data_2!$A$2:$B$5,2,1)</f>
        <v>Low</v>
      </c>
    </row>
    <row r="269" spans="1:29" x14ac:dyDescent="0.25">
      <c r="A269" t="s">
        <v>916</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Row],[Sales]],Raw_Data_2!$A$2:$B$5,2,1)</f>
        <v>Medium</v>
      </c>
    </row>
    <row r="270" spans="1:29" x14ac:dyDescent="0.25">
      <c r="A270" t="s">
        <v>985</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Row],[Sales]],Raw_Data_2!$A$2:$B$5,2,1)</f>
        <v>Medium</v>
      </c>
    </row>
    <row r="271" spans="1:29" x14ac:dyDescent="0.25">
      <c r="A271" t="s">
        <v>926</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Row],[Sales]],Raw_Data_2!$A$2:$B$5,2,1)</f>
        <v>Low</v>
      </c>
    </row>
    <row r="272" spans="1:29" x14ac:dyDescent="0.25">
      <c r="A272" t="s">
        <v>916</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Row],[Sales]],Raw_Data_2!$A$2:$B$5,2,1)</f>
        <v>Low</v>
      </c>
    </row>
    <row r="273" spans="1:29" x14ac:dyDescent="0.25">
      <c r="A273" t="s">
        <v>926</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Row],[Sales]],Raw_Data_2!$A$2:$B$5,2,1)</f>
        <v>Low</v>
      </c>
    </row>
    <row r="274" spans="1:29" x14ac:dyDescent="0.25">
      <c r="A274" t="s">
        <v>916</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Row],[Sales]],Raw_Data_2!$A$2:$B$5,2,1)</f>
        <v>Medium</v>
      </c>
    </row>
    <row r="275" spans="1:29" x14ac:dyDescent="0.25">
      <c r="A275" t="s">
        <v>916</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Row],[Sales]],Raw_Data_2!$A$2:$B$5,2,1)</f>
        <v>Medium</v>
      </c>
    </row>
    <row r="276" spans="1:29" x14ac:dyDescent="0.25">
      <c r="A276" t="s">
        <v>1166</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Row],[Sales]],Raw_Data_2!$A$2:$B$5,2,1)</f>
        <v>Medium</v>
      </c>
    </row>
    <row r="277" spans="1:29" x14ac:dyDescent="0.25">
      <c r="A277" t="s">
        <v>985</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Row],[Sales]],Raw_Data_2!$A$2:$B$5,2,1)</f>
        <v>Medium</v>
      </c>
    </row>
    <row r="278" spans="1:29" x14ac:dyDescent="0.25">
      <c r="A278" t="s">
        <v>926</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Row],[Sales]],Raw_Data_2!$A$2:$B$5,2,1)</f>
        <v>Low</v>
      </c>
    </row>
    <row r="279" spans="1:29" x14ac:dyDescent="0.25">
      <c r="A279" t="s">
        <v>926</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Row],[Sales]],Raw_Data_2!$A$2:$B$5,2,1)</f>
        <v>Low</v>
      </c>
    </row>
    <row r="280" spans="1:29" x14ac:dyDescent="0.25">
      <c r="A280" t="s">
        <v>985</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Row],[Sales]],Raw_Data_2!$A$2:$B$5,2,1)</f>
        <v>Low</v>
      </c>
    </row>
    <row r="281" spans="1:29" x14ac:dyDescent="0.25">
      <c r="A281" t="s">
        <v>890</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Row],[Sales]],Raw_Data_2!$A$2:$B$5,2,1)</f>
        <v>Medium</v>
      </c>
    </row>
    <row r="282" spans="1:29" x14ac:dyDescent="0.25">
      <c r="A282" t="s">
        <v>897</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Row],[Sales]],Raw_Data_2!$A$2:$B$5,2,1)</f>
        <v>High</v>
      </c>
    </row>
    <row r="283" spans="1:29" x14ac:dyDescent="0.25">
      <c r="A283" t="s">
        <v>890</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Row],[Sales]],Raw_Data_2!$A$2:$B$5,2,1)</f>
        <v>Medium</v>
      </c>
    </row>
    <row r="284" spans="1:29" x14ac:dyDescent="0.25">
      <c r="A284" t="s">
        <v>968</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Row],[Sales]],Raw_Data_2!$A$2:$B$5,2,1)</f>
        <v>High</v>
      </c>
    </row>
    <row r="285" spans="1:29" x14ac:dyDescent="0.25">
      <c r="A285" t="s">
        <v>890</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Row],[Sales]],Raw_Data_2!$A$2:$B$5,2,1)</f>
        <v>Low</v>
      </c>
    </row>
    <row r="286" spans="1:29" x14ac:dyDescent="0.25">
      <c r="A286" t="s">
        <v>897</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Row],[Sales]],Raw_Data_2!$A$2:$B$5,2,1)</f>
        <v>Medium</v>
      </c>
    </row>
    <row r="287" spans="1:29" x14ac:dyDescent="0.25">
      <c r="A287" t="s">
        <v>968</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Row],[Sales]],Raw_Data_2!$A$2:$B$5,2,1)</f>
        <v>Medium</v>
      </c>
    </row>
    <row r="288" spans="1:29" x14ac:dyDescent="0.25">
      <c r="A288" t="s">
        <v>968</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Row],[Sales]],Raw_Data_2!$A$2:$B$5,2,1)</f>
        <v>Low</v>
      </c>
    </row>
    <row r="289" spans="1:29" x14ac:dyDescent="0.25">
      <c r="A289" t="s">
        <v>968</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Row],[Sales]],Raw_Data_2!$A$2:$B$5,2,1)</f>
        <v>Medium</v>
      </c>
    </row>
    <row r="290" spans="1:29" x14ac:dyDescent="0.25">
      <c r="A290" t="s">
        <v>890</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Row],[Sales]],Raw_Data_2!$A$2:$B$5,2,1)</f>
        <v>Medium</v>
      </c>
    </row>
    <row r="291" spans="1:29" x14ac:dyDescent="0.25">
      <c r="A291" t="s">
        <v>897</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Row],[Sales]],Raw_Data_2!$A$2:$B$5,2,1)</f>
        <v>Medium</v>
      </c>
    </row>
    <row r="292" spans="1:29" x14ac:dyDescent="0.25">
      <c r="A292" t="s">
        <v>1043</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Row],[Sales]],Raw_Data_2!$A$2:$B$5,2,1)</f>
        <v>Medium</v>
      </c>
    </row>
    <row r="293" spans="1:29" x14ac:dyDescent="0.25">
      <c r="A293" t="s">
        <v>1047</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Row],[Sales]],Raw_Data_2!$A$2:$B$5,2,1)</f>
        <v>Medium</v>
      </c>
    </row>
    <row r="294" spans="1:29" x14ac:dyDescent="0.25">
      <c r="A294" t="s">
        <v>1056</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Row],[Sales]],Raw_Data_2!$A$2:$B$5,2,1)</f>
        <v>Medium</v>
      </c>
    </row>
    <row r="295" spans="1:29" x14ac:dyDescent="0.25">
      <c r="A295" t="s">
        <v>1060</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Row],[Sales]],Raw_Data_2!$A$2:$B$5,2,1)</f>
        <v>Medium</v>
      </c>
    </row>
    <row r="296" spans="1:29" x14ac:dyDescent="0.25">
      <c r="A296" t="s">
        <v>890</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Row],[Sales]],Raw_Data_2!$A$2:$B$5,2,1)</f>
        <v>Low</v>
      </c>
    </row>
    <row r="297" spans="1:29" x14ac:dyDescent="0.25">
      <c r="A297" t="s">
        <v>1060</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Row],[Sales]],Raw_Data_2!$A$2:$B$5,2,1)</f>
        <v>Low</v>
      </c>
    </row>
    <row r="298" spans="1:29" x14ac:dyDescent="0.25">
      <c r="A298" t="s">
        <v>1073</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Row],[Sales]],Raw_Data_2!$A$2:$B$5,2,1)</f>
        <v>Medium</v>
      </c>
    </row>
    <row r="299" spans="1:29" x14ac:dyDescent="0.25">
      <c r="A299" t="s">
        <v>1075</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Row],[Sales]],Raw_Data_2!$A$2:$B$5,2,1)</f>
        <v>Medium</v>
      </c>
    </row>
    <row r="300" spans="1:29" x14ac:dyDescent="0.25">
      <c r="A300" t="s">
        <v>1047</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Row],[Sales]],Raw_Data_2!$A$2:$B$5,2,1)</f>
        <v>Medium</v>
      </c>
    </row>
    <row r="301" spans="1:29" x14ac:dyDescent="0.25">
      <c r="A301" t="s">
        <v>1098</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Row],[Sales]],Raw_Data_2!$A$2:$B$5,2,1)</f>
        <v>Low</v>
      </c>
    </row>
    <row r="302" spans="1:29" x14ac:dyDescent="0.25">
      <c r="A302" t="s">
        <v>1060</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Row],[Sales]],Raw_Data_2!$A$2:$B$5,2,1)</f>
        <v>Medium</v>
      </c>
    </row>
    <row r="303" spans="1:29" x14ac:dyDescent="0.25">
      <c r="A303" t="s">
        <v>968</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Row],[Sales]],Raw_Data_2!$A$2:$B$5,2,1)</f>
        <v>Low</v>
      </c>
    </row>
    <row r="304" spans="1:29" x14ac:dyDescent="0.25">
      <c r="A304" t="s">
        <v>1043</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Row],[Sales]],Raw_Data_2!$A$2:$B$5,2,1)</f>
        <v>Medium</v>
      </c>
    </row>
    <row r="305" spans="1:29" x14ac:dyDescent="0.25">
      <c r="A305" t="s">
        <v>1047</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Row],[Sales]],Raw_Data_2!$A$2:$B$5,2,1)</f>
        <v>Medium</v>
      </c>
    </row>
    <row r="306" spans="1:29" x14ac:dyDescent="0.25">
      <c r="A306" t="s">
        <v>1098</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Row],[Sales]],Raw_Data_2!$A$2:$B$5,2,1)</f>
        <v>Low</v>
      </c>
    </row>
    <row r="307" spans="1:29" x14ac:dyDescent="0.25">
      <c r="A307" t="s">
        <v>1060</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Row],[Sales]],Raw_Data_2!$A$2:$B$5,2,1)</f>
        <v>Low</v>
      </c>
    </row>
    <row r="308" spans="1:29" x14ac:dyDescent="0.25">
      <c r="A308" t="s">
        <v>1098</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Row],[Sales]],Raw_Data_2!$A$2:$B$5,2,1)</f>
        <v>Medium</v>
      </c>
    </row>
    <row r="309" spans="1:29" x14ac:dyDescent="0.25">
      <c r="A309" t="s">
        <v>1060</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Row],[Sales]],Raw_Data_2!$A$2:$B$5,2,1)</f>
        <v>Medium</v>
      </c>
    </row>
    <row r="310" spans="1:29" x14ac:dyDescent="0.25">
      <c r="A310" t="s">
        <v>890</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Row],[Sales]],Raw_Data_2!$A$2:$B$5,2,1)</f>
        <v>Low</v>
      </c>
    </row>
    <row r="311" spans="1:29" x14ac:dyDescent="0.25">
      <c r="A311" t="s">
        <v>1056</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Row],[Sales]],Raw_Data_2!$A$2:$B$5,2,1)</f>
        <v>Medium</v>
      </c>
    </row>
    <row r="312" spans="1:29" x14ac:dyDescent="0.25">
      <c r="A312" t="s">
        <v>1060</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Row],[Sales]],Raw_Data_2!$A$2:$B$5,2,1)</f>
        <v>Medium</v>
      </c>
    </row>
    <row r="313" spans="1:29" x14ac:dyDescent="0.25">
      <c r="A313" t="s">
        <v>1073</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Row],[Sales]],Raw_Data_2!$A$2:$B$5,2,1)</f>
        <v>Medium</v>
      </c>
    </row>
    <row r="314" spans="1:29" x14ac:dyDescent="0.25">
      <c r="A314" t="s">
        <v>1075</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Row],[Sales]],Raw_Data_2!$A$2:$B$5,2,1)</f>
        <v>Medium</v>
      </c>
    </row>
    <row r="315" spans="1:29" x14ac:dyDescent="0.25">
      <c r="A315" t="s">
        <v>1047</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Row],[Sales]],Raw_Data_2!$A$2:$B$5,2,1)</f>
        <v>Medium</v>
      </c>
    </row>
    <row r="316" spans="1:29" x14ac:dyDescent="0.25">
      <c r="A316" t="s">
        <v>890</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Row],[Sales]],Raw_Data_2!$A$2:$B$5,2,1)</f>
        <v>Low</v>
      </c>
    </row>
    <row r="317" spans="1:29" x14ac:dyDescent="0.25">
      <c r="A317" t="s">
        <v>897</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Row],[Sales]],Raw_Data_2!$A$2:$B$5,2,1)</f>
        <v>Medium</v>
      </c>
    </row>
    <row r="318" spans="1:29" x14ac:dyDescent="0.25">
      <c r="A318" t="s">
        <v>890</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Row],[Sales]],Raw_Data_2!$A$2:$B$5,2,1)</f>
        <v>Medium</v>
      </c>
    </row>
    <row r="319" spans="1:29" x14ac:dyDescent="0.25">
      <c r="A319" t="s">
        <v>1060</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Row],[Sales]],Raw_Data_2!$A$2:$B$5,2,1)</f>
        <v>Low</v>
      </c>
    </row>
    <row r="320" spans="1:29" x14ac:dyDescent="0.25">
      <c r="A320" t="s">
        <v>897</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Row],[Sales]],Raw_Data_2!$A$2:$B$5,2,1)</f>
        <v>Low</v>
      </c>
    </row>
    <row r="321" spans="1:29" x14ac:dyDescent="0.25">
      <c r="A321" t="s">
        <v>890</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Row],[Sales]],Raw_Data_2!$A$2:$B$5,2,1)</f>
        <v>Low</v>
      </c>
    </row>
    <row r="322" spans="1:29" x14ac:dyDescent="0.25">
      <c r="A322" t="s">
        <v>1060</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Row],[Sales]],Raw_Data_2!$A$2:$B$5,2,1)</f>
        <v>Low</v>
      </c>
    </row>
    <row r="323" spans="1:29" x14ac:dyDescent="0.25">
      <c r="A323" t="s">
        <v>897</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Row],[Sales]],Raw_Data_2!$A$2:$B$5,2,1)</f>
        <v>Medium</v>
      </c>
    </row>
    <row r="324" spans="1:29" x14ac:dyDescent="0.25">
      <c r="A324" t="s">
        <v>1043</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Row],[Sales]],Raw_Data_2!$A$2:$B$5,2,1)</f>
        <v>Medium</v>
      </c>
    </row>
    <row r="325" spans="1:29" x14ac:dyDescent="0.25">
      <c r="A325" t="s">
        <v>1047</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Row],[Sales]],Raw_Data_2!$A$2:$B$5,2,1)</f>
        <v>Medium</v>
      </c>
    </row>
    <row r="326" spans="1:29" x14ac:dyDescent="0.25">
      <c r="A326" t="s">
        <v>968</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Row],[Sales]],Raw_Data_2!$A$2:$B$5,2,1)</f>
        <v>Medium</v>
      </c>
    </row>
    <row r="327" spans="1:29" x14ac:dyDescent="0.25">
      <c r="A327" t="s">
        <v>890</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Row],[Sales]],Raw_Data_2!$A$2:$B$5,2,1)</f>
        <v>Medium</v>
      </c>
    </row>
    <row r="328" spans="1:29" x14ac:dyDescent="0.25">
      <c r="A328" t="s">
        <v>1060</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Row],[Sales]],Raw_Data_2!$A$2:$B$5,2,1)</f>
        <v>Low</v>
      </c>
    </row>
    <row r="329" spans="1:29" x14ac:dyDescent="0.25">
      <c r="A329" t="s">
        <v>897</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Row],[Sales]],Raw_Data_2!$A$2:$B$5,2,1)</f>
        <v>Low</v>
      </c>
    </row>
    <row r="330" spans="1:29" x14ac:dyDescent="0.25">
      <c r="A330" t="s">
        <v>968</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Row],[Sales]],Raw_Data_2!$A$2:$B$5,2,1)</f>
        <v>Medium</v>
      </c>
    </row>
    <row r="331" spans="1:29" x14ac:dyDescent="0.25">
      <c r="A331" t="s">
        <v>1073</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Row],[Sales]],Raw_Data_2!$A$2:$B$5,2,1)</f>
        <v>Medium</v>
      </c>
    </row>
    <row r="332" spans="1:29" x14ac:dyDescent="0.25">
      <c r="A332" t="s">
        <v>1075</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Row],[Sales]],Raw_Data_2!$A$2:$B$5,2,1)</f>
        <v>Medium</v>
      </c>
    </row>
    <row r="333" spans="1:29" x14ac:dyDescent="0.25">
      <c r="A333" t="s">
        <v>1047</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Row],[Sales]],Raw_Data_2!$A$2:$B$5,2,1)</f>
        <v>Medium</v>
      </c>
    </row>
    <row r="334" spans="1:29" x14ac:dyDescent="0.25">
      <c r="A334" t="s">
        <v>1098</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Row],[Sales]],Raw_Data_2!$A$2:$B$5,2,1)</f>
        <v>Medium</v>
      </c>
    </row>
    <row r="335" spans="1:29" x14ac:dyDescent="0.25">
      <c r="A335" t="s">
        <v>1060</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Row],[Sales]],Raw_Data_2!$A$2:$B$5,2,1)</f>
        <v>Low</v>
      </c>
    </row>
    <row r="336" spans="1:29" x14ac:dyDescent="0.25">
      <c r="A336" t="s">
        <v>890</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Row],[Sales]],Raw_Data_2!$A$2:$B$5,2,1)</f>
        <v>Medium</v>
      </c>
    </row>
    <row r="337" spans="1:29" x14ac:dyDescent="0.25">
      <c r="A337" t="s">
        <v>890</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Row],[Sales]],Raw_Data_2!$A$2:$B$5,2,1)</f>
        <v>Low</v>
      </c>
    </row>
    <row r="338" spans="1:29" x14ac:dyDescent="0.25">
      <c r="A338" t="s">
        <v>897</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Row],[Sales]],Raw_Data_2!$A$2:$B$5,2,1)</f>
        <v>Low</v>
      </c>
    </row>
    <row r="339" spans="1:29" x14ac:dyDescent="0.25">
      <c r="A339" t="s">
        <v>1098</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Row],[Sales]],Raw_Data_2!$A$2:$B$5,2,1)</f>
        <v>Low</v>
      </c>
    </row>
    <row r="340" spans="1:29" x14ac:dyDescent="0.25">
      <c r="A340" t="s">
        <v>1060</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Row],[Sales]],Raw_Data_2!$A$2:$B$5,2,1)</f>
        <v>Low</v>
      </c>
    </row>
    <row r="341" spans="1:29" x14ac:dyDescent="0.25">
      <c r="A341" t="s">
        <v>1098</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Row],[Sales]],Raw_Data_2!$A$2:$B$5,2,1)</f>
        <v>Low</v>
      </c>
    </row>
    <row r="342" spans="1:29" x14ac:dyDescent="0.25">
      <c r="A342" t="s">
        <v>1075</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Row],[Sales]],Raw_Data_2!$A$2:$B$5,2,1)</f>
        <v>Low</v>
      </c>
    </row>
    <row r="343" spans="1:29" x14ac:dyDescent="0.25">
      <c r="A343" t="s">
        <v>1047</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Row],[Sales]],Raw_Data_2!$A$2:$B$5,2,1)</f>
        <v>Low</v>
      </c>
    </row>
    <row r="344" spans="1:29" x14ac:dyDescent="0.25">
      <c r="A344" t="s">
        <v>1073</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Row],[Sales]],Raw_Data_2!$A$2:$B$5,2,1)</f>
        <v>Low</v>
      </c>
    </row>
    <row r="345" spans="1:29" x14ac:dyDescent="0.25">
      <c r="A345" t="s">
        <v>1075</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Row],[Sales]],Raw_Data_2!$A$2:$B$5,2,1)</f>
        <v>Low</v>
      </c>
    </row>
    <row r="346" spans="1:29" x14ac:dyDescent="0.25">
      <c r="A346" t="s">
        <v>1047</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Row],[Sales]],Raw_Data_2!$A$2:$B$5,2,1)</f>
        <v>Low</v>
      </c>
    </row>
    <row r="347" spans="1:29" x14ac:dyDescent="0.25">
      <c r="A347" t="s">
        <v>1098</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Row],[Sales]],Raw_Data_2!$A$2:$B$5,2,1)</f>
        <v>Low</v>
      </c>
    </row>
    <row r="348" spans="1:29" x14ac:dyDescent="0.25">
      <c r="A348" t="s">
        <v>1060</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Row],[Sales]],Raw_Data_2!$A$2:$B$5,2,1)</f>
        <v>Low</v>
      </c>
    </row>
    <row r="349" spans="1:29" x14ac:dyDescent="0.25">
      <c r="A349" t="s">
        <v>1098</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Row],[Sales]],Raw_Data_2!$A$2:$B$5,2,1)</f>
        <v>Low</v>
      </c>
    </row>
    <row r="350" spans="1:29" x14ac:dyDescent="0.25">
      <c r="A350" t="s">
        <v>1060</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Row],[Sales]],Raw_Data_2!$A$2:$B$5,2,1)</f>
        <v>Low</v>
      </c>
    </row>
    <row r="351" spans="1:29" x14ac:dyDescent="0.25">
      <c r="A351" t="s">
        <v>890</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Row],[Sales]],Raw_Data_2!$A$2:$B$5,2,1)</f>
        <v>Medium</v>
      </c>
    </row>
    <row r="352" spans="1:29" x14ac:dyDescent="0.25">
      <c r="A352" t="s">
        <v>1098</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Row],[Sales]],Raw_Data_2!$A$2:$B$5,2,1)</f>
        <v>Low</v>
      </c>
    </row>
    <row r="353" spans="1:29" x14ac:dyDescent="0.25">
      <c r="A353" t="s">
        <v>1075</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Row],[Sales]],Raw_Data_2!$A$2:$B$5,2,1)</f>
        <v>Low</v>
      </c>
    </row>
    <row r="354" spans="1:29" x14ac:dyDescent="0.25">
      <c r="A354" t="s">
        <v>1098</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Row],[Sales]],Raw_Data_2!$A$2:$B$5,2,1)</f>
        <v>Low</v>
      </c>
    </row>
    <row r="355" spans="1:29" x14ac:dyDescent="0.25">
      <c r="A355" t="s">
        <v>1060</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Row],[Sales]],Raw_Data_2!$A$2:$B$5,2,1)</f>
        <v>Low</v>
      </c>
    </row>
    <row r="356" spans="1:29" x14ac:dyDescent="0.25">
      <c r="A356" t="s">
        <v>968</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Row],[Sales]],Raw_Data_2!$A$2:$B$5,2,1)</f>
        <v>Low</v>
      </c>
    </row>
    <row r="357" spans="1:29" x14ac:dyDescent="0.25">
      <c r="A357" t="s">
        <v>1043</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Row],[Sales]],Raw_Data_2!$A$2:$B$5,2,1)</f>
        <v>Low</v>
      </c>
    </row>
    <row r="358" spans="1:29" x14ac:dyDescent="0.25">
      <c r="A358" t="s">
        <v>1047</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Row],[Sales]],Raw_Data_2!$A$2:$B$5,2,1)</f>
        <v>Low</v>
      </c>
    </row>
    <row r="359" spans="1:29" x14ac:dyDescent="0.25">
      <c r="A359" t="s">
        <v>1098</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Row],[Sales]],Raw_Data_2!$A$2:$B$5,2,1)</f>
        <v>Medium</v>
      </c>
    </row>
    <row r="360" spans="1:29" x14ac:dyDescent="0.25">
      <c r="A360" t="s">
        <v>1075</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Row],[Sales]],Raw_Data_2!$A$2:$B$5,2,1)</f>
        <v>Low</v>
      </c>
    </row>
    <row r="361" spans="1:29" x14ac:dyDescent="0.25">
      <c r="A361" t="s">
        <v>968</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Row],[Sales]],Raw_Data_2!$A$2:$B$5,2,1)</f>
        <v>Low</v>
      </c>
    </row>
    <row r="362" spans="1:29" x14ac:dyDescent="0.25">
      <c r="A362" t="s">
        <v>1098</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Row],[Sales]],Raw_Data_2!$A$2:$B$5,2,1)</f>
        <v>Medium</v>
      </c>
    </row>
    <row r="363" spans="1:29" x14ac:dyDescent="0.25">
      <c r="A363" t="s">
        <v>1075</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Row],[Sales]],Raw_Data_2!$A$2:$B$5,2,1)</f>
        <v>Low</v>
      </c>
    </row>
    <row r="364" spans="1:29" x14ac:dyDescent="0.25">
      <c r="A364" t="s">
        <v>1047</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Row],[Sales]],Raw_Data_2!$A$2:$B$5,2,1)</f>
        <v>Low</v>
      </c>
    </row>
    <row r="365" spans="1:29" x14ac:dyDescent="0.25">
      <c r="A365" t="s">
        <v>968</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Row],[Sales]],Raw_Data_2!$A$2:$B$5,2,1)</f>
        <v>Low</v>
      </c>
    </row>
    <row r="366" spans="1:29" x14ac:dyDescent="0.25">
      <c r="A366" t="s">
        <v>1047</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Row],[Sales]],Raw_Data_2!$A$2:$B$5,2,1)</f>
        <v>Medium</v>
      </c>
    </row>
    <row r="367" spans="1:29" x14ac:dyDescent="0.25">
      <c r="A367" t="s">
        <v>1098</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Row],[Sales]],Raw_Data_2!$A$2:$B$5,2,1)</f>
        <v>Low</v>
      </c>
    </row>
    <row r="368" spans="1:29" x14ac:dyDescent="0.25">
      <c r="A368" t="s">
        <v>1060</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Row],[Sales]],Raw_Data_2!$A$2:$B$5,2,1)</f>
        <v>Low</v>
      </c>
    </row>
    <row r="369" spans="1:29" x14ac:dyDescent="0.25">
      <c r="A369" t="s">
        <v>890</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Row],[Sales]],Raw_Data_2!$A$2:$B$5,2,1)</f>
        <v>Medium</v>
      </c>
    </row>
    <row r="370" spans="1:29" x14ac:dyDescent="0.25">
      <c r="A370" t="s">
        <v>1060</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Row],[Sales]],Raw_Data_2!$A$2:$B$5,2,1)</f>
        <v>Low</v>
      </c>
    </row>
    <row r="371" spans="1:29" x14ac:dyDescent="0.25">
      <c r="A371" t="s">
        <v>897</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Row],[Sales]],Raw_Data_2!$A$2:$B$5,2,1)</f>
        <v>Medium</v>
      </c>
    </row>
    <row r="372" spans="1:29" x14ac:dyDescent="0.25">
      <c r="A372" t="s">
        <v>968</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Row],[Sales]],Raw_Data_2!$A$2:$B$5,2,1)</f>
        <v>Low</v>
      </c>
    </row>
    <row r="373" spans="1:29" x14ac:dyDescent="0.25">
      <c r="A373" t="s">
        <v>890</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Row],[Sales]],Raw_Data_2!$A$2:$B$5,2,1)</f>
        <v>Medium</v>
      </c>
    </row>
    <row r="374" spans="1:29" x14ac:dyDescent="0.25">
      <c r="A374" t="s">
        <v>890</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Row],[Sales]],Raw_Data_2!$A$2:$B$5,2,1)</f>
        <v>Low</v>
      </c>
    </row>
    <row r="375" spans="1:29" x14ac:dyDescent="0.25">
      <c r="A375" t="s">
        <v>897</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Row],[Sales]],Raw_Data_2!$A$2:$B$5,2,1)</f>
        <v>Low</v>
      </c>
    </row>
    <row r="376" spans="1:29" x14ac:dyDescent="0.25">
      <c r="A376" t="s">
        <v>890</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Row],[Sales]],Raw_Data_2!$A$2:$B$5,2,1)</f>
        <v>Medium</v>
      </c>
    </row>
    <row r="377" spans="1:29" x14ac:dyDescent="0.25">
      <c r="A377" t="s">
        <v>897</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Row],[Sales]],Raw_Data_2!$A$2:$B$5,2,1)</f>
        <v>Medium</v>
      </c>
    </row>
    <row r="378" spans="1:29" x14ac:dyDescent="0.25">
      <c r="A378" t="s">
        <v>894</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Row],[Sales]],Raw_Data_2!$A$2:$B$5,2,1)</f>
        <v>High</v>
      </c>
    </row>
    <row r="379" spans="1:29" x14ac:dyDescent="0.25">
      <c r="A379" t="s">
        <v>929</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Row],[Sales]],Raw_Data_2!$A$2:$B$5,2,1)</f>
        <v>Medium</v>
      </c>
    </row>
    <row r="380" spans="1:29" x14ac:dyDescent="0.25">
      <c r="A380" t="s">
        <v>954</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Row],[Sales]],Raw_Data_2!$A$2:$B$5,2,1)</f>
        <v>Medium</v>
      </c>
    </row>
    <row r="381" spans="1:29" x14ac:dyDescent="0.25">
      <c r="A381" t="s">
        <v>990</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Row],[Sales]],Raw_Data_2!$A$2:$B$5,2,1)</f>
        <v>Medium</v>
      </c>
    </row>
    <row r="382" spans="1:29" x14ac:dyDescent="0.25">
      <c r="A382" t="s">
        <v>894</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Row],[Sales]],Raw_Data_2!$A$2:$B$5,2,1)</f>
        <v>Medium</v>
      </c>
    </row>
    <row r="383" spans="1:29" x14ac:dyDescent="0.25">
      <c r="A383" t="s">
        <v>990</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Row],[Sales]],Raw_Data_2!$A$2:$B$5,2,1)</f>
        <v>High</v>
      </c>
    </row>
    <row r="384" spans="1:29" x14ac:dyDescent="0.25">
      <c r="A384" t="s">
        <v>990</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Row],[Sales]],Raw_Data_2!$A$2:$B$5,2,1)</f>
        <v>Medium</v>
      </c>
    </row>
    <row r="385" spans="1:29" x14ac:dyDescent="0.25">
      <c r="A385" t="s">
        <v>954</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Row],[Sales]],Raw_Data_2!$A$2:$B$5,2,1)</f>
        <v>Medium</v>
      </c>
    </row>
    <row r="386" spans="1:29" x14ac:dyDescent="0.25">
      <c r="A386" t="s">
        <v>894</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Row],[Sales]],Raw_Data_2!$A$2:$B$5,2,1)</f>
        <v>Medium</v>
      </c>
    </row>
    <row r="387" spans="1:29" x14ac:dyDescent="0.25">
      <c r="A387" t="s">
        <v>1085</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Row],[Sales]],Raw_Data_2!$A$2:$B$5,2,1)</f>
        <v>Low</v>
      </c>
    </row>
    <row r="388" spans="1:29" x14ac:dyDescent="0.25">
      <c r="A388" t="s">
        <v>929</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Row],[Sales]],Raw_Data_2!$A$2:$B$5,2,1)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Row],[Sales]],Raw_Data_2!$A$2:$B$5,2,1)</f>
        <v>Medium</v>
      </c>
    </row>
    <row r="390" spans="1:29" x14ac:dyDescent="0.25">
      <c r="A390" t="s">
        <v>1100</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Row],[Sales]],Raw_Data_2!$A$2:$B$5,2,1)</f>
        <v>Medium</v>
      </c>
    </row>
    <row r="391" spans="1:29" x14ac:dyDescent="0.25">
      <c r="A391" t="s">
        <v>990</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Row],[Sales]],Raw_Data_2!$A$2:$B$5,2,1)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Row],[Sales]],Raw_Data_2!$A$2:$B$5,2,1)</f>
        <v>Medium</v>
      </c>
    </row>
    <row r="393" spans="1:29" x14ac:dyDescent="0.25">
      <c r="A393" t="s">
        <v>954</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Row],[Sales]],Raw_Data_2!$A$2:$B$5,2,1)</f>
        <v>Medium</v>
      </c>
    </row>
    <row r="394" spans="1:29" x14ac:dyDescent="0.25">
      <c r="A394" t="s">
        <v>954</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Row],[Sales]],Raw_Data_2!$A$2:$B$5,2,1)</f>
        <v>Low</v>
      </c>
    </row>
    <row r="395" spans="1:29" x14ac:dyDescent="0.25">
      <c r="A395" t="s">
        <v>1110</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Row],[Sales]],Raw_Data_2!$A$2:$B$5,2,1)</f>
        <v>Medium</v>
      </c>
    </row>
    <row r="396" spans="1:29" x14ac:dyDescent="0.25">
      <c r="A396" t="s">
        <v>894</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Row],[Sales]],Raw_Data_2!$A$2:$B$5,2,1)</f>
        <v>Medium</v>
      </c>
    </row>
    <row r="397" spans="1:29" x14ac:dyDescent="0.25">
      <c r="A397" t="s">
        <v>1121</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Row],[Sales]],Raw_Data_2!$A$2:$B$5,2,1)</f>
        <v>Medium</v>
      </c>
    </row>
    <row r="398" spans="1:29" x14ac:dyDescent="0.25">
      <c r="A398" t="s">
        <v>929</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Row],[Sales]],Raw_Data_2!$A$2:$B$5,2,1)</f>
        <v>Medium</v>
      </c>
    </row>
    <row r="399" spans="1:29" x14ac:dyDescent="0.25">
      <c r="A399" t="s">
        <v>1122</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Row],[Sales]],Raw_Data_2!$A$2:$B$5,2,1)</f>
        <v>Medium</v>
      </c>
    </row>
    <row r="400" spans="1:29" x14ac:dyDescent="0.25">
      <c r="A400" t="s">
        <v>954</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Row],[Sales]],Raw_Data_2!$A$2:$B$5,2,1)</f>
        <v>Medium</v>
      </c>
    </row>
    <row r="401" spans="1:29" x14ac:dyDescent="0.25">
      <c r="A401" t="s">
        <v>1122</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Row],[Sales]],Raw_Data_2!$A$2:$B$5,2,1)</f>
        <v>Medium</v>
      </c>
    </row>
    <row r="402" spans="1:29" x14ac:dyDescent="0.25">
      <c r="A402" t="s">
        <v>1121</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Row],[Sales]],Raw_Data_2!$A$2:$B$5,2,1)</f>
        <v>Medium</v>
      </c>
    </row>
    <row r="403" spans="1:29" x14ac:dyDescent="0.25">
      <c r="A403" t="s">
        <v>929</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Row],[Sales]],Raw_Data_2!$A$2:$B$5,2,1)</f>
        <v>Medium</v>
      </c>
    </row>
    <row r="404" spans="1:29" x14ac:dyDescent="0.25">
      <c r="A404" t="s">
        <v>990</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Row],[Sales]],Raw_Data_2!$A$2:$B$5,2,1)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Row],[Sales]],Raw_Data_2!$A$2:$B$5,2,1)</f>
        <v>Low</v>
      </c>
    </row>
    <row r="406" spans="1:29" x14ac:dyDescent="0.25">
      <c r="A406" t="s">
        <v>1100</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Row],[Sales]],Raw_Data_2!$A$2:$B$5,2,1)</f>
        <v>Medium</v>
      </c>
    </row>
    <row r="407" spans="1:29" x14ac:dyDescent="0.25">
      <c r="A407" t="s">
        <v>1122</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Row],[Sales]],Raw_Data_2!$A$2:$B$5,2,1)</f>
        <v>Medium</v>
      </c>
    </row>
    <row r="408" spans="1:29" x14ac:dyDescent="0.25">
      <c r="A408" t="s">
        <v>954</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Row],[Sales]],Raw_Data_2!$A$2:$B$5,2,1)</f>
        <v>Medium</v>
      </c>
    </row>
    <row r="409" spans="1:29" x14ac:dyDescent="0.25">
      <c r="A409" t="s">
        <v>894</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Row],[Sales]],Raw_Data_2!$A$2:$B$5,2,1)</f>
        <v>Low</v>
      </c>
    </row>
    <row r="410" spans="1:29" x14ac:dyDescent="0.25">
      <c r="A410" t="s">
        <v>1100</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Row],[Sales]],Raw_Data_2!$A$2:$B$5,2,1)</f>
        <v>Low</v>
      </c>
    </row>
    <row r="411" spans="1:29" x14ac:dyDescent="0.25">
      <c r="A411" t="s">
        <v>990</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Row],[Sales]],Raw_Data_2!$A$2:$B$5,2,1)</f>
        <v>Low</v>
      </c>
    </row>
    <row r="412" spans="1:29" x14ac:dyDescent="0.25">
      <c r="A412" t="s">
        <v>1110</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Row],[Sales]],Raw_Data_2!$A$2:$B$5,2,1)</f>
        <v>Medium</v>
      </c>
    </row>
    <row r="413" spans="1:29" x14ac:dyDescent="0.25">
      <c r="A413" t="s">
        <v>954</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Row],[Sales]],Raw_Data_2!$A$2:$B$5,2,1)</f>
        <v>Low</v>
      </c>
    </row>
    <row r="414" spans="1:29" x14ac:dyDescent="0.25">
      <c r="A414" t="s">
        <v>1100</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Row],[Sales]],Raw_Data_2!$A$2:$B$5,2,1)</f>
        <v>Medium</v>
      </c>
    </row>
    <row r="415" spans="1:29" x14ac:dyDescent="0.25">
      <c r="A415" t="s">
        <v>954</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Row],[Sales]],Raw_Data_2!$A$2:$B$5,2,1)</f>
        <v>Low</v>
      </c>
    </row>
    <row r="416" spans="1:29" x14ac:dyDescent="0.25">
      <c r="A416" t="s">
        <v>1085</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Row],[Sales]],Raw_Data_2!$A$2:$B$5,2,1)</f>
        <v>Low</v>
      </c>
    </row>
    <row r="417" spans="1:29" x14ac:dyDescent="0.25">
      <c r="A417" t="s">
        <v>929</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Row],[Sales]],Raw_Data_2!$A$2:$B$5,2,1)</f>
        <v>Low</v>
      </c>
    </row>
    <row r="418" spans="1:29" x14ac:dyDescent="0.25">
      <c r="A418" t="s">
        <v>1100</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Row],[Sales]],Raw_Data_2!$A$2:$B$5,2,1)</f>
        <v>Medium</v>
      </c>
    </row>
    <row r="419" spans="1:29" x14ac:dyDescent="0.25">
      <c r="A419" t="s">
        <v>1100</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Row],[Sales]],Raw_Data_2!$A$2:$B$5,2,1)</f>
        <v>Medium</v>
      </c>
    </row>
    <row r="420" spans="1:29" x14ac:dyDescent="0.25">
      <c r="A420" t="s">
        <v>1085</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Row],[Sales]],Raw_Data_2!$A$2:$B$5,2,1)</f>
        <v>Low</v>
      </c>
    </row>
    <row r="421" spans="1:29" x14ac:dyDescent="0.25">
      <c r="A421" t="s">
        <v>929</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Row],[Sales]],Raw_Data_2!$A$2:$B$5,2,1)</f>
        <v>Low</v>
      </c>
    </row>
    <row r="422" spans="1:29" x14ac:dyDescent="0.25">
      <c r="A422" t="s">
        <v>929</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Row],[Sales]],Raw_Data_2!$A$2:$B$5,2,1)</f>
        <v>Low</v>
      </c>
    </row>
    <row r="423" spans="1:29" x14ac:dyDescent="0.25">
      <c r="A423" t="s">
        <v>1085</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Row],[Sales]],Raw_Data_2!$A$2:$B$5,2,1)</f>
        <v>Medium</v>
      </c>
    </row>
    <row r="424" spans="1:29" x14ac:dyDescent="0.25">
      <c r="A424" t="s">
        <v>929</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Row],[Sales]],Raw_Data_2!$A$2:$B$5,2,1)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Row],[Sales]],Raw_Data_2!$A$2:$B$5,2,1)</f>
        <v>Low</v>
      </c>
    </row>
    <row r="426" spans="1:29" x14ac:dyDescent="0.25">
      <c r="A426" t="s">
        <v>990</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Row],[Sales]],Raw_Data_2!$A$2:$B$5,2,1)</f>
        <v>Low</v>
      </c>
    </row>
    <row r="427" spans="1:29" x14ac:dyDescent="0.25">
      <c r="A427" t="s">
        <v>1110</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Row],[Sales]],Raw_Data_2!$A$2:$B$5,2,1)</f>
        <v>Medium</v>
      </c>
    </row>
    <row r="428" spans="1:29" x14ac:dyDescent="0.25">
      <c r="A428" t="s">
        <v>954</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Row],[Sales]],Raw_Data_2!$A$2:$B$5,2,1)</f>
        <v>Low</v>
      </c>
    </row>
    <row r="429" spans="1:29" x14ac:dyDescent="0.25">
      <c r="A429" t="s">
        <v>1110</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Row],[Sales]],Raw_Data_2!$A$2:$B$5,2,1)</f>
        <v>Low</v>
      </c>
    </row>
    <row r="430" spans="1:29" x14ac:dyDescent="0.25">
      <c r="A430" t="s">
        <v>954</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Row],[Sales]],Raw_Data_2!$A$2:$B$5,2,1)</f>
        <v>Medium</v>
      </c>
    </row>
    <row r="431" spans="1:29" x14ac:dyDescent="0.25">
      <c r="A431" t="s">
        <v>990</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Row],[Sales]],Raw_Data_2!$A$2:$B$5,2,1)</f>
        <v>Low</v>
      </c>
    </row>
    <row r="432" spans="1:29" x14ac:dyDescent="0.25">
      <c r="A432" t="s">
        <v>954</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Row],[Sales]],Raw_Data_2!$A$2:$B$5,2,1)</f>
        <v>Low</v>
      </c>
    </row>
    <row r="433" spans="1:29" x14ac:dyDescent="0.25">
      <c r="A433" t="s">
        <v>1110</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Row],[Sales]],Raw_Data_2!$A$2:$B$5,2,1)</f>
        <v>Low</v>
      </c>
    </row>
    <row r="434" spans="1:29" x14ac:dyDescent="0.25">
      <c r="A434" t="s">
        <v>1110</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Row],[Sales]],Raw_Data_2!$A$2:$B$5,2,1)</f>
        <v>Low</v>
      </c>
    </row>
    <row r="435" spans="1:29" x14ac:dyDescent="0.25">
      <c r="A435" t="s">
        <v>990</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Row],[Sales]],Raw_Data_2!$A$2:$B$5,2,1)</f>
        <v>Medium</v>
      </c>
    </row>
    <row r="436" spans="1:29" x14ac:dyDescent="0.25">
      <c r="A436" t="s">
        <v>990</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Row],[Sales]],Raw_Data_2!$A$2:$B$5,2,1)</f>
        <v>Low</v>
      </c>
    </row>
    <row r="437" spans="1:29" x14ac:dyDescent="0.25">
      <c r="A437" t="s">
        <v>1110</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Row],[Sales]],Raw_Data_2!$A$2:$B$5,2,1)</f>
        <v>Low</v>
      </c>
    </row>
    <row r="438" spans="1:29" x14ac:dyDescent="0.25">
      <c r="A438" t="s">
        <v>1122</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Row],[Sales]],Raw_Data_2!$A$2:$B$5,2,1)</f>
        <v>Medium</v>
      </c>
    </row>
    <row r="439" spans="1:29" x14ac:dyDescent="0.25">
      <c r="A439" t="s">
        <v>1085</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Row],[Sales]],Raw_Data_2!$A$2:$B$5,2,1)</f>
        <v>Low</v>
      </c>
    </row>
    <row r="440" spans="1:29" x14ac:dyDescent="0.25">
      <c r="A440" t="s">
        <v>929</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Row],[Sales]],Raw_Data_2!$A$2:$B$5,2,1)</f>
        <v>Low</v>
      </c>
    </row>
    <row r="441" spans="1:29" x14ac:dyDescent="0.25">
      <c r="A441" t="s">
        <v>1085</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Row],[Sales]],Raw_Data_2!$A$2:$B$5,2,1)</f>
        <v>Medium</v>
      </c>
    </row>
    <row r="442" spans="1:29" x14ac:dyDescent="0.25">
      <c r="A442" t="s">
        <v>929</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Row],[Sales]],Raw_Data_2!$A$2:$B$5,2,1)</f>
        <v>Low</v>
      </c>
    </row>
    <row r="443" spans="1:29" x14ac:dyDescent="0.25">
      <c r="A443" t="s">
        <v>954</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Row],[Sales]],Raw_Data_2!$A$2:$B$5,2,1)</f>
        <v>Medium</v>
      </c>
    </row>
    <row r="444" spans="1:29" x14ac:dyDescent="0.25">
      <c r="A444" t="s">
        <v>1110</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Row],[Sales]],Raw_Data_2!$A$2:$B$5,2,1)</f>
        <v>Low</v>
      </c>
    </row>
    <row r="445" spans="1:29" x14ac:dyDescent="0.25">
      <c r="A445" t="s">
        <v>929</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Row],[Sales]],Raw_Data_2!$A$2:$B$5,2,1)</f>
        <v>Medium</v>
      </c>
    </row>
    <row r="446" spans="1:29" x14ac:dyDescent="0.25">
      <c r="A446" t="s">
        <v>1085</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Row],[Sales]],Raw_Data_2!$A$2:$B$5,2,1)</f>
        <v>Low</v>
      </c>
    </row>
    <row r="447" spans="1:29" x14ac:dyDescent="0.25">
      <c r="A447" t="s">
        <v>929</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Row],[Sales]],Raw_Data_2!$A$2:$B$5,2,1)</f>
        <v>Medium</v>
      </c>
    </row>
    <row r="448" spans="1:29" x14ac:dyDescent="0.25">
      <c r="A448" t="s">
        <v>1085</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Row],[Sales]],Raw_Data_2!$A$2:$B$5,2,1)</f>
        <v>Low</v>
      </c>
    </row>
    <row r="449" spans="1:29" x14ac:dyDescent="0.25">
      <c r="A449" t="s">
        <v>929</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Row],[Sales]],Raw_Data_2!$A$2:$B$5,2,1)</f>
        <v>Low</v>
      </c>
    </row>
    <row r="450" spans="1:29" x14ac:dyDescent="0.25">
      <c r="A450" t="s">
        <v>863</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Row],[Sales]],Raw_Data_2!$A$2:$B$5,2,1)</f>
        <v>Low</v>
      </c>
    </row>
    <row r="451" spans="1:29" x14ac:dyDescent="0.25">
      <c r="A451" t="s">
        <v>891</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Row],[Sales]],Raw_Data_2!$A$2:$B$5,2,1)</f>
        <v>Medium</v>
      </c>
    </row>
    <row r="452" spans="1:29" x14ac:dyDescent="0.25">
      <c r="A452" t="s">
        <v>891</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Row],[Sales]],Raw_Data_2!$A$2:$B$5,2,1)</f>
        <v>Medium</v>
      </c>
    </row>
    <row r="453" spans="1:29" x14ac:dyDescent="0.25">
      <c r="A453" t="s">
        <v>891</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Row],[Sales]],Raw_Data_2!$A$2:$B$5,2,1)</f>
        <v>Medium</v>
      </c>
    </row>
    <row r="454" spans="1:29" x14ac:dyDescent="0.25">
      <c r="A454" t="s">
        <v>863</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Row],[Sales]],Raw_Data_2!$A$2:$B$5,2,1)</f>
        <v>High</v>
      </c>
    </row>
    <row r="455" spans="1:29" x14ac:dyDescent="0.25">
      <c r="A455" t="s">
        <v>891</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Row],[Sales]],Raw_Data_2!$A$2:$B$5,2,1)</f>
        <v>Medium</v>
      </c>
    </row>
    <row r="456" spans="1:29" x14ac:dyDescent="0.25">
      <c r="A456" t="s">
        <v>1057</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Row],[Sales]],Raw_Data_2!$A$2:$B$5,2,1)</f>
        <v>Medium</v>
      </c>
    </row>
    <row r="457" spans="1:29" x14ac:dyDescent="0.25">
      <c r="A457" t="s">
        <v>1057</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Row],[Sales]],Raw_Data_2!$A$2:$B$5,2,1)</f>
        <v>Low</v>
      </c>
    </row>
    <row r="458" spans="1:29" x14ac:dyDescent="0.25">
      <c r="A458" t="s">
        <v>891</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Row],[Sales]],Raw_Data_2!$A$2:$B$5,2,1)</f>
        <v>Low</v>
      </c>
    </row>
    <row r="459" spans="1:29" x14ac:dyDescent="0.25">
      <c r="A459" t="s">
        <v>1057</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Row],[Sales]],Raw_Data_2!$A$2:$B$5,2,1)</f>
        <v>Medium</v>
      </c>
    </row>
    <row r="460" spans="1:29" x14ac:dyDescent="0.25">
      <c r="A460" t="s">
        <v>1057</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Row],[Sales]],Raw_Data_2!$A$2:$B$5,2,1)</f>
        <v>Medium</v>
      </c>
    </row>
    <row r="461" spans="1:29" x14ac:dyDescent="0.25">
      <c r="A461" t="s">
        <v>1057</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Row],[Sales]],Raw_Data_2!$A$2:$B$5,2,1)</f>
        <v>Low</v>
      </c>
    </row>
    <row r="462" spans="1:29" x14ac:dyDescent="0.25">
      <c r="A462" t="s">
        <v>1057</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Row],[Sales]],Raw_Data_2!$A$2:$B$5,2,1)</f>
        <v>Low</v>
      </c>
    </row>
    <row r="463" spans="1:29" x14ac:dyDescent="0.25">
      <c r="A463" t="s">
        <v>1124</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Row],[Sales]],Raw_Data_2!$A$2:$B$5,2,1)</f>
        <v>Medium</v>
      </c>
    </row>
    <row r="464" spans="1:29" x14ac:dyDescent="0.25">
      <c r="A464" t="s">
        <v>1124</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Row],[Sales]],Raw_Data_2!$A$2:$B$5,2,1)</f>
        <v>Medium</v>
      </c>
    </row>
    <row r="465" spans="1:29" x14ac:dyDescent="0.25">
      <c r="A465" t="s">
        <v>1057</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Row],[Sales]],Raw_Data_2!$A$2:$B$5,2,1)</f>
        <v>Medium</v>
      </c>
    </row>
    <row r="466" spans="1:29" x14ac:dyDescent="0.25">
      <c r="A466" t="s">
        <v>1124</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Row],[Sales]],Raw_Data_2!$A$2:$B$5,2,1)</f>
        <v>Low</v>
      </c>
    </row>
    <row r="467" spans="1:29" x14ac:dyDescent="0.25">
      <c r="A467" t="s">
        <v>891</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Row],[Sales]],Raw_Data_2!$A$2:$B$5,2,1)</f>
        <v>Medium</v>
      </c>
    </row>
    <row r="468" spans="1:29" x14ac:dyDescent="0.25">
      <c r="A468" t="s">
        <v>891</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Row],[Sales]],Raw_Data_2!$A$2:$B$5,2,1)</f>
        <v>Low</v>
      </c>
    </row>
    <row r="469" spans="1:29" x14ac:dyDescent="0.25">
      <c r="A469" t="s">
        <v>1124</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Row],[Sales]],Raw_Data_2!$A$2:$B$5,2,1)</f>
        <v>Medium</v>
      </c>
    </row>
    <row r="470" spans="1:29" x14ac:dyDescent="0.25">
      <c r="A470" t="s">
        <v>891</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Row],[Sales]],Raw_Data_2!$A$2:$B$5,2,1)</f>
        <v>Medium</v>
      </c>
    </row>
    <row r="471" spans="1:29" x14ac:dyDescent="0.25">
      <c r="A471" t="s">
        <v>863</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Row],[Sales]],Raw_Data_2!$A$2:$B$5,2,1)</f>
        <v>Low</v>
      </c>
    </row>
    <row r="472" spans="1:29" x14ac:dyDescent="0.25">
      <c r="A472" t="s">
        <v>1124</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Row],[Sales]],Raw_Data_2!$A$2:$B$5,2,1)</f>
        <v>Medium</v>
      </c>
    </row>
    <row r="473" spans="1:29" x14ac:dyDescent="0.25">
      <c r="A473" t="s">
        <v>1057</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Row],[Sales]],Raw_Data_2!$A$2:$B$5,2,1)</f>
        <v>Medium</v>
      </c>
    </row>
    <row r="474" spans="1:29" x14ac:dyDescent="0.25">
      <c r="A474" t="s">
        <v>891</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Row],[Sales]],Raw_Data_2!$A$2:$B$5,2,1)</f>
        <v>Low</v>
      </c>
    </row>
    <row r="475" spans="1:29" x14ac:dyDescent="0.25">
      <c r="A475" t="s">
        <v>891</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Row],[Sales]],Raw_Data_2!$A$2:$B$5,2,1)</f>
        <v>Low</v>
      </c>
    </row>
    <row r="476" spans="1:29" x14ac:dyDescent="0.25">
      <c r="A476" t="s">
        <v>863</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Row],[Sales]],Raw_Data_2!$A$2:$B$5,2,1)</f>
        <v>Low</v>
      </c>
    </row>
    <row r="477" spans="1:29" x14ac:dyDescent="0.25">
      <c r="A477" t="s">
        <v>863</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Row],[Sales]],Raw_Data_2!$A$2:$B$5,2,1)</f>
        <v>Medium</v>
      </c>
    </row>
    <row r="478" spans="1:29" x14ac:dyDescent="0.25">
      <c r="A478" t="s">
        <v>1124</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Row],[Sales]],Raw_Data_2!$A$2:$B$5,2,1)</f>
        <v>Low</v>
      </c>
    </row>
    <row r="479" spans="1:29" x14ac:dyDescent="0.25">
      <c r="A479" t="s">
        <v>1124</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Row],[Sales]],Raw_Data_2!$A$2:$B$5,2,1)</f>
        <v>Low</v>
      </c>
    </row>
    <row r="480" spans="1:29" x14ac:dyDescent="0.25">
      <c r="A480" t="s">
        <v>1124</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Row],[Sales]],Raw_Data_2!$A$2:$B$5,2,1)</f>
        <v>Low</v>
      </c>
    </row>
    <row r="481" spans="1:29" x14ac:dyDescent="0.25">
      <c r="A481" t="s">
        <v>891</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Row],[Sales]],Raw_Data_2!$A$2:$B$5,2,1)</f>
        <v>Medium</v>
      </c>
    </row>
    <row r="482" spans="1:29" x14ac:dyDescent="0.25">
      <c r="A482" t="s">
        <v>1124</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Row],[Sales]],Raw_Data_2!$A$2:$B$5,2,1)</f>
        <v>Medium</v>
      </c>
    </row>
    <row r="483" spans="1:29" x14ac:dyDescent="0.25">
      <c r="A483" t="s">
        <v>1124</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Row],[Sales]],Raw_Data_2!$A$2:$B$5,2,1)</f>
        <v>Low</v>
      </c>
    </row>
    <row r="484" spans="1:29" x14ac:dyDescent="0.25">
      <c r="A484" t="s">
        <v>1124</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Row],[Sales]],Raw_Data_2!$A$2:$B$5,2,1)</f>
        <v>Low</v>
      </c>
    </row>
    <row r="485" spans="1:29" x14ac:dyDescent="0.25">
      <c r="A485" t="s">
        <v>865</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Row],[Sales]],Raw_Data_2!$A$2:$B$5,2,1)</f>
        <v>Medium</v>
      </c>
    </row>
    <row r="486" spans="1:29" x14ac:dyDescent="0.25">
      <c r="A486" t="s">
        <v>865</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Row],[Sales]],Raw_Data_2!$A$2:$B$5,2,1)</f>
        <v>Medium</v>
      </c>
    </row>
    <row r="487" spans="1:29" x14ac:dyDescent="0.25">
      <c r="A487" t="s">
        <v>865</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Row],[Sales]],Raw_Data_2!$A$2:$B$5,2,1)</f>
        <v>Medium</v>
      </c>
    </row>
    <row r="488" spans="1:29" x14ac:dyDescent="0.25">
      <c r="A488" t="s">
        <v>931</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Row],[Sales]],Raw_Data_2!$A$2:$B$5,2,1)</f>
        <v>Medium</v>
      </c>
    </row>
    <row r="489" spans="1:29" x14ac:dyDescent="0.25">
      <c r="A489" t="s">
        <v>966</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Row],[Sales]],Raw_Data_2!$A$2:$B$5,2,1)</f>
        <v>Medium</v>
      </c>
    </row>
    <row r="490" spans="1:29" x14ac:dyDescent="0.25">
      <c r="A490" t="s">
        <v>987</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Row],[Sales]],Raw_Data_2!$A$2:$B$5,2,1)</f>
        <v>High</v>
      </c>
    </row>
    <row r="491" spans="1:29" x14ac:dyDescent="0.25">
      <c r="A491" t="s">
        <v>865</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Row],[Sales]],Raw_Data_2!$A$2:$B$5,2,1)</f>
        <v>High</v>
      </c>
    </row>
    <row r="492" spans="1:29" x14ac:dyDescent="0.25">
      <c r="A492" t="s">
        <v>987</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Row],[Sales]],Raw_Data_2!$A$2:$B$5,2,1)</f>
        <v>Medium</v>
      </c>
    </row>
    <row r="493" spans="1:29" x14ac:dyDescent="0.25">
      <c r="A493" t="s">
        <v>966</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Row],[Sales]],Raw_Data_2!$A$2:$B$5,2,1)</f>
        <v>Medium</v>
      </c>
    </row>
    <row r="494" spans="1:29" x14ac:dyDescent="0.25">
      <c r="A494" t="s">
        <v>987</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Row],[Sales]],Raw_Data_2!$A$2:$B$5,2,1)</f>
        <v>High</v>
      </c>
    </row>
    <row r="495" spans="1:29" x14ac:dyDescent="0.25">
      <c r="A495" t="s">
        <v>966</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Row],[Sales]],Raw_Data_2!$A$2:$B$5,2,1)</f>
        <v>Low</v>
      </c>
    </row>
    <row r="496" spans="1:29" x14ac:dyDescent="0.25">
      <c r="A496" t="s">
        <v>966</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Row],[Sales]],Raw_Data_2!$A$2:$B$5,2,1)</f>
        <v>Low</v>
      </c>
    </row>
    <row r="497" spans="1:29" x14ac:dyDescent="0.25">
      <c r="A497" t="s">
        <v>966</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Row],[Sales]],Raw_Data_2!$A$2:$B$5,2,1)</f>
        <v>Medium</v>
      </c>
    </row>
    <row r="498" spans="1:29" x14ac:dyDescent="0.25">
      <c r="A498" t="s">
        <v>931</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Row],[Sales]],Raw_Data_2!$A$2:$B$5,2,1)</f>
        <v>Medium</v>
      </c>
    </row>
    <row r="499" spans="1:29" x14ac:dyDescent="0.25">
      <c r="A499" t="s">
        <v>966</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Row],[Sales]],Raw_Data_2!$A$2:$B$5,2,1)</f>
        <v>Medium</v>
      </c>
    </row>
    <row r="500" spans="1:29" x14ac:dyDescent="0.25">
      <c r="A500" t="s">
        <v>966</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Row],[Sales]],Raw_Data_2!$A$2:$B$5,2,1)</f>
        <v>Medium</v>
      </c>
    </row>
    <row r="501" spans="1:29" x14ac:dyDescent="0.25">
      <c r="A501" t="s">
        <v>865</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Row],[Sales]],Raw_Data_2!$A$2:$B$5,2,1)</f>
        <v>Low</v>
      </c>
    </row>
    <row r="502" spans="1:29" x14ac:dyDescent="0.25">
      <c r="A502" t="s">
        <v>865</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Row],[Sales]],Raw_Data_2!$A$2:$B$5,2,1)</f>
        <v>Low</v>
      </c>
    </row>
    <row r="503" spans="1:29" x14ac:dyDescent="0.25">
      <c r="A503" t="s">
        <v>931</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Row],[Sales]],Raw_Data_2!$A$2:$B$5,2,1)</f>
        <v>Medium</v>
      </c>
    </row>
    <row r="504" spans="1:29" x14ac:dyDescent="0.25">
      <c r="A504" t="s">
        <v>987</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Row],[Sales]],Raw_Data_2!$A$2:$B$5,2,1)</f>
        <v>Medium</v>
      </c>
    </row>
    <row r="505" spans="1:29" x14ac:dyDescent="0.25">
      <c r="A505" t="s">
        <v>966</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Row],[Sales]],Raw_Data_2!$A$2:$B$5,2,1)</f>
        <v>Medium</v>
      </c>
    </row>
    <row r="506" spans="1:29" x14ac:dyDescent="0.25">
      <c r="A506" t="s">
        <v>987</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Row],[Sales]],Raw_Data_2!$A$2:$B$5,2,1)</f>
        <v>Low</v>
      </c>
    </row>
    <row r="507" spans="1:29" x14ac:dyDescent="0.25">
      <c r="A507" t="s">
        <v>966</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Row],[Sales]],Raw_Data_2!$A$2:$B$5,2,1)</f>
        <v>Low</v>
      </c>
    </row>
    <row r="508" spans="1:29" x14ac:dyDescent="0.25">
      <c r="A508" t="s">
        <v>966</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Row],[Sales]],Raw_Data_2!$A$2:$B$5,2,1)</f>
        <v>Low</v>
      </c>
    </row>
    <row r="509" spans="1:29" x14ac:dyDescent="0.25">
      <c r="A509" t="s">
        <v>966</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Row],[Sales]],Raw_Data_2!$A$2:$B$5,2,1)</f>
        <v>Low</v>
      </c>
    </row>
    <row r="510" spans="1:29" x14ac:dyDescent="0.25">
      <c r="A510" t="s">
        <v>931</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Row],[Sales]],Raw_Data_2!$A$2:$B$5,2,1)</f>
        <v>Medium</v>
      </c>
    </row>
    <row r="511" spans="1:29" x14ac:dyDescent="0.25">
      <c r="A511" t="s">
        <v>987</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Row],[Sales]],Raw_Data_2!$A$2:$B$5,2,1)</f>
        <v>Medium</v>
      </c>
    </row>
    <row r="512" spans="1:29" x14ac:dyDescent="0.25">
      <c r="A512" t="s">
        <v>987</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Row],[Sales]],Raw_Data_2!$A$2:$B$5,2,1)</f>
        <v>Low</v>
      </c>
    </row>
    <row r="513" spans="1:29" x14ac:dyDescent="0.25">
      <c r="A513" t="s">
        <v>966</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Row],[Sales]],Raw_Data_2!$A$2:$B$5,2,1)</f>
        <v>Medium</v>
      </c>
    </row>
    <row r="514" spans="1:29" x14ac:dyDescent="0.25">
      <c r="A514" t="s">
        <v>865</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Row],[Sales]],Raw_Data_2!$A$2:$B$5,2,1)</f>
        <v>Medium</v>
      </c>
    </row>
    <row r="515" spans="1:29" x14ac:dyDescent="0.25">
      <c r="A515" t="s">
        <v>865</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Row],[Sales]],Raw_Data_2!$A$2:$B$5,2,1)</f>
        <v>Medium</v>
      </c>
    </row>
    <row r="516" spans="1:29" x14ac:dyDescent="0.25">
      <c r="A516" t="s">
        <v>865</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Row],[Sales]],Raw_Data_2!$A$2:$B$5,2,1)</f>
        <v>Medium</v>
      </c>
    </row>
    <row r="517" spans="1:29" x14ac:dyDescent="0.25">
      <c r="A517" t="s">
        <v>987</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Row],[Sales]],Raw_Data_2!$A$2:$B$5,2,1)</f>
        <v>Medium</v>
      </c>
    </row>
    <row r="518" spans="1:29" x14ac:dyDescent="0.25">
      <c r="A518" t="s">
        <v>865</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Row],[Sales]],Raw_Data_2!$A$2:$B$5,2,1)</f>
        <v>Low</v>
      </c>
    </row>
    <row r="519" spans="1:29" x14ac:dyDescent="0.25">
      <c r="A519" t="s">
        <v>931</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Row],[Sales]],Raw_Data_2!$A$2:$B$5,2,1)</f>
        <v>Low</v>
      </c>
    </row>
    <row r="520" spans="1:29" x14ac:dyDescent="0.25">
      <c r="A520" t="s">
        <v>966</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Row],[Sales]],Raw_Data_2!$A$2:$B$5,2,1)</f>
        <v>Low</v>
      </c>
    </row>
    <row r="521" spans="1:29" x14ac:dyDescent="0.25">
      <c r="A521" t="s">
        <v>987</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Row],[Sales]],Raw_Data_2!$A$2:$B$5,2,1)</f>
        <v>Medium</v>
      </c>
    </row>
    <row r="522" spans="1:29" x14ac:dyDescent="0.25">
      <c r="A522" t="s">
        <v>966</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Row],[Sales]],Raw_Data_2!$A$2:$B$5,2,1)</f>
        <v>Low</v>
      </c>
    </row>
    <row r="523" spans="1:29" x14ac:dyDescent="0.25">
      <c r="A523" t="s">
        <v>931</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Row],[Sales]],Raw_Data_2!$A$2:$B$5,2,1)</f>
        <v>Low</v>
      </c>
    </row>
    <row r="524" spans="1:29" x14ac:dyDescent="0.25">
      <c r="A524" t="s">
        <v>931</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Row],[Sales]],Raw_Data_2!$A$2:$B$5,2,1)</f>
        <v>Low</v>
      </c>
    </row>
    <row r="525" spans="1:29" x14ac:dyDescent="0.25">
      <c r="A525" t="s">
        <v>966</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Row],[Sales]],Raw_Data_2!$A$2:$B$5,2,1)</f>
        <v>Medium</v>
      </c>
    </row>
    <row r="526" spans="1:29" x14ac:dyDescent="0.25">
      <c r="A526" t="s">
        <v>931</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Row],[Sales]],Raw_Data_2!$A$2:$B$5,2,1)</f>
        <v>Low</v>
      </c>
    </row>
    <row r="527" spans="1:29" x14ac:dyDescent="0.25">
      <c r="A527" t="s">
        <v>865</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Row],[Sales]],Raw_Data_2!$A$2:$B$5,2,1)</f>
        <v>Low</v>
      </c>
    </row>
    <row r="528" spans="1:29" x14ac:dyDescent="0.25">
      <c r="A528" t="s">
        <v>966</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Row],[Sales]],Raw_Data_2!$A$2:$B$5,2,1)</f>
        <v>Low</v>
      </c>
    </row>
    <row r="529" spans="1:29" x14ac:dyDescent="0.25">
      <c r="A529" t="s">
        <v>865</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Row],[Sales]],Raw_Data_2!$A$2:$B$5,2,1)</f>
        <v>Medium</v>
      </c>
    </row>
    <row r="530" spans="1:29" x14ac:dyDescent="0.25">
      <c r="A530" t="s">
        <v>966</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Row],[Sales]],Raw_Data_2!$A$2:$B$5,2,1)</f>
        <v>Low</v>
      </c>
    </row>
    <row r="531" spans="1:29" x14ac:dyDescent="0.25">
      <c r="A531" t="s">
        <v>865</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Row],[Sales]],Raw_Data_2!$A$2:$B$5,2,1)</f>
        <v>Low</v>
      </c>
    </row>
    <row r="532" spans="1:29" x14ac:dyDescent="0.25">
      <c r="A532" t="s">
        <v>987</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Row],[Sales]],Raw_Data_2!$A$2:$B$5,2,1)</f>
        <v>Medium</v>
      </c>
    </row>
    <row r="533" spans="1:29" x14ac:dyDescent="0.25">
      <c r="A533" t="s">
        <v>1161</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Row],[Sales]],Raw_Data_2!$A$2:$B$5,2,1)</f>
        <v>Low</v>
      </c>
    </row>
    <row r="534" spans="1:29" x14ac:dyDescent="0.25">
      <c r="A534" t="s">
        <v>865</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Row],[Sales]],Raw_Data_2!$A$2:$B$5,2,1)</f>
        <v>Medium</v>
      </c>
    </row>
    <row r="535" spans="1:29" x14ac:dyDescent="0.25">
      <c r="A535" t="s">
        <v>1162</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Row],[Sales]],Raw_Data_2!$A$2:$B$5,2,1)</f>
        <v>Low</v>
      </c>
    </row>
    <row r="536" spans="1:29" x14ac:dyDescent="0.25">
      <c r="A536" t="s">
        <v>987</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Row],[Sales]],Raw_Data_2!$A$2:$B$5,2,1)</f>
        <v>Low</v>
      </c>
    </row>
    <row r="537" spans="1:29" x14ac:dyDescent="0.25">
      <c r="A537" t="s">
        <v>865</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Row],[Sales]],Raw_Data_2!$A$2:$B$5,2,1)</f>
        <v>Medium</v>
      </c>
    </row>
    <row r="538" spans="1:29" x14ac:dyDescent="0.25">
      <c r="A538" t="s">
        <v>987</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Row],[Sales]],Raw_Data_2!$A$2:$B$5,2,1)</f>
        <v>Low</v>
      </c>
    </row>
    <row r="539" spans="1:29" x14ac:dyDescent="0.25">
      <c r="A539" t="s">
        <v>1162</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Row],[Sales]],Raw_Data_2!$A$2:$B$5,2,1)</f>
        <v>Medium</v>
      </c>
    </row>
    <row r="540" spans="1:29" x14ac:dyDescent="0.25">
      <c r="A540" t="s">
        <v>987</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Row],[Sales]],Raw_Data_2!$A$2:$B$5,2,1)</f>
        <v>Medium</v>
      </c>
    </row>
    <row r="541" spans="1:29" x14ac:dyDescent="0.25">
      <c r="A541" t="s">
        <v>931</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Row],[Sales]],Raw_Data_2!$A$2:$B$5,2,1)</f>
        <v>Medium</v>
      </c>
    </row>
    <row r="542" spans="1:29" x14ac:dyDescent="0.25">
      <c r="A542" t="s">
        <v>931</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Row],[Sales]],Raw_Data_2!$A$2:$B$5,2,1)</f>
        <v>Low</v>
      </c>
    </row>
    <row r="543" spans="1:29" x14ac:dyDescent="0.25">
      <c r="A543" t="s">
        <v>865</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Row],[Sales]],Raw_Data_2!$A$2:$B$5,2,1)</f>
        <v>Low</v>
      </c>
    </row>
    <row r="544" spans="1:29" x14ac:dyDescent="0.25">
      <c r="A544" t="s">
        <v>987</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Row],[Sales]],Raw_Data_2!$A$2:$B$5,2,1)</f>
        <v>Low</v>
      </c>
    </row>
    <row r="545" spans="1:29" x14ac:dyDescent="0.25">
      <c r="A545" t="s">
        <v>987</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Row],[Sales]],Raw_Data_2!$A$2:$B$5,2,1)</f>
        <v>Medium</v>
      </c>
    </row>
    <row r="546" spans="1:29" x14ac:dyDescent="0.25">
      <c r="A546" t="s">
        <v>931</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Row],[Sales]],Raw_Data_2!$A$2:$B$5,2,1)</f>
        <v>Medium</v>
      </c>
    </row>
    <row r="547" spans="1:29" x14ac:dyDescent="0.25">
      <c r="A547" t="s">
        <v>931</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Row],[Sales]],Raw_Data_2!$A$2:$B$5,2,1)</f>
        <v>Low</v>
      </c>
    </row>
    <row r="548" spans="1:29" x14ac:dyDescent="0.25">
      <c r="A548" t="s">
        <v>987</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Row],[Sales]],Raw_Data_2!$A$2:$B$5,2,1)</f>
        <v>Low</v>
      </c>
    </row>
    <row r="549" spans="1:29" x14ac:dyDescent="0.25">
      <c r="A549" t="s">
        <v>892</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Row],[Sales]],Raw_Data_2!$A$2:$B$5,2,1)</f>
        <v>High</v>
      </c>
    </row>
    <row r="550" spans="1:29" x14ac:dyDescent="0.25">
      <c r="A550" t="s">
        <v>892</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Row],[Sales]],Raw_Data_2!$A$2:$B$5,2,1)</f>
        <v>Medium</v>
      </c>
    </row>
    <row r="551" spans="1:29" x14ac:dyDescent="0.25">
      <c r="A551" t="s">
        <v>955</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Row],[Sales]],Raw_Data_2!$A$2:$B$5,2,1)</f>
        <v>Medium</v>
      </c>
    </row>
    <row r="552" spans="1:29" x14ac:dyDescent="0.25">
      <c r="A552" t="s">
        <v>988</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Row],[Sales]],Raw_Data_2!$A$2:$B$5,2,1)</f>
        <v>Medium</v>
      </c>
    </row>
    <row r="553" spans="1:29" x14ac:dyDescent="0.25">
      <c r="A553" t="s">
        <v>892</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Row],[Sales]],Raw_Data_2!$A$2:$B$5,2,1)</f>
        <v>Medium</v>
      </c>
    </row>
    <row r="554" spans="1:29" x14ac:dyDescent="0.25">
      <c r="A554" t="s">
        <v>988</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Row],[Sales]],Raw_Data_2!$A$2:$B$5,2,1)</f>
        <v>Medium</v>
      </c>
    </row>
    <row r="555" spans="1:29" x14ac:dyDescent="0.25">
      <c r="A555" t="s">
        <v>988</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Row],[Sales]],Raw_Data_2!$A$2:$B$5,2,1)</f>
        <v>Medium</v>
      </c>
    </row>
    <row r="556" spans="1:29" x14ac:dyDescent="0.25">
      <c r="A556" t="s">
        <v>1026</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Row],[Sales]],Raw_Data_2!$A$2:$B$5,2,1)</f>
        <v>Medium</v>
      </c>
    </row>
    <row r="557" spans="1:29" x14ac:dyDescent="0.25">
      <c r="A557" t="s">
        <v>955</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Row],[Sales]],Raw_Data_2!$A$2:$B$5,2,1)</f>
        <v>Medium</v>
      </c>
    </row>
    <row r="558" spans="1:29" x14ac:dyDescent="0.25">
      <c r="A558" t="s">
        <v>892</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Row],[Sales]],Raw_Data_2!$A$2:$B$5,2,1)</f>
        <v>Medium</v>
      </c>
    </row>
    <row r="559" spans="1:29" x14ac:dyDescent="0.25">
      <c r="A559" t="s">
        <v>1026</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Row],[Sales]],Raw_Data_2!$A$2:$B$5,2,1)</f>
        <v>Medium</v>
      </c>
    </row>
    <row r="560" spans="1:29" x14ac:dyDescent="0.25">
      <c r="A560" t="s">
        <v>955</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Row],[Sales]],Raw_Data_2!$A$2:$B$5,2,1)</f>
        <v>Medium</v>
      </c>
    </row>
    <row r="561" spans="1:29" x14ac:dyDescent="0.25">
      <c r="A561" t="s">
        <v>1026</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Row],[Sales]],Raw_Data_2!$A$2:$B$5,2,1)</f>
        <v>Medium</v>
      </c>
    </row>
    <row r="562" spans="1:29" x14ac:dyDescent="0.25">
      <c r="A562" t="s">
        <v>955</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Row],[Sales]],Raw_Data_2!$A$2:$B$5,2,1)</f>
        <v>Medium</v>
      </c>
    </row>
    <row r="563" spans="1:29" x14ac:dyDescent="0.25">
      <c r="A563" t="s">
        <v>1107</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Row],[Sales]],Raw_Data_2!$A$2:$B$5,2,1)</f>
        <v>Medium</v>
      </c>
    </row>
    <row r="564" spans="1:29" x14ac:dyDescent="0.25">
      <c r="A564" t="s">
        <v>1026</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Row],[Sales]],Raw_Data_2!$A$2:$B$5,2,1)</f>
        <v>Low</v>
      </c>
    </row>
    <row r="565" spans="1:29" x14ac:dyDescent="0.25">
      <c r="A565" t="s">
        <v>955</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Row],[Sales]],Raw_Data_2!$A$2:$B$5,2,1)</f>
        <v>Low</v>
      </c>
    </row>
    <row r="566" spans="1:29" x14ac:dyDescent="0.25">
      <c r="A566" t="s">
        <v>1107</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Row],[Sales]],Raw_Data_2!$A$2:$B$5,2,1)</f>
        <v>Medium</v>
      </c>
    </row>
    <row r="567" spans="1:29" x14ac:dyDescent="0.25">
      <c r="A567" t="s">
        <v>892</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Row],[Sales]],Raw_Data_2!$A$2:$B$5,2,1)</f>
        <v>Medium</v>
      </c>
    </row>
    <row r="568" spans="1:29" x14ac:dyDescent="0.25">
      <c r="A568" t="s">
        <v>892</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Row],[Sales]],Raw_Data_2!$A$2:$B$5,2,1)</f>
        <v>Low</v>
      </c>
    </row>
    <row r="569" spans="1:29" x14ac:dyDescent="0.25">
      <c r="A569" t="s">
        <v>892</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Row],[Sales]],Raw_Data_2!$A$2:$B$5,2,1)</f>
        <v>Low</v>
      </c>
    </row>
    <row r="570" spans="1:29" x14ac:dyDescent="0.25">
      <c r="A570" t="s">
        <v>988</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Row],[Sales]],Raw_Data_2!$A$2:$B$5,2,1)</f>
        <v>Medium</v>
      </c>
    </row>
    <row r="571" spans="1:29" x14ac:dyDescent="0.25">
      <c r="A571" t="s">
        <v>1026</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Row],[Sales]],Raw_Data_2!$A$2:$B$5,2,1)</f>
        <v>Medium</v>
      </c>
    </row>
    <row r="572" spans="1:29" x14ac:dyDescent="0.25">
      <c r="A572" t="s">
        <v>955</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Row],[Sales]],Raw_Data_2!$A$2:$B$5,2,1)</f>
        <v>Medium</v>
      </c>
    </row>
    <row r="573" spans="1:29" x14ac:dyDescent="0.25">
      <c r="A573" t="s">
        <v>988</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Row],[Sales]],Raw_Data_2!$A$2:$B$5,2,1)</f>
        <v>Low</v>
      </c>
    </row>
    <row r="574" spans="1:29" x14ac:dyDescent="0.25">
      <c r="A574" t="s">
        <v>1141</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Row],[Sales]],Raw_Data_2!$A$2:$B$5,2,1)</f>
        <v>Medium</v>
      </c>
    </row>
    <row r="575" spans="1:29" x14ac:dyDescent="0.25">
      <c r="A575" t="s">
        <v>955</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Row],[Sales]],Raw_Data_2!$A$2:$B$5,2,1)</f>
        <v>Medium</v>
      </c>
    </row>
    <row r="576" spans="1:29" x14ac:dyDescent="0.25">
      <c r="A576" t="s">
        <v>988</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Row],[Sales]],Raw_Data_2!$A$2:$B$5,2,1)</f>
        <v>Low</v>
      </c>
    </row>
    <row r="577" spans="1:29" x14ac:dyDescent="0.25">
      <c r="A577" t="s">
        <v>892</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Row],[Sales]],Raw_Data_2!$A$2:$B$5,2,1)</f>
        <v>Medium</v>
      </c>
    </row>
    <row r="578" spans="1:29" x14ac:dyDescent="0.25">
      <c r="A578" t="s">
        <v>955</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Row],[Sales]],Raw_Data_2!$A$2:$B$5,2,1)</f>
        <v>Medium</v>
      </c>
    </row>
    <row r="579" spans="1:29" x14ac:dyDescent="0.25">
      <c r="A579" t="s">
        <v>892</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Row],[Sales]],Raw_Data_2!$A$2:$B$5,2,1)</f>
        <v>Low</v>
      </c>
    </row>
    <row r="580" spans="1:29" x14ac:dyDescent="0.25">
      <c r="A580" t="s">
        <v>1141</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Row],[Sales]],Raw_Data_2!$A$2:$B$5,2,1)</f>
        <v>Low</v>
      </c>
    </row>
    <row r="581" spans="1:29" x14ac:dyDescent="0.25">
      <c r="A581" t="s">
        <v>955</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Row],[Sales]],Raw_Data_2!$A$2:$B$5,2,1)</f>
        <v>Low</v>
      </c>
    </row>
    <row r="582" spans="1:29" x14ac:dyDescent="0.25">
      <c r="A582" t="s">
        <v>1107</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Row],[Sales]],Raw_Data_2!$A$2:$B$5,2,1)</f>
        <v>Low</v>
      </c>
    </row>
    <row r="583" spans="1:29" x14ac:dyDescent="0.25">
      <c r="A583" t="s">
        <v>988</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Row],[Sales]],Raw_Data_2!$A$2:$B$5,2,1)</f>
        <v>Medium</v>
      </c>
    </row>
    <row r="584" spans="1:29" x14ac:dyDescent="0.25">
      <c r="A584" t="s">
        <v>1107</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Row],[Sales]],Raw_Data_2!$A$2:$B$5,2,1)</f>
        <v>Low</v>
      </c>
    </row>
    <row r="585" spans="1:29" x14ac:dyDescent="0.25">
      <c r="A585" t="s">
        <v>1026</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Row],[Sales]],Raw_Data_2!$A$2:$B$5,2,1)</f>
        <v>Medium</v>
      </c>
    </row>
    <row r="586" spans="1:29" x14ac:dyDescent="0.25">
      <c r="A586" t="s">
        <v>955</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Row],[Sales]],Raw_Data_2!$A$2:$B$5,2,1)</f>
        <v>Medium</v>
      </c>
    </row>
    <row r="587" spans="1:29" x14ac:dyDescent="0.25">
      <c r="A587" t="s">
        <v>1026</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Row],[Sales]],Raw_Data_2!$A$2:$B$5,2,1)</f>
        <v>Low</v>
      </c>
    </row>
    <row r="588" spans="1:29" x14ac:dyDescent="0.25">
      <c r="A588" t="s">
        <v>955</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Row],[Sales]],Raw_Data_2!$A$2:$B$5,2,1)</f>
        <v>Low</v>
      </c>
    </row>
    <row r="589" spans="1:29" x14ac:dyDescent="0.25">
      <c r="A589" t="s">
        <v>1141</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Row],[Sales]],Raw_Data_2!$A$2:$B$5,2,1)</f>
        <v>Low</v>
      </c>
    </row>
    <row r="590" spans="1:29" x14ac:dyDescent="0.25">
      <c r="A590" t="s">
        <v>955</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Row],[Sales]],Raw_Data_2!$A$2:$B$5,2,1)</f>
        <v>Low</v>
      </c>
    </row>
    <row r="591" spans="1:29" x14ac:dyDescent="0.25">
      <c r="A591" t="s">
        <v>1026</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Row],[Sales]],Raw_Data_2!$A$2:$B$5,2,1)</f>
        <v>Medium</v>
      </c>
    </row>
    <row r="592" spans="1:29" x14ac:dyDescent="0.25">
      <c r="A592" t="s">
        <v>955</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Row],[Sales]],Raw_Data_2!$A$2:$B$5,2,1)</f>
        <v>Medium</v>
      </c>
    </row>
    <row r="593" spans="1:29" x14ac:dyDescent="0.25">
      <c r="A593" t="s">
        <v>1026</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Row],[Sales]],Raw_Data_2!$A$2:$B$5,2,1)</f>
        <v>Low</v>
      </c>
    </row>
    <row r="594" spans="1:29" x14ac:dyDescent="0.25">
      <c r="A594" t="s">
        <v>955</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Row],[Sales]],Raw_Data_2!$A$2:$B$5,2,1)</f>
        <v>Low</v>
      </c>
    </row>
    <row r="595" spans="1:29" x14ac:dyDescent="0.25">
      <c r="A595" t="s">
        <v>1141</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Row],[Sales]],Raw_Data_2!$A$2:$B$5,2,1)</f>
        <v>Low</v>
      </c>
    </row>
    <row r="596" spans="1:29" x14ac:dyDescent="0.25">
      <c r="A596" t="s">
        <v>955</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Row],[Sales]],Raw_Data_2!$A$2:$B$5,2,1)</f>
        <v>Low</v>
      </c>
    </row>
    <row r="597" spans="1:29" x14ac:dyDescent="0.25">
      <c r="A597" t="s">
        <v>892</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Row],[Sales]],Raw_Data_2!$A$2:$B$5,2,1)</f>
        <v>Low</v>
      </c>
    </row>
    <row r="598" spans="1:29" x14ac:dyDescent="0.25">
      <c r="A598" t="s">
        <v>1026</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Row],[Sales]],Raw_Data_2!$A$2:$B$5,2,1)</f>
        <v>Medium</v>
      </c>
    </row>
    <row r="599" spans="1:29" x14ac:dyDescent="0.25">
      <c r="A599" t="s">
        <v>955</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Row],[Sales]],Raw_Data_2!$A$2:$B$5,2,1)</f>
        <v>Low</v>
      </c>
    </row>
    <row r="600" spans="1:29" x14ac:dyDescent="0.25">
      <c r="A600" t="s">
        <v>988</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Row],[Sales]],Raw_Data_2!$A$2:$B$5,2,1)</f>
        <v>Low</v>
      </c>
    </row>
    <row r="601" spans="1:29" x14ac:dyDescent="0.25">
      <c r="A601" t="s">
        <v>988</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Row],[Sales]],Raw_Data_2!$A$2:$B$5,2,1)</f>
        <v>Low</v>
      </c>
    </row>
    <row r="602" spans="1:29" x14ac:dyDescent="0.25">
      <c r="A602" t="s">
        <v>988</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Row],[Sales]],Raw_Data_2!$A$2:$B$5,2,1)</f>
        <v>Low</v>
      </c>
    </row>
    <row r="603" spans="1:29" x14ac:dyDescent="0.25">
      <c r="A603" t="s">
        <v>892</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Row],[Sales]],Raw_Data_2!$A$2:$B$5,2,1)</f>
        <v>Low</v>
      </c>
    </row>
    <row r="604" spans="1:29" x14ac:dyDescent="0.25">
      <c r="A604" t="s">
        <v>988</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Row],[Sales]],Raw_Data_2!$A$2:$B$5,2,1)</f>
        <v>Medium</v>
      </c>
    </row>
    <row r="605" spans="1:29" x14ac:dyDescent="0.25">
      <c r="A605" t="s">
        <v>988</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Row],[Sales]],Raw_Data_2!$A$2:$B$5,2,1)</f>
        <v>Low</v>
      </c>
    </row>
    <row r="606" spans="1:29" x14ac:dyDescent="0.25">
      <c r="A606" t="s">
        <v>988</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Row],[Sales]],Raw_Data_2!$A$2:$B$5,2,1)</f>
        <v>Medium</v>
      </c>
    </row>
    <row r="607" spans="1:29" x14ac:dyDescent="0.25">
      <c r="A607" t="s">
        <v>866</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Row],[Sales]],Raw_Data_2!$A$2:$B$5,2,1)</f>
        <v>Medium</v>
      </c>
    </row>
    <row r="608" spans="1:29" x14ac:dyDescent="0.25">
      <c r="A608" t="s">
        <v>867</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Row],[Sales]],Raw_Data_2!$A$2:$B$5,2,1)</f>
        <v>Medium</v>
      </c>
    </row>
    <row r="609" spans="1:29" x14ac:dyDescent="0.25">
      <c r="A609" t="s">
        <v>893</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Row],[Sales]],Raw_Data_2!$A$2:$B$5,2,1)</f>
        <v>Medium</v>
      </c>
    </row>
    <row r="610" spans="1:29" x14ac:dyDescent="0.25">
      <c r="A610" t="s">
        <v>866</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Row],[Sales]],Raw_Data_2!$A$2:$B$5,2,1)</f>
        <v>Medium</v>
      </c>
    </row>
    <row r="611" spans="1:29" x14ac:dyDescent="0.25">
      <c r="A611" t="s">
        <v>867</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Row],[Sales]],Raw_Data_2!$A$2:$B$5,2,1)</f>
        <v>Medium</v>
      </c>
    </row>
    <row r="612" spans="1:29" x14ac:dyDescent="0.25">
      <c r="A612" t="s">
        <v>866</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Row],[Sales]],Raw_Data_2!$A$2:$B$5,2,1)</f>
        <v>Medium</v>
      </c>
    </row>
    <row r="613" spans="1:29" x14ac:dyDescent="0.25">
      <c r="A613" t="s">
        <v>867</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Row],[Sales]],Raw_Data_2!$A$2:$B$5,2,1)</f>
        <v>Medium</v>
      </c>
    </row>
    <row r="614" spans="1:29" x14ac:dyDescent="0.25">
      <c r="A614" t="s">
        <v>928</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Row],[Sales]],Raw_Data_2!$A$2:$B$5,2,1)</f>
        <v>Medium</v>
      </c>
    </row>
    <row r="615" spans="1:29" x14ac:dyDescent="0.25">
      <c r="A615" t="s">
        <v>930</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Row],[Sales]],Raw_Data_2!$A$2:$B$5,2,1)</f>
        <v>Medium</v>
      </c>
    </row>
    <row r="616" spans="1:29" x14ac:dyDescent="0.25">
      <c r="A616" t="s">
        <v>953</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Row],[Sales]],Raw_Data_2!$A$2:$B$5,2,1)</f>
        <v>Medium</v>
      </c>
    </row>
    <row r="617" spans="1:29" x14ac:dyDescent="0.25">
      <c r="A617" t="s">
        <v>866</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Row],[Sales]],Raw_Data_2!$A$2:$B$5,2,1)</f>
        <v>High</v>
      </c>
    </row>
    <row r="618" spans="1:29" x14ac:dyDescent="0.25">
      <c r="A618" t="s">
        <v>989</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Row],[Sales]],Raw_Data_2!$A$2:$B$5,2,1)</f>
        <v>High</v>
      </c>
    </row>
    <row r="619" spans="1:29" x14ac:dyDescent="0.25">
      <c r="A619" t="s">
        <v>953</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Row],[Sales]],Raw_Data_2!$A$2:$B$5,2,1)</f>
        <v>Medium</v>
      </c>
    </row>
    <row r="620" spans="1:29" x14ac:dyDescent="0.25">
      <c r="A620" t="s">
        <v>866</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Row],[Sales]],Raw_Data_2!$A$2:$B$5,2,1)</f>
        <v>Medium</v>
      </c>
    </row>
    <row r="621" spans="1:29" x14ac:dyDescent="0.25">
      <c r="A621" t="s">
        <v>989</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Row],[Sales]],Raw_Data_2!$A$2:$B$5,2,1)</f>
        <v>Medium</v>
      </c>
    </row>
    <row r="622" spans="1:29" x14ac:dyDescent="0.25">
      <c r="A622" t="s">
        <v>989</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Row],[Sales]],Raw_Data_2!$A$2:$B$5,2,1)</f>
        <v>Medium</v>
      </c>
    </row>
    <row r="623" spans="1:29" x14ac:dyDescent="0.25">
      <c r="A623" t="s">
        <v>866</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Row],[Sales]],Raw_Data_2!$A$2:$B$5,2,1)</f>
        <v>Low</v>
      </c>
    </row>
    <row r="624" spans="1:29" x14ac:dyDescent="0.25">
      <c r="A624" t="s">
        <v>989</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Row],[Sales]],Raw_Data_2!$A$2:$B$5,2,1)</f>
        <v>Medium</v>
      </c>
    </row>
    <row r="625" spans="1:29" x14ac:dyDescent="0.25">
      <c r="A625" t="s">
        <v>953</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Row],[Sales]],Raw_Data_2!$A$2:$B$5,2,1)</f>
        <v>Medium</v>
      </c>
    </row>
    <row r="626" spans="1:29" x14ac:dyDescent="0.25">
      <c r="A626" t="s">
        <v>1039</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Row],[Sales]],Raw_Data_2!$A$2:$B$5,2,1)</f>
        <v>Medium</v>
      </c>
    </row>
    <row r="627" spans="1:29" x14ac:dyDescent="0.25">
      <c r="A627" t="s">
        <v>1042</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Row],[Sales]],Raw_Data_2!$A$2:$B$5,2,1)</f>
        <v>Medium</v>
      </c>
    </row>
    <row r="628" spans="1:29" x14ac:dyDescent="0.25">
      <c r="A628" t="s">
        <v>1054</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Row],[Sales]],Raw_Data_2!$A$2:$B$5,2,1)</f>
        <v>Medium</v>
      </c>
    </row>
    <row r="629" spans="1:29" x14ac:dyDescent="0.25">
      <c r="A629" t="s">
        <v>1059</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Row],[Sales]],Raw_Data_2!$A$2:$B$5,2,1)</f>
        <v>Medium</v>
      </c>
    </row>
    <row r="630" spans="1:29" x14ac:dyDescent="0.25">
      <c r="A630" t="s">
        <v>1054</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Row],[Sales]],Raw_Data_2!$A$2:$B$5,2,1)</f>
        <v>Low</v>
      </c>
    </row>
    <row r="631" spans="1:29" x14ac:dyDescent="0.25">
      <c r="A631" t="s">
        <v>1059</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Row],[Sales]],Raw_Data_2!$A$2:$B$5,2,1)</f>
        <v>Low</v>
      </c>
    </row>
    <row r="632" spans="1:29" x14ac:dyDescent="0.25">
      <c r="A632" t="s">
        <v>1074</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Row],[Sales]],Raw_Data_2!$A$2:$B$5,2,1)</f>
        <v>Medium</v>
      </c>
    </row>
    <row r="633" spans="1:29" x14ac:dyDescent="0.25">
      <c r="A633" t="s">
        <v>1042</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Row],[Sales]],Raw_Data_2!$A$2:$B$5,2,1)</f>
        <v>Medium</v>
      </c>
    </row>
    <row r="634" spans="1:29" x14ac:dyDescent="0.25">
      <c r="A634" t="s">
        <v>928</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Row],[Sales]],Raw_Data_2!$A$2:$B$5,2,1)</f>
        <v>Medium</v>
      </c>
    </row>
    <row r="635" spans="1:29" x14ac:dyDescent="0.25">
      <c r="A635" t="s">
        <v>930</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Row],[Sales]],Raw_Data_2!$A$2:$B$5,2,1)</f>
        <v>Medium</v>
      </c>
    </row>
    <row r="636" spans="1:29" x14ac:dyDescent="0.25">
      <c r="A636" t="s">
        <v>1059</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Row],[Sales]],Raw_Data_2!$A$2:$B$5,2,1)</f>
        <v>Medium</v>
      </c>
    </row>
    <row r="637" spans="1:29" x14ac:dyDescent="0.25">
      <c r="A637" t="s">
        <v>1039</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Row],[Sales]],Raw_Data_2!$A$2:$B$5,2,1)</f>
        <v>Medium</v>
      </c>
    </row>
    <row r="638" spans="1:29" x14ac:dyDescent="0.25">
      <c r="A638" t="s">
        <v>1042</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Row],[Sales]],Raw_Data_2!$A$2:$B$5,2,1)</f>
        <v>Medium</v>
      </c>
    </row>
    <row r="639" spans="1:29" x14ac:dyDescent="0.25">
      <c r="A639" t="s">
        <v>989</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Row],[Sales]],Raw_Data_2!$A$2:$B$5,2,1)</f>
        <v>Medium</v>
      </c>
    </row>
    <row r="640" spans="1:29" x14ac:dyDescent="0.25">
      <c r="A640" t="s">
        <v>1059</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Row],[Sales]],Raw_Data_2!$A$2:$B$5,2,1)</f>
        <v>Low</v>
      </c>
    </row>
    <row r="641" spans="1:29" x14ac:dyDescent="0.25">
      <c r="A641" t="s">
        <v>989</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Row],[Sales]],Raw_Data_2!$A$2:$B$5,2,1)</f>
        <v>Medium</v>
      </c>
    </row>
    <row r="642" spans="1:29" x14ac:dyDescent="0.25">
      <c r="A642" t="s">
        <v>1059</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Row],[Sales]],Raw_Data_2!$A$2:$B$5,2,1)</f>
        <v>Medium</v>
      </c>
    </row>
    <row r="643" spans="1:29" x14ac:dyDescent="0.25">
      <c r="A643" t="s">
        <v>989</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Row],[Sales]],Raw_Data_2!$A$2:$B$5,2,1)</f>
        <v>Low</v>
      </c>
    </row>
    <row r="644" spans="1:29" x14ac:dyDescent="0.25">
      <c r="A644" t="s">
        <v>867</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Row],[Sales]],Raw_Data_2!$A$2:$B$5,2,1)</f>
        <v>Low</v>
      </c>
    </row>
    <row r="645" spans="1:29" x14ac:dyDescent="0.25">
      <c r="A645" t="s">
        <v>866</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Row],[Sales]],Raw_Data_2!$A$2:$B$5,2,1)</f>
        <v>Low</v>
      </c>
    </row>
    <row r="646" spans="1:29" x14ac:dyDescent="0.25">
      <c r="A646" t="s">
        <v>867</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Row],[Sales]],Raw_Data_2!$A$2:$B$5,2,1)</f>
        <v>Low</v>
      </c>
    </row>
    <row r="647" spans="1:29" x14ac:dyDescent="0.25">
      <c r="A647" t="s">
        <v>1059</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Row],[Sales]],Raw_Data_2!$A$2:$B$5,2,1)</f>
        <v>Medium</v>
      </c>
    </row>
    <row r="648" spans="1:29" x14ac:dyDescent="0.25">
      <c r="A648" t="s">
        <v>1039</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Row],[Sales]],Raw_Data_2!$A$2:$B$5,2,1)</f>
        <v>Medium</v>
      </c>
    </row>
    <row r="649" spans="1:29" x14ac:dyDescent="0.25">
      <c r="A649" t="s">
        <v>1074</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Row],[Sales]],Raw_Data_2!$A$2:$B$5,2,1)</f>
        <v>Medium</v>
      </c>
    </row>
    <row r="650" spans="1:29" x14ac:dyDescent="0.25">
      <c r="A650" t="s">
        <v>1042</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Row],[Sales]],Raw_Data_2!$A$2:$B$5,2,1)</f>
        <v>Medium</v>
      </c>
    </row>
    <row r="651" spans="1:29" x14ac:dyDescent="0.25">
      <c r="A651" t="s">
        <v>893</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Row],[Sales]],Raw_Data_2!$A$2:$B$5,2,1)</f>
        <v>Medium</v>
      </c>
    </row>
    <row r="652" spans="1:29" x14ac:dyDescent="0.25">
      <c r="A652" t="s">
        <v>893</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Row],[Sales]],Raw_Data_2!$A$2:$B$5,2,1)</f>
        <v>Medium</v>
      </c>
    </row>
    <row r="653" spans="1:29" x14ac:dyDescent="0.25">
      <c r="A653" t="s">
        <v>928</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Row],[Sales]],Raw_Data_2!$A$2:$B$5,2,1)</f>
        <v>Medium</v>
      </c>
    </row>
    <row r="654" spans="1:29" x14ac:dyDescent="0.25">
      <c r="A654" t="s">
        <v>930</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Row],[Sales]],Raw_Data_2!$A$2:$B$5,2,1)</f>
        <v>Medium</v>
      </c>
    </row>
    <row r="655" spans="1:29" x14ac:dyDescent="0.25">
      <c r="A655" t="s">
        <v>893</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Row],[Sales]],Raw_Data_2!$A$2:$B$5,2,1)</f>
        <v>Medium</v>
      </c>
    </row>
    <row r="656" spans="1:29" x14ac:dyDescent="0.25">
      <c r="A656" t="s">
        <v>1123</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Row],[Sales]],Raw_Data_2!$A$2:$B$5,2,1)</f>
        <v>Medium</v>
      </c>
    </row>
    <row r="657" spans="1:29" x14ac:dyDescent="0.25">
      <c r="A657" t="s">
        <v>1039</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Row],[Sales]],Raw_Data_2!$A$2:$B$5,2,1)</f>
        <v>High</v>
      </c>
    </row>
    <row r="658" spans="1:29" x14ac:dyDescent="0.25">
      <c r="A658" t="s">
        <v>989</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Row],[Sales]],Raw_Data_2!$A$2:$B$5,2,1)</f>
        <v>High</v>
      </c>
    </row>
    <row r="659" spans="1:29" x14ac:dyDescent="0.25">
      <c r="A659" t="s">
        <v>989</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Row],[Sales]],Raw_Data_2!$A$2:$B$5,2,1)</f>
        <v>Medium</v>
      </c>
    </row>
    <row r="660" spans="1:29" x14ac:dyDescent="0.25">
      <c r="A660" t="s">
        <v>866</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Row],[Sales]],Raw_Data_2!$A$2:$B$5,2,1)</f>
        <v>Low</v>
      </c>
    </row>
    <row r="661" spans="1:29" x14ac:dyDescent="0.25">
      <c r="A661" t="s">
        <v>893</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Row],[Sales]],Raw_Data_2!$A$2:$B$5,2,1)</f>
        <v>Medium</v>
      </c>
    </row>
    <row r="662" spans="1:29" x14ac:dyDescent="0.25">
      <c r="A662" t="s">
        <v>866</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Row],[Sales]],Raw_Data_2!$A$2:$B$5,2,1)</f>
        <v>Medium</v>
      </c>
    </row>
    <row r="663" spans="1:29" x14ac:dyDescent="0.25">
      <c r="A663" t="s">
        <v>1039</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Row],[Sales]],Raw_Data_2!$A$2:$B$5,2,1)</f>
        <v>Medium</v>
      </c>
    </row>
    <row r="664" spans="1:29" x14ac:dyDescent="0.25">
      <c r="A664" t="s">
        <v>1074</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Row],[Sales]],Raw_Data_2!$A$2:$B$5,2,1)</f>
        <v>Medium</v>
      </c>
    </row>
    <row r="665" spans="1:29" x14ac:dyDescent="0.25">
      <c r="A665" t="s">
        <v>1042</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Row],[Sales]],Raw_Data_2!$A$2:$B$5,2,1)</f>
        <v>Medium</v>
      </c>
    </row>
    <row r="666" spans="1:29" x14ac:dyDescent="0.25">
      <c r="A666" t="s">
        <v>866</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Row],[Sales]],Raw_Data_2!$A$2:$B$5,2,1)</f>
        <v>Low</v>
      </c>
    </row>
    <row r="667" spans="1:29" x14ac:dyDescent="0.25">
      <c r="A667" t="s">
        <v>928</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Row],[Sales]],Raw_Data_2!$A$2:$B$5,2,1)</f>
        <v>Medium</v>
      </c>
    </row>
    <row r="668" spans="1:29" x14ac:dyDescent="0.25">
      <c r="A668" t="s">
        <v>930</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Row],[Sales]],Raw_Data_2!$A$2:$B$5,2,1)</f>
        <v>Medium</v>
      </c>
    </row>
    <row r="669" spans="1:29" x14ac:dyDescent="0.25">
      <c r="A669" t="s">
        <v>989</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Row],[Sales]],Raw_Data_2!$A$2:$B$5,2,1)</f>
        <v>Medium</v>
      </c>
    </row>
    <row r="670" spans="1:29" x14ac:dyDescent="0.25">
      <c r="A670" t="s">
        <v>1059</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Row],[Sales]],Raw_Data_2!$A$2:$B$5,2,1)</f>
        <v>Medium</v>
      </c>
    </row>
    <row r="671" spans="1:29" x14ac:dyDescent="0.25">
      <c r="A671" t="s">
        <v>1123</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Row],[Sales]],Raw_Data_2!$A$2:$B$5,2,1)</f>
        <v>Low</v>
      </c>
    </row>
    <row r="672" spans="1:29" x14ac:dyDescent="0.25">
      <c r="A672" t="s">
        <v>953</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Row],[Sales]],Raw_Data_2!$A$2:$B$5,2,1)</f>
        <v>Medium</v>
      </c>
    </row>
    <row r="673" spans="1:29" x14ac:dyDescent="0.25">
      <c r="A673" t="s">
        <v>953</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Row],[Sales]],Raw_Data_2!$A$2:$B$5,2,1)</f>
        <v>Low</v>
      </c>
    </row>
    <row r="674" spans="1:29" x14ac:dyDescent="0.25">
      <c r="A674" t="s">
        <v>866</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Row],[Sales]],Raw_Data_2!$A$2:$B$5,2,1)</f>
        <v>Medium</v>
      </c>
    </row>
    <row r="675" spans="1:29" x14ac:dyDescent="0.25">
      <c r="A675" t="s">
        <v>1042</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Row],[Sales]],Raw_Data_2!$A$2:$B$5,2,1)</f>
        <v>Low</v>
      </c>
    </row>
    <row r="676" spans="1:29" x14ac:dyDescent="0.25">
      <c r="A676" t="s">
        <v>1042</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Row],[Sales]],Raw_Data_2!$A$2:$B$5,2,1)</f>
        <v>Low</v>
      </c>
    </row>
    <row r="677" spans="1:29" x14ac:dyDescent="0.25">
      <c r="A677" t="s">
        <v>989</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Row],[Sales]],Raw_Data_2!$A$2:$B$5,2,1)</f>
        <v>Low</v>
      </c>
    </row>
    <row r="678" spans="1:29" x14ac:dyDescent="0.25">
      <c r="A678" t="s">
        <v>866</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Row],[Sales]],Raw_Data_2!$A$2:$B$5,2,1)</f>
        <v>Medium</v>
      </c>
    </row>
    <row r="679" spans="1:29" x14ac:dyDescent="0.25">
      <c r="A679" t="s">
        <v>867</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Row],[Sales]],Raw_Data_2!$A$2:$B$5,2,1)</f>
        <v>Medium</v>
      </c>
    </row>
    <row r="680" spans="1:29" x14ac:dyDescent="0.25">
      <c r="A680" t="s">
        <v>1074</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Row],[Sales]],Raw_Data_2!$A$2:$B$5,2,1)</f>
        <v>Low</v>
      </c>
    </row>
    <row r="681" spans="1:29" x14ac:dyDescent="0.25">
      <c r="A681" t="s">
        <v>1042</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Row],[Sales]],Raw_Data_2!$A$2:$B$5,2,1)</f>
        <v>Low</v>
      </c>
    </row>
    <row r="682" spans="1:29" x14ac:dyDescent="0.25">
      <c r="A682" t="s">
        <v>867</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Row],[Sales]],Raw_Data_2!$A$2:$B$5,2,1)</f>
        <v>Medium</v>
      </c>
    </row>
    <row r="683" spans="1:29" x14ac:dyDescent="0.25">
      <c r="A683" t="s">
        <v>1059</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Row],[Sales]],Raw_Data_2!$A$2:$B$5,2,1)</f>
        <v>Low</v>
      </c>
    </row>
    <row r="684" spans="1:29" x14ac:dyDescent="0.25">
      <c r="A684" t="s">
        <v>1146</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Row],[Sales]],Raw_Data_2!$A$2:$B$5,2,1)</f>
        <v>Low</v>
      </c>
    </row>
    <row r="685" spans="1:29" x14ac:dyDescent="0.25">
      <c r="A685" t="s">
        <v>867</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Row],[Sales]],Raw_Data_2!$A$2:$B$5,2,1)</f>
        <v>Low</v>
      </c>
    </row>
    <row r="686" spans="1:29" x14ac:dyDescent="0.25">
      <c r="A686" t="s">
        <v>930</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Row],[Sales]],Raw_Data_2!$A$2:$B$5,2,1)</f>
        <v>Medium</v>
      </c>
    </row>
    <row r="687" spans="1:29" x14ac:dyDescent="0.25">
      <c r="A687" t="s">
        <v>1059</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Row],[Sales]],Raw_Data_2!$A$2:$B$5,2,1)</f>
        <v>Low</v>
      </c>
    </row>
    <row r="688" spans="1:29" x14ac:dyDescent="0.25">
      <c r="A688" t="s">
        <v>989</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Row],[Sales]],Raw_Data_2!$A$2:$B$5,2,1)</f>
        <v>Medium</v>
      </c>
    </row>
    <row r="689" spans="1:29" x14ac:dyDescent="0.25">
      <c r="A689" t="s">
        <v>866</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Row],[Sales]],Raw_Data_2!$A$2:$B$5,2,1)</f>
        <v>Low</v>
      </c>
    </row>
    <row r="690" spans="1:29" x14ac:dyDescent="0.25">
      <c r="A690" t="s">
        <v>1042</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Row],[Sales]],Raw_Data_2!$A$2:$B$5,2,1)</f>
        <v>Low</v>
      </c>
    </row>
    <row r="691" spans="1:29" x14ac:dyDescent="0.25">
      <c r="A691" t="s">
        <v>989</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Row],[Sales]],Raw_Data_2!$A$2:$B$5,2,1)</f>
        <v>Low</v>
      </c>
    </row>
    <row r="692" spans="1:29" x14ac:dyDescent="0.25">
      <c r="A692" t="s">
        <v>928</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Row],[Sales]],Raw_Data_2!$A$2:$B$5,2,1)</f>
        <v>Low</v>
      </c>
    </row>
    <row r="693" spans="1:29" x14ac:dyDescent="0.25">
      <c r="A693" t="s">
        <v>930</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Row],[Sales]],Raw_Data_2!$A$2:$B$5,2,1)</f>
        <v>Low</v>
      </c>
    </row>
    <row r="694" spans="1:29" x14ac:dyDescent="0.25">
      <c r="A694" t="s">
        <v>1042</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Row],[Sales]],Raw_Data_2!$A$2:$B$5,2,1)</f>
        <v>Low</v>
      </c>
    </row>
    <row r="695" spans="1:29" x14ac:dyDescent="0.25">
      <c r="A695" t="s">
        <v>1039</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Row],[Sales]],Raw_Data_2!$A$2:$B$5,2,1)</f>
        <v>Low</v>
      </c>
    </row>
    <row r="696" spans="1:29" x14ac:dyDescent="0.25">
      <c r="A696" t="s">
        <v>930</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Row],[Sales]],Raw_Data_2!$A$2:$B$5,2,1)</f>
        <v>Low</v>
      </c>
    </row>
    <row r="697" spans="1:29" x14ac:dyDescent="0.25">
      <c r="A697" t="s">
        <v>1042</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Row],[Sales]],Raw_Data_2!$A$2:$B$5,2,1)</f>
        <v>Low</v>
      </c>
    </row>
    <row r="698" spans="1:29" x14ac:dyDescent="0.25">
      <c r="A698" t="s">
        <v>866</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Row],[Sales]],Raw_Data_2!$A$2:$B$5,2,1)</f>
        <v>Medium</v>
      </c>
    </row>
    <row r="699" spans="1:29" x14ac:dyDescent="0.25">
      <c r="A699" t="s">
        <v>928</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Row],[Sales]],Raw_Data_2!$A$2:$B$5,2,1)</f>
        <v>Low</v>
      </c>
    </row>
    <row r="700" spans="1:29" x14ac:dyDescent="0.25">
      <c r="A700" t="s">
        <v>930</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Row],[Sales]],Raw_Data_2!$A$2:$B$5,2,1)</f>
        <v>Low</v>
      </c>
    </row>
    <row r="701" spans="1:29" x14ac:dyDescent="0.25">
      <c r="A701" t="s">
        <v>1042</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Row],[Sales]],Raw_Data_2!$A$2:$B$5,2,1)</f>
        <v>Medium</v>
      </c>
    </row>
    <row r="702" spans="1:29" x14ac:dyDescent="0.25">
      <c r="A702" t="s">
        <v>928</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Row],[Sales]],Raw_Data_2!$A$2:$B$5,2,1)</f>
        <v>Low</v>
      </c>
    </row>
    <row r="703" spans="1:29" x14ac:dyDescent="0.25">
      <c r="A703" t="s">
        <v>930</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Row],[Sales]],Raw_Data_2!$A$2:$B$5,2,1)</f>
        <v>Low</v>
      </c>
    </row>
    <row r="704" spans="1:29" x14ac:dyDescent="0.25">
      <c r="A704" t="s">
        <v>928</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Row],[Sales]],Raw_Data_2!$A$2:$B$5,2,1)</f>
        <v>Low</v>
      </c>
    </row>
    <row r="705" spans="1:29" x14ac:dyDescent="0.25">
      <c r="A705" t="s">
        <v>867</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Row],[Sales]],Raw_Data_2!$A$2:$B$5,2,1)</f>
        <v>Low</v>
      </c>
    </row>
    <row r="706" spans="1:29" x14ac:dyDescent="0.25">
      <c r="A706" t="s">
        <v>1059</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Row],[Sales]],Raw_Data_2!$A$2:$B$5,2,1)</f>
        <v>Low</v>
      </c>
    </row>
    <row r="707" spans="1:29" x14ac:dyDescent="0.25">
      <c r="A707" t="s">
        <v>989</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Row],[Sales]],Raw_Data_2!$A$2:$B$5,2,1)</f>
        <v>Low</v>
      </c>
    </row>
    <row r="708" spans="1:29" x14ac:dyDescent="0.25">
      <c r="A708" t="s">
        <v>893</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Row],[Sales]],Raw_Data_2!$A$2:$B$5,2,1)</f>
        <v>Medium</v>
      </c>
    </row>
    <row r="709" spans="1:29" x14ac:dyDescent="0.25">
      <c r="A709" t="s">
        <v>867</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Row],[Sales]],Raw_Data_2!$A$2:$B$5,2,1)</f>
        <v>Medium</v>
      </c>
    </row>
    <row r="710" spans="1:29" x14ac:dyDescent="0.25">
      <c r="A710" t="s">
        <v>866</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Row],[Sales]],Raw_Data_2!$A$2:$B$5,2,1)</f>
        <v>Low</v>
      </c>
    </row>
    <row r="711" spans="1:29" x14ac:dyDescent="0.25">
      <c r="A711" t="s">
        <v>953</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Row],[Sales]],Raw_Data_2!$A$2:$B$5,2,1)</f>
        <v>Low</v>
      </c>
    </row>
    <row r="712" spans="1:29" x14ac:dyDescent="0.25">
      <c r="A712" t="s">
        <v>867</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Row],[Sales]],Raw_Data_2!$A$2:$B$5,2,1)</f>
        <v>Medium</v>
      </c>
    </row>
    <row r="713" spans="1:29" x14ac:dyDescent="0.25">
      <c r="A713" t="s">
        <v>866</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Row],[Sales]],Raw_Data_2!$A$2:$B$5,2,1)</f>
        <v>Low</v>
      </c>
    </row>
    <row r="714" spans="1:29" x14ac:dyDescent="0.25">
      <c r="A714" t="s">
        <v>989</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Row],[Sales]],Raw_Data_2!$A$2:$B$5,2,1)</f>
        <v>Low</v>
      </c>
    </row>
    <row r="715" spans="1:29" x14ac:dyDescent="0.25">
      <c r="A715" t="s">
        <v>989</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Row],[Sales]],Raw_Data_2!$A$2:$B$5,2,1)</f>
        <v>Low</v>
      </c>
    </row>
    <row r="716" spans="1:29" x14ac:dyDescent="0.25">
      <c r="A716" t="s">
        <v>953</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Row],[Sales]],Raw_Data_2!$A$2:$B$5,2,1)</f>
        <v>Low</v>
      </c>
    </row>
    <row r="717" spans="1:29" x14ac:dyDescent="0.25">
      <c r="A717" t="s">
        <v>867</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Row],[Sales]],Raw_Data_2!$A$2:$B$5,2,1)</f>
        <v>Low</v>
      </c>
    </row>
    <row r="718" spans="1:29" x14ac:dyDescent="0.25">
      <c r="A718" t="s">
        <v>866</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Row],[Sales]],Raw_Data_2!$A$2:$B$5,2,1)</f>
        <v>Low</v>
      </c>
    </row>
    <row r="719" spans="1:29" x14ac:dyDescent="0.25">
      <c r="A719" t="s">
        <v>928</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Row],[Sales]],Raw_Data_2!$A$2:$B$5,2,1)</f>
        <v>Low</v>
      </c>
    </row>
    <row r="720" spans="1:29" x14ac:dyDescent="0.25">
      <c r="A720" t="s">
        <v>867</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Row],[Sales]],Raw_Data_2!$A$2:$B$5,2,1)</f>
        <v>Low</v>
      </c>
    </row>
    <row r="721" spans="1:29" x14ac:dyDescent="0.25">
      <c r="A721" t="s">
        <v>989</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Row],[Sales]],Raw_Data_2!$A$2:$B$5,2,1)</f>
        <v>Medium</v>
      </c>
    </row>
    <row r="722" spans="1:29" x14ac:dyDescent="0.25">
      <c r="A722" t="s">
        <v>989</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Row],[Sales]],Raw_Data_2!$A$2:$B$5,2,1)</f>
        <v>Low</v>
      </c>
    </row>
    <row r="723" spans="1:29" x14ac:dyDescent="0.25">
      <c r="A723" t="s">
        <v>866</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Row],[Sales]],Raw_Data_2!$A$2:$B$5,2,1)</f>
        <v>Low</v>
      </c>
    </row>
    <row r="724" spans="1:29" x14ac:dyDescent="0.25">
      <c r="A724" t="s">
        <v>930</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Row],[Sales]],Raw_Data_2!$A$2:$B$5,2,1)</f>
        <v>Medium</v>
      </c>
    </row>
    <row r="725" spans="1:29" x14ac:dyDescent="0.25">
      <c r="A725" t="s">
        <v>928</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Row],[Sales]],Raw_Data_2!$A$2:$B$5,2,1)</f>
        <v>Medium</v>
      </c>
    </row>
    <row r="726" spans="1:29" x14ac:dyDescent="0.25">
      <c r="A726" t="s">
        <v>867</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Row],[Sales]],Raw_Data_2!$A$2:$B$5,2,1)</f>
        <v>Low</v>
      </c>
    </row>
    <row r="727" spans="1:29" x14ac:dyDescent="0.25">
      <c r="A727" t="s">
        <v>1123</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Row],[Sales]],Raw_Data_2!$A$2:$B$5,2,1)</f>
        <v>Medium</v>
      </c>
    </row>
    <row r="728" spans="1:29" x14ac:dyDescent="0.25">
      <c r="A728" t="s">
        <v>928</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Row],[Sales]],Raw_Data_2!$A$2:$B$5,2,1)</f>
        <v>Low</v>
      </c>
    </row>
    <row r="729" spans="1:29" x14ac:dyDescent="0.25">
      <c r="A729" t="s">
        <v>930</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Row],[Sales]],Raw_Data_2!$A$2:$B$5,2,1)</f>
        <v>Low</v>
      </c>
    </row>
    <row r="730" spans="1:29" x14ac:dyDescent="0.25">
      <c r="A730" t="s">
        <v>928</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Row],[Sales]],Raw_Data_2!$A$2:$B$5,2,1)</f>
        <v>Low</v>
      </c>
    </row>
    <row r="731" spans="1:29" x14ac:dyDescent="0.25">
      <c r="A731" t="s">
        <v>867</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Row],[Sales]],Raw_Data_2!$A$2:$B$5,2,1)</f>
        <v>Medium</v>
      </c>
    </row>
    <row r="732" spans="1:29" x14ac:dyDescent="0.25">
      <c r="A732" t="s">
        <v>928</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Row],[Sales]],Raw_Data_2!$A$2:$B$5,2,1)</f>
        <v>Low</v>
      </c>
    </row>
    <row r="733" spans="1:29" x14ac:dyDescent="0.25">
      <c r="A733" t="s">
        <v>930</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Row],[Sales]],Raw_Data_2!$A$2:$B$5,2,1)</f>
        <v>Medium</v>
      </c>
    </row>
    <row r="734" spans="1:29" x14ac:dyDescent="0.25">
      <c r="A734" t="s">
        <v>953</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Row],[Sales]],Raw_Data_2!$A$2:$B$5,2,1)</f>
        <v>Medium</v>
      </c>
    </row>
    <row r="735" spans="1:29" x14ac:dyDescent="0.25">
      <c r="A735" t="s">
        <v>867</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Row],[Sales]],Raw_Data_2!$A$2:$B$5,2,1)</f>
        <v>Medium</v>
      </c>
    </row>
    <row r="736" spans="1:29" x14ac:dyDescent="0.25">
      <c r="A736" t="s">
        <v>928</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Row],[Sales]],Raw_Data_2!$A$2:$B$5,2,1)</f>
        <v>Low</v>
      </c>
    </row>
    <row r="737" spans="1:29" x14ac:dyDescent="0.25">
      <c r="A737" t="s">
        <v>867</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Row],[Sales]],Raw_Data_2!$A$2:$B$5,2,1)</f>
        <v>Medium</v>
      </c>
    </row>
    <row r="738" spans="1:29" x14ac:dyDescent="0.25">
      <c r="A738" t="s">
        <v>930</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Row],[Sales]],Raw_Data_2!$A$2:$B$5,2,1)</f>
        <v>Low</v>
      </c>
    </row>
    <row r="739" spans="1:29" x14ac:dyDescent="0.25">
      <c r="A739" t="s">
        <v>930</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Row],[Sales]],Raw_Data_2!$A$2:$B$5,2,1)</f>
        <v>Medium</v>
      </c>
    </row>
    <row r="740" spans="1:29" x14ac:dyDescent="0.25">
      <c r="A740" t="s">
        <v>928</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Row],[Sales]],Raw_Data_2!$A$2:$B$5,2,1)</f>
        <v>Low</v>
      </c>
    </row>
    <row r="741" spans="1:29" x14ac:dyDescent="0.25">
      <c r="A741" t="s">
        <v>867</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Row],[Sales]],Raw_Data_2!$A$2:$B$5,2,1)</f>
        <v>Medium</v>
      </c>
    </row>
    <row r="742" spans="1:29" x14ac:dyDescent="0.25">
      <c r="A742" t="s">
        <v>928</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Row],[Sales]],Raw_Data_2!$A$2:$B$5,2,1)</f>
        <v>Low</v>
      </c>
    </row>
    <row r="743" spans="1:29" x14ac:dyDescent="0.25">
      <c r="A743" t="s">
        <v>930</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Row],[Sales]],Raw_Data_2!$A$2:$B$5,2,1)</f>
        <v>Low</v>
      </c>
    </row>
    <row r="744" spans="1:29" x14ac:dyDescent="0.25">
      <c r="A744" t="s">
        <v>930</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Row],[Sales]],Raw_Data_2!$A$2:$B$5,2,1)</f>
        <v>Low</v>
      </c>
    </row>
    <row r="745" spans="1:29" x14ac:dyDescent="0.25">
      <c r="A745" t="s">
        <v>868</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Row],[Sales]],Raw_Data_2!$A$2:$B$5,2,1)</f>
        <v>Low</v>
      </c>
    </row>
    <row r="746" spans="1:29" x14ac:dyDescent="0.25">
      <c r="A746" t="s">
        <v>869</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Row],[Sales]],Raw_Data_2!$A$2:$B$5,2,1)</f>
        <v>Medium</v>
      </c>
    </row>
    <row r="747" spans="1:29" x14ac:dyDescent="0.25">
      <c r="A747" t="s">
        <v>895</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Row],[Sales]],Raw_Data_2!$A$2:$B$5,2,1)</f>
        <v>Medium</v>
      </c>
    </row>
    <row r="748" spans="1:29" x14ac:dyDescent="0.25">
      <c r="A748" t="s">
        <v>896</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Row],[Sales]],Raw_Data_2!$A$2:$B$5,2,1)</f>
        <v>Medium</v>
      </c>
    </row>
    <row r="749" spans="1:29" x14ac:dyDescent="0.25">
      <c r="A749" t="s">
        <v>868</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Row],[Sales]],Raw_Data_2!$A$2:$B$5,2,1)</f>
        <v>Medium</v>
      </c>
    </row>
    <row r="750" spans="1:29" x14ac:dyDescent="0.25">
      <c r="A750" t="s">
        <v>869</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Row],[Sales]],Raw_Data_2!$A$2:$B$5,2,1)</f>
        <v>Medium</v>
      </c>
    </row>
    <row r="751" spans="1:29" x14ac:dyDescent="0.25">
      <c r="A751" t="s">
        <v>868</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Row],[Sales]],Raw_Data_2!$A$2:$B$5,2,1)</f>
        <v>High</v>
      </c>
    </row>
    <row r="752" spans="1:29" x14ac:dyDescent="0.25">
      <c r="A752" t="s">
        <v>869</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Row],[Sales]],Raw_Data_2!$A$2:$B$5,2,1)</f>
        <v>High</v>
      </c>
    </row>
    <row r="753" spans="1:29" x14ac:dyDescent="0.25">
      <c r="A753" t="s">
        <v>925</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Row],[Sales]],Raw_Data_2!$A$2:$B$5,2,1)</f>
        <v>Medium</v>
      </c>
    </row>
    <row r="754" spans="1:29" x14ac:dyDescent="0.25">
      <c r="A754" t="s">
        <v>932</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Row],[Sales]],Raw_Data_2!$A$2:$B$5,2,1)</f>
        <v>Medium</v>
      </c>
    </row>
    <row r="755" spans="1:29" x14ac:dyDescent="0.25">
      <c r="A755" t="s">
        <v>933</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Row],[Sales]],Raw_Data_2!$A$2:$B$5,2,1)</f>
        <v>Medium</v>
      </c>
    </row>
    <row r="756" spans="1:29" x14ac:dyDescent="0.25">
      <c r="A756" t="s">
        <v>895</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Row],[Sales]],Raw_Data_2!$A$2:$B$5,2,1)</f>
        <v>Medium</v>
      </c>
    </row>
    <row r="757" spans="1:29" x14ac:dyDescent="0.25">
      <c r="A757" t="s">
        <v>896</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Row],[Sales]],Raw_Data_2!$A$2:$B$5,2,1)</f>
        <v>Medium</v>
      </c>
    </row>
    <row r="758" spans="1:29" x14ac:dyDescent="0.25">
      <c r="A758" t="s">
        <v>971</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Row],[Sales]],Raw_Data_2!$A$2:$B$5,2,1)</f>
        <v>Medium</v>
      </c>
    </row>
    <row r="759" spans="1:29" x14ac:dyDescent="0.25">
      <c r="A759" t="s">
        <v>925</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Row],[Sales]],Raw_Data_2!$A$2:$B$5,2,1)</f>
        <v>High</v>
      </c>
    </row>
    <row r="760" spans="1:29" x14ac:dyDescent="0.25">
      <c r="A760" t="s">
        <v>991</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Row],[Sales]],Raw_Data_2!$A$2:$B$5,2,1)</f>
        <v>Medium</v>
      </c>
    </row>
    <row r="761" spans="1:29" x14ac:dyDescent="0.25">
      <c r="A761" t="s">
        <v>992</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Row],[Sales]],Raw_Data_2!$A$2:$B$5,2,1)</f>
        <v>High</v>
      </c>
    </row>
    <row r="762" spans="1:29" x14ac:dyDescent="0.25">
      <c r="A762" t="s">
        <v>895</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Row],[Sales]],Raw_Data_2!$A$2:$B$5,2,1)</f>
        <v>Medium</v>
      </c>
    </row>
    <row r="763" spans="1:29" x14ac:dyDescent="0.25">
      <c r="A763" t="s">
        <v>896</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Row],[Sales]],Raw_Data_2!$A$2:$B$5,2,1)</f>
        <v>Medium</v>
      </c>
    </row>
    <row r="764" spans="1:29" x14ac:dyDescent="0.25">
      <c r="A764" t="s">
        <v>868</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Row],[Sales]],Raw_Data_2!$A$2:$B$5,2,1)</f>
        <v>Medium</v>
      </c>
    </row>
    <row r="765" spans="1:29" x14ac:dyDescent="0.25">
      <c r="A765" t="s">
        <v>1009</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Row],[Sales]],Raw_Data_2!$A$2:$B$5,2,1)</f>
        <v>Medium</v>
      </c>
    </row>
    <row r="766" spans="1:29" x14ac:dyDescent="0.25">
      <c r="A766" t="s">
        <v>991</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Row],[Sales]],Raw_Data_2!$A$2:$B$5,2,1)</f>
        <v>Medium</v>
      </c>
    </row>
    <row r="767" spans="1:29" x14ac:dyDescent="0.25">
      <c r="A767" t="s">
        <v>992</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Row],[Sales]],Raw_Data_2!$A$2:$B$5,2,1)</f>
        <v>Medium</v>
      </c>
    </row>
    <row r="768" spans="1:29" x14ac:dyDescent="0.25">
      <c r="A768" t="s">
        <v>1017</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Row],[Sales]],Raw_Data_2!$A$2:$B$5,2,1)</f>
        <v>Medium</v>
      </c>
    </row>
    <row r="769" spans="1:29" x14ac:dyDescent="0.25">
      <c r="A769" t="s">
        <v>971</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Row],[Sales]],Raw_Data_2!$A$2:$B$5,2,1)</f>
        <v>Medium</v>
      </c>
    </row>
    <row r="770" spans="1:29" x14ac:dyDescent="0.25">
      <c r="A770" t="s">
        <v>925</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Row],[Sales]],Raw_Data_2!$A$2:$B$5,2,1)</f>
        <v>Medium</v>
      </c>
    </row>
    <row r="771" spans="1:29" x14ac:dyDescent="0.25">
      <c r="A771" t="s">
        <v>991</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Row],[Sales]],Raw_Data_2!$A$2:$B$5,2,1)</f>
        <v>Medium</v>
      </c>
    </row>
    <row r="772" spans="1:29" x14ac:dyDescent="0.25">
      <c r="A772" t="s">
        <v>992</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Row],[Sales]],Raw_Data_2!$A$2:$B$5,2,1)</f>
        <v>Medium</v>
      </c>
    </row>
    <row r="773" spans="1:29" x14ac:dyDescent="0.25">
      <c r="A773" t="s">
        <v>971</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Row],[Sales]],Raw_Data_2!$A$2:$B$5,2,1)</f>
        <v>Low</v>
      </c>
    </row>
    <row r="774" spans="1:29" x14ac:dyDescent="0.25">
      <c r="A774" t="s">
        <v>1027</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Row],[Sales]],Raw_Data_2!$A$2:$B$5,2,1)</f>
        <v>Medium</v>
      </c>
    </row>
    <row r="775" spans="1:29" x14ac:dyDescent="0.25">
      <c r="A775" t="s">
        <v>1028</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Row],[Sales]],Raw_Data_2!$A$2:$B$5,2,1)</f>
        <v>Medium</v>
      </c>
    </row>
    <row r="776" spans="1:29" x14ac:dyDescent="0.25">
      <c r="A776" t="s">
        <v>1017</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Row],[Sales]],Raw_Data_2!$A$2:$B$5,2,1)</f>
        <v>Medium</v>
      </c>
    </row>
    <row r="777" spans="1:29" x14ac:dyDescent="0.25">
      <c r="A777" t="s">
        <v>1034</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Row],[Sales]],Raw_Data_2!$A$2:$B$5,2,1)</f>
        <v>Medium</v>
      </c>
    </row>
    <row r="778" spans="1:29" x14ac:dyDescent="0.25">
      <c r="A778" t="s">
        <v>895</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Row],[Sales]],Raw_Data_2!$A$2:$B$5,2,1)</f>
        <v>Low</v>
      </c>
    </row>
    <row r="779" spans="1:29" x14ac:dyDescent="0.25">
      <c r="A779" t="s">
        <v>896</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Row],[Sales]],Raw_Data_2!$A$2:$B$5,2,1)</f>
        <v>Low</v>
      </c>
    </row>
    <row r="780" spans="1:29" x14ac:dyDescent="0.25">
      <c r="A780" t="s">
        <v>1041</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Row],[Sales]],Raw_Data_2!$A$2:$B$5,2,1)</f>
        <v>Low</v>
      </c>
    </row>
    <row r="781" spans="1:29" x14ac:dyDescent="0.25">
      <c r="A781" t="s">
        <v>1034</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Row],[Sales]],Raw_Data_2!$A$2:$B$5,2,1)</f>
        <v>Medium</v>
      </c>
    </row>
    <row r="782" spans="1:29" x14ac:dyDescent="0.25">
      <c r="A782" t="s">
        <v>1062</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Row],[Sales]],Raw_Data_2!$A$2:$B$5,2,1)</f>
        <v>Medium</v>
      </c>
    </row>
    <row r="783" spans="1:29" x14ac:dyDescent="0.25">
      <c r="A783" t="s">
        <v>1062</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Row],[Sales]],Raw_Data_2!$A$2:$B$5,2,1)</f>
        <v>Low</v>
      </c>
    </row>
    <row r="784" spans="1:29" x14ac:dyDescent="0.25">
      <c r="A784" t="s">
        <v>1041</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Row],[Sales]],Raw_Data_2!$A$2:$B$5,2,1)</f>
        <v>Medium</v>
      </c>
    </row>
    <row r="785" spans="1:29" x14ac:dyDescent="0.25">
      <c r="A785" t="s">
        <v>1034</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Row],[Sales]],Raw_Data_2!$A$2:$B$5,2,1)</f>
        <v>Medium</v>
      </c>
    </row>
    <row r="786" spans="1:29" x14ac:dyDescent="0.25">
      <c r="A786" t="s">
        <v>932</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Row],[Sales]],Raw_Data_2!$A$2:$B$5,2,1)</f>
        <v>Medium</v>
      </c>
    </row>
    <row r="787" spans="1:29" x14ac:dyDescent="0.25">
      <c r="A787" t="s">
        <v>1086</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Row],[Sales]],Raw_Data_2!$A$2:$B$5,2,1)</f>
        <v>Medium</v>
      </c>
    </row>
    <row r="788" spans="1:29" x14ac:dyDescent="0.25">
      <c r="A788" t="s">
        <v>1062</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Row],[Sales]],Raw_Data_2!$A$2:$B$5,2,1)</f>
        <v>Medium</v>
      </c>
    </row>
    <row r="789" spans="1:29" x14ac:dyDescent="0.25">
      <c r="A789" t="s">
        <v>1017</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Row],[Sales]],Raw_Data_2!$A$2:$B$5,2,1)</f>
        <v>Medium</v>
      </c>
    </row>
    <row r="790" spans="1:29" x14ac:dyDescent="0.25">
      <c r="A790" t="s">
        <v>1034</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Row],[Sales]],Raw_Data_2!$A$2:$B$5,2,1)</f>
        <v>Medium</v>
      </c>
    </row>
    <row r="791" spans="1:29" x14ac:dyDescent="0.25">
      <c r="A791" t="s">
        <v>1041</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Row],[Sales]],Raw_Data_2!$A$2:$B$5,2,1)</f>
        <v>Medium</v>
      </c>
    </row>
    <row r="792" spans="1:29" x14ac:dyDescent="0.25">
      <c r="A792" t="s">
        <v>1034</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Row],[Sales]],Raw_Data_2!$A$2:$B$5,2,1)</f>
        <v>Medium</v>
      </c>
    </row>
    <row r="793" spans="1:29" x14ac:dyDescent="0.25">
      <c r="A793" t="s">
        <v>1027</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Row],[Sales]],Raw_Data_2!$A$2:$B$5,2,1)</f>
        <v>Medium</v>
      </c>
    </row>
    <row r="794" spans="1:29" x14ac:dyDescent="0.25">
      <c r="A794" t="s">
        <v>1028</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Row],[Sales]],Raw_Data_2!$A$2:$B$5,2,1)</f>
        <v>Medium</v>
      </c>
    </row>
    <row r="795" spans="1:29" x14ac:dyDescent="0.25">
      <c r="A795" t="s">
        <v>1062</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Row],[Sales]],Raw_Data_2!$A$2:$B$5,2,1)</f>
        <v>Low</v>
      </c>
    </row>
    <row r="796" spans="1:29" x14ac:dyDescent="0.25">
      <c r="A796" t="s">
        <v>1027</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Row],[Sales]],Raw_Data_2!$A$2:$B$5,2,1)</f>
        <v>Medium</v>
      </c>
    </row>
    <row r="797" spans="1:29" x14ac:dyDescent="0.25">
      <c r="A797" t="s">
        <v>1028</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Row],[Sales]],Raw_Data_2!$A$2:$B$5,2,1)</f>
        <v>Medium</v>
      </c>
    </row>
    <row r="798" spans="1:29" x14ac:dyDescent="0.25">
      <c r="A798" t="s">
        <v>1062</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Row],[Sales]],Raw_Data_2!$A$2:$B$5,2,1)</f>
        <v>Medium</v>
      </c>
    </row>
    <row r="799" spans="1:29" x14ac:dyDescent="0.25">
      <c r="A799" t="s">
        <v>1027</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Row],[Sales]],Raw_Data_2!$A$2:$B$5,2,1)</f>
        <v>Low</v>
      </c>
    </row>
    <row r="800" spans="1:29" x14ac:dyDescent="0.25">
      <c r="A800" t="s">
        <v>896</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Row],[Sales]],Raw_Data_2!$A$2:$B$5,2,1)</f>
        <v>Medium</v>
      </c>
    </row>
    <row r="801" spans="1:29" x14ac:dyDescent="0.25">
      <c r="A801" t="s">
        <v>868</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Row],[Sales]],Raw_Data_2!$A$2:$B$5,2,1)</f>
        <v>Low</v>
      </c>
    </row>
    <row r="802" spans="1:29" x14ac:dyDescent="0.25">
      <c r="A802" t="s">
        <v>869</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Row],[Sales]],Raw_Data_2!$A$2:$B$5,2,1)</f>
        <v>Low</v>
      </c>
    </row>
    <row r="803" spans="1:29" x14ac:dyDescent="0.25">
      <c r="A803" t="s">
        <v>1062</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Row],[Sales]],Raw_Data_2!$A$2:$B$5,2,1)</f>
        <v>Medium</v>
      </c>
    </row>
    <row r="804" spans="1:29" x14ac:dyDescent="0.25">
      <c r="A804" t="s">
        <v>1041</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Row],[Sales]],Raw_Data_2!$A$2:$B$5,2,1)</f>
        <v>Medium</v>
      </c>
    </row>
    <row r="805" spans="1:29" x14ac:dyDescent="0.25">
      <c r="A805" t="s">
        <v>1034</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Row],[Sales]],Raw_Data_2!$A$2:$B$5,2,1)</f>
        <v>Medium</v>
      </c>
    </row>
    <row r="806" spans="1:29" x14ac:dyDescent="0.25">
      <c r="A806" t="s">
        <v>895</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Row],[Sales]],Raw_Data_2!$A$2:$B$5,2,1)</f>
        <v>Medium</v>
      </c>
    </row>
    <row r="807" spans="1:29" x14ac:dyDescent="0.25">
      <c r="A807" t="s">
        <v>1062</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Row],[Sales]],Raw_Data_2!$A$2:$B$5,2,1)</f>
        <v>Low</v>
      </c>
    </row>
    <row r="808" spans="1:29" x14ac:dyDescent="0.25">
      <c r="A808" t="s">
        <v>895</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Row],[Sales]],Raw_Data_2!$A$2:$B$5,2,1)</f>
        <v>Low</v>
      </c>
    </row>
    <row r="809" spans="1:29" x14ac:dyDescent="0.25">
      <c r="A809" t="s">
        <v>1062</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Row],[Sales]],Raw_Data_2!$A$2:$B$5,2,1)</f>
        <v>Low</v>
      </c>
    </row>
    <row r="810" spans="1:29" x14ac:dyDescent="0.25">
      <c r="A810" t="s">
        <v>932</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Row],[Sales]],Raw_Data_2!$A$2:$B$5,2,1)</f>
        <v>Low</v>
      </c>
    </row>
    <row r="811" spans="1:29" x14ac:dyDescent="0.25">
      <c r="A811" t="s">
        <v>933</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Row],[Sales]],Raw_Data_2!$A$2:$B$5,2,1)</f>
        <v>Medium</v>
      </c>
    </row>
    <row r="812" spans="1:29" x14ac:dyDescent="0.25">
      <c r="A812" t="s">
        <v>895</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Row],[Sales]],Raw_Data_2!$A$2:$B$5,2,1)</f>
        <v>Low</v>
      </c>
    </row>
    <row r="813" spans="1:29" x14ac:dyDescent="0.25">
      <c r="A813" t="s">
        <v>1062</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Row],[Sales]],Raw_Data_2!$A$2:$B$5,2,1)</f>
        <v>Low</v>
      </c>
    </row>
    <row r="814" spans="1:29" x14ac:dyDescent="0.25">
      <c r="A814" t="s">
        <v>925</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Row],[Sales]],Raw_Data_2!$A$2:$B$5,2,1)</f>
        <v>Medium</v>
      </c>
    </row>
    <row r="815" spans="1:29" x14ac:dyDescent="0.25">
      <c r="A815" t="s">
        <v>991</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Row],[Sales]],Raw_Data_2!$A$2:$B$5,2,1)</f>
        <v>Medium</v>
      </c>
    </row>
    <row r="816" spans="1:29" x14ac:dyDescent="0.25">
      <c r="A816" t="s">
        <v>992</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Row],[Sales]],Raw_Data_2!$A$2:$B$5,2,1)</f>
        <v>Medium</v>
      </c>
    </row>
    <row r="817" spans="1:29" x14ac:dyDescent="0.25">
      <c r="A817" t="s">
        <v>1041</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Row],[Sales]],Raw_Data_2!$A$2:$B$5,2,1)</f>
        <v>Medium</v>
      </c>
    </row>
    <row r="818" spans="1:29" x14ac:dyDescent="0.25">
      <c r="A818" t="s">
        <v>1017</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Row],[Sales]],Raw_Data_2!$A$2:$B$5,2,1)</f>
        <v>Medium</v>
      </c>
    </row>
    <row r="819" spans="1:29" x14ac:dyDescent="0.25">
      <c r="A819" t="s">
        <v>1027</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Row],[Sales]],Raw_Data_2!$A$2:$B$5,2,1)</f>
        <v>Medium</v>
      </c>
    </row>
    <row r="820" spans="1:29" x14ac:dyDescent="0.25">
      <c r="A820" t="s">
        <v>1034</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Row],[Sales]],Raw_Data_2!$A$2:$B$5,2,1)</f>
        <v>Medium</v>
      </c>
    </row>
    <row r="821" spans="1:29" x14ac:dyDescent="0.25">
      <c r="A821" t="s">
        <v>1028</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Row],[Sales]],Raw_Data_2!$A$2:$B$5,2,1)</f>
        <v>Medium</v>
      </c>
    </row>
    <row r="822" spans="1:29" x14ac:dyDescent="0.25">
      <c r="A822" t="s">
        <v>925</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Row],[Sales]],Raw_Data_2!$A$2:$B$5,2,1)</f>
        <v>Medium</v>
      </c>
    </row>
    <row r="823" spans="1:29" x14ac:dyDescent="0.25">
      <c r="A823" t="s">
        <v>991</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Row],[Sales]],Raw_Data_2!$A$2:$B$5,2,1)</f>
        <v>Medium</v>
      </c>
    </row>
    <row r="824" spans="1:29" x14ac:dyDescent="0.25">
      <c r="A824" t="s">
        <v>992</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Row],[Sales]],Raw_Data_2!$A$2:$B$5,2,1)</f>
        <v>Medium</v>
      </c>
    </row>
    <row r="825" spans="1:29" x14ac:dyDescent="0.25">
      <c r="A825" t="s">
        <v>971</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Row],[Sales]],Raw_Data_2!$A$2:$B$5,2,1)</f>
        <v>Medium</v>
      </c>
    </row>
    <row r="826" spans="1:29" x14ac:dyDescent="0.25">
      <c r="A826" t="s">
        <v>1062</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Row],[Sales]],Raw_Data_2!$A$2:$B$5,2,1)</f>
        <v>Low</v>
      </c>
    </row>
    <row r="827" spans="1:29" x14ac:dyDescent="0.25">
      <c r="A827" t="s">
        <v>971</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Row],[Sales]],Raw_Data_2!$A$2:$B$5,2,1)</f>
        <v>Medium</v>
      </c>
    </row>
    <row r="828" spans="1:29" x14ac:dyDescent="0.25">
      <c r="A828" t="s">
        <v>1041</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Row],[Sales]],Raw_Data_2!$A$2:$B$5,2,1)</f>
        <v>Medium</v>
      </c>
    </row>
    <row r="829" spans="1:29" x14ac:dyDescent="0.25">
      <c r="A829" t="s">
        <v>1034</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Row],[Sales]],Raw_Data_2!$A$2:$B$5,2,1)</f>
        <v>Medium</v>
      </c>
    </row>
    <row r="830" spans="1:29" x14ac:dyDescent="0.25">
      <c r="A830" t="s">
        <v>868</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Row],[Sales]],Raw_Data_2!$A$2:$B$5,2,1)</f>
        <v>Low</v>
      </c>
    </row>
    <row r="831" spans="1:29" x14ac:dyDescent="0.25">
      <c r="A831" t="s">
        <v>971</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Row],[Sales]],Raw_Data_2!$A$2:$B$5,2,1)</f>
        <v>Medium</v>
      </c>
    </row>
    <row r="832" spans="1:29" x14ac:dyDescent="0.25">
      <c r="A832" t="s">
        <v>932</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Row],[Sales]],Raw_Data_2!$A$2:$B$5,2,1)</f>
        <v>Medium</v>
      </c>
    </row>
    <row r="833" spans="1:29" x14ac:dyDescent="0.25">
      <c r="A833" t="s">
        <v>933</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Row],[Sales]],Raw_Data_2!$A$2:$B$5,2,1)</f>
        <v>Low</v>
      </c>
    </row>
    <row r="834" spans="1:29" x14ac:dyDescent="0.25">
      <c r="A834" t="s">
        <v>991</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Row],[Sales]],Raw_Data_2!$A$2:$B$5,2,1)</f>
        <v>Medium</v>
      </c>
    </row>
    <row r="835" spans="1:29" x14ac:dyDescent="0.25">
      <c r="A835" t="s">
        <v>992</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Row],[Sales]],Raw_Data_2!$A$2:$B$5,2,1)</f>
        <v>Medium</v>
      </c>
    </row>
    <row r="836" spans="1:29" x14ac:dyDescent="0.25">
      <c r="A836" t="s">
        <v>1041</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Row],[Sales]],Raw_Data_2!$A$2:$B$5,2,1)</f>
        <v>Medium</v>
      </c>
    </row>
    <row r="837" spans="1:29" x14ac:dyDescent="0.25">
      <c r="A837" t="s">
        <v>1062</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Row],[Sales]],Raw_Data_2!$A$2:$B$5,2,1)</f>
        <v>Low</v>
      </c>
    </row>
    <row r="838" spans="1:29" x14ac:dyDescent="0.25">
      <c r="A838" t="s">
        <v>925</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Row],[Sales]],Raw_Data_2!$A$2:$B$5,2,1)</f>
        <v>Medium</v>
      </c>
    </row>
    <row r="839" spans="1:29" x14ac:dyDescent="0.25">
      <c r="A839" t="s">
        <v>991</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Row],[Sales]],Raw_Data_2!$A$2:$B$5,2,1)</f>
        <v>Medium</v>
      </c>
    </row>
    <row r="840" spans="1:29" x14ac:dyDescent="0.25">
      <c r="A840" t="s">
        <v>933</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Row],[Sales]],Raw_Data_2!$A$2:$B$5,2,1)</f>
        <v>Medium</v>
      </c>
    </row>
    <row r="841" spans="1:29" x14ac:dyDescent="0.25">
      <c r="A841" t="s">
        <v>895</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Row],[Sales]],Raw_Data_2!$A$2:$B$5,2,1)</f>
        <v>Low</v>
      </c>
    </row>
    <row r="842" spans="1:29" x14ac:dyDescent="0.25">
      <c r="A842" t="s">
        <v>896</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Row],[Sales]],Raw_Data_2!$A$2:$B$5,2,1)</f>
        <v>Medium</v>
      </c>
    </row>
    <row r="843" spans="1:29" x14ac:dyDescent="0.25">
      <c r="A843" t="s">
        <v>895</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Row],[Sales]],Raw_Data_2!$A$2:$B$5,2,1)</f>
        <v>Low</v>
      </c>
    </row>
    <row r="844" spans="1:29" x14ac:dyDescent="0.25">
      <c r="A844" t="s">
        <v>896</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Row],[Sales]],Raw_Data_2!$A$2:$B$5,2,1)</f>
        <v>Low</v>
      </c>
    </row>
    <row r="845" spans="1:29" x14ac:dyDescent="0.25">
      <c r="A845" t="s">
        <v>868</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Row],[Sales]],Raw_Data_2!$A$2:$B$5,2,1)</f>
        <v>Medium</v>
      </c>
    </row>
    <row r="846" spans="1:29" x14ac:dyDescent="0.25">
      <c r="A846" t="s">
        <v>971</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Row],[Sales]],Raw_Data_2!$A$2:$B$5,2,1)</f>
        <v>Medium</v>
      </c>
    </row>
    <row r="847" spans="1:29" x14ac:dyDescent="0.25">
      <c r="A847" t="s">
        <v>1041</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Row],[Sales]],Raw_Data_2!$A$2:$B$5,2,1)</f>
        <v>Low</v>
      </c>
    </row>
    <row r="848" spans="1:29" x14ac:dyDescent="0.25">
      <c r="A848" t="s">
        <v>1062</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Row],[Sales]],Raw_Data_2!$A$2:$B$5,2,1)</f>
        <v>Low</v>
      </c>
    </row>
    <row r="849" spans="1:29" x14ac:dyDescent="0.25">
      <c r="A849" t="s">
        <v>1041</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Row],[Sales]],Raw_Data_2!$A$2:$B$5,2,1)</f>
        <v>Low</v>
      </c>
    </row>
    <row r="850" spans="1:29" x14ac:dyDescent="0.25">
      <c r="A850" t="s">
        <v>1034</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Row],[Sales]],Raw_Data_2!$A$2:$B$5,2,1)</f>
        <v>Low</v>
      </c>
    </row>
    <row r="851" spans="1:29" x14ac:dyDescent="0.25">
      <c r="A851" t="s">
        <v>1027</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Row],[Sales]],Raw_Data_2!$A$2:$B$5,2,1)</f>
        <v>Low</v>
      </c>
    </row>
    <row r="852" spans="1:29" x14ac:dyDescent="0.25">
      <c r="A852" t="s">
        <v>1028</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Row],[Sales]],Raw_Data_2!$A$2:$B$5,2,1)</f>
        <v>Low</v>
      </c>
    </row>
    <row r="853" spans="1:29" x14ac:dyDescent="0.25">
      <c r="A853" t="s">
        <v>868</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Row],[Sales]],Raw_Data_2!$A$2:$B$5,2,1)</f>
        <v>Medium</v>
      </c>
    </row>
    <row r="854" spans="1:29" x14ac:dyDescent="0.25">
      <c r="A854" t="s">
        <v>869</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Row],[Sales]],Raw_Data_2!$A$2:$B$5,2,1)</f>
        <v>Low</v>
      </c>
    </row>
    <row r="855" spans="1:29" x14ac:dyDescent="0.25">
      <c r="A855" t="s">
        <v>1041</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Row],[Sales]],Raw_Data_2!$A$2:$B$5,2,1)</f>
        <v>Low</v>
      </c>
    </row>
    <row r="856" spans="1:29" x14ac:dyDescent="0.25">
      <c r="A856" t="s">
        <v>1034</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Row],[Sales]],Raw_Data_2!$A$2:$B$5,2,1)</f>
        <v>Low</v>
      </c>
    </row>
    <row r="857" spans="1:29" x14ac:dyDescent="0.25">
      <c r="A857" t="s">
        <v>1062</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Row],[Sales]],Raw_Data_2!$A$2:$B$5,2,1)</f>
        <v>Low</v>
      </c>
    </row>
    <row r="858" spans="1:29" x14ac:dyDescent="0.25">
      <c r="A858" t="s">
        <v>868</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Row],[Sales]],Raw_Data_2!$A$2:$B$5,2,1)</f>
        <v>Low</v>
      </c>
    </row>
    <row r="859" spans="1:29" x14ac:dyDescent="0.25">
      <c r="A859" t="s">
        <v>869</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Row],[Sales]],Raw_Data_2!$A$2:$B$5,2,1)</f>
        <v>Medium</v>
      </c>
    </row>
    <row r="860" spans="1:29" x14ac:dyDescent="0.25">
      <c r="A860" t="s">
        <v>925</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Row],[Sales]],Raw_Data_2!$A$2:$B$5,2,1)</f>
        <v>Medium</v>
      </c>
    </row>
    <row r="861" spans="1:29" x14ac:dyDescent="0.25">
      <c r="A861" t="s">
        <v>991</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Row],[Sales]],Raw_Data_2!$A$2:$B$5,2,1)</f>
        <v>Medium</v>
      </c>
    </row>
    <row r="862" spans="1:29" x14ac:dyDescent="0.25">
      <c r="A862" t="s">
        <v>933</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Row],[Sales]],Raw_Data_2!$A$2:$B$5,2,1)</f>
        <v>Medium</v>
      </c>
    </row>
    <row r="863" spans="1:29" x14ac:dyDescent="0.25">
      <c r="A863" t="s">
        <v>1062</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Row],[Sales]],Raw_Data_2!$A$2:$B$5,2,1)</f>
        <v>Low</v>
      </c>
    </row>
    <row r="864" spans="1:29" x14ac:dyDescent="0.25">
      <c r="A864" t="s">
        <v>1027</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Row],[Sales]],Raw_Data_2!$A$2:$B$5,2,1)</f>
        <v>Medium</v>
      </c>
    </row>
    <row r="865" spans="1:29" x14ac:dyDescent="0.25">
      <c r="A865" t="s">
        <v>896</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Row],[Sales]],Raw_Data_2!$A$2:$B$5,2,1)</f>
        <v>Medium</v>
      </c>
    </row>
    <row r="866" spans="1:29" x14ac:dyDescent="0.25">
      <c r="A866" t="s">
        <v>868</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Row],[Sales]],Raw_Data_2!$A$2:$B$5,2,1)</f>
        <v>Low</v>
      </c>
    </row>
    <row r="867" spans="1:29" x14ac:dyDescent="0.25">
      <c r="A867" t="s">
        <v>1149</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Row],[Sales]],Raw_Data_2!$A$2:$B$5,2,1)</f>
        <v>Medium</v>
      </c>
    </row>
    <row r="868" spans="1:29" x14ac:dyDescent="0.25">
      <c r="A868" t="s">
        <v>1041</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Row],[Sales]],Raw_Data_2!$A$2:$B$5,2,1)</f>
        <v>Low</v>
      </c>
    </row>
    <row r="869" spans="1:29" x14ac:dyDescent="0.25">
      <c r="A869" t="s">
        <v>1034</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Row],[Sales]],Raw_Data_2!$A$2:$B$5,2,1)</f>
        <v>Medium</v>
      </c>
    </row>
    <row r="870" spans="1:29" x14ac:dyDescent="0.25">
      <c r="A870" t="s">
        <v>1027</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Row],[Sales]],Raw_Data_2!$A$2:$B$5,2,1)</f>
        <v>Low</v>
      </c>
    </row>
    <row r="871" spans="1:29" x14ac:dyDescent="0.25">
      <c r="A871" t="s">
        <v>1028</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Row],[Sales]],Raw_Data_2!$A$2:$B$5,2,1)</f>
        <v>Low</v>
      </c>
    </row>
    <row r="872" spans="1:29" x14ac:dyDescent="0.25">
      <c r="A872" t="s">
        <v>932</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Row],[Sales]],Raw_Data_2!$A$2:$B$5,2,1)</f>
        <v>Low</v>
      </c>
    </row>
    <row r="873" spans="1:29" x14ac:dyDescent="0.25">
      <c r="A873" t="s">
        <v>1086</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Row],[Sales]],Raw_Data_2!$A$2:$B$5,2,1)</f>
        <v>Medium</v>
      </c>
    </row>
    <row r="874" spans="1:29" x14ac:dyDescent="0.25">
      <c r="A874" t="s">
        <v>1041</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Row],[Sales]],Raw_Data_2!$A$2:$B$5,2,1)</f>
        <v>Medium</v>
      </c>
    </row>
    <row r="875" spans="1:29" x14ac:dyDescent="0.25">
      <c r="A875" t="s">
        <v>1034</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Row],[Sales]],Raw_Data_2!$A$2:$B$5,2,1)</f>
        <v>Medium</v>
      </c>
    </row>
    <row r="876" spans="1:29" x14ac:dyDescent="0.25">
      <c r="A876" t="s">
        <v>1017</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Row],[Sales]],Raw_Data_2!$A$2:$B$5,2,1)</f>
        <v>Low</v>
      </c>
    </row>
    <row r="877" spans="1:29" x14ac:dyDescent="0.25">
      <c r="A877" t="s">
        <v>1034</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Row],[Sales]],Raw_Data_2!$A$2:$B$5,2,1)</f>
        <v>Low</v>
      </c>
    </row>
    <row r="878" spans="1:29" x14ac:dyDescent="0.25">
      <c r="A878" t="s">
        <v>925</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Row],[Sales]],Raw_Data_2!$A$2:$B$5,2,1)</f>
        <v>Medium</v>
      </c>
    </row>
    <row r="879" spans="1:29" x14ac:dyDescent="0.25">
      <c r="A879" t="s">
        <v>991</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Row],[Sales]],Raw_Data_2!$A$2:$B$5,2,1)</f>
        <v>Low</v>
      </c>
    </row>
    <row r="880" spans="1:29" x14ac:dyDescent="0.25">
      <c r="A880" t="s">
        <v>933</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Row],[Sales]],Raw_Data_2!$A$2:$B$5,2,1)</f>
        <v>Medium</v>
      </c>
    </row>
    <row r="881" spans="1:29" x14ac:dyDescent="0.25">
      <c r="A881" t="s">
        <v>1041</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Row],[Sales]],Raw_Data_2!$A$2:$B$5,2,1)</f>
        <v>Low</v>
      </c>
    </row>
    <row r="882" spans="1:29" x14ac:dyDescent="0.25">
      <c r="A882" t="s">
        <v>1034</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Row],[Sales]],Raw_Data_2!$A$2:$B$5,2,1)</f>
        <v>Low</v>
      </c>
    </row>
    <row r="883" spans="1:29" x14ac:dyDescent="0.25">
      <c r="A883" t="s">
        <v>971</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Row],[Sales]],Raw_Data_2!$A$2:$B$5,2,1)</f>
        <v>Low</v>
      </c>
    </row>
    <row r="884" spans="1:29" x14ac:dyDescent="0.25">
      <c r="A884" t="s">
        <v>932</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Row],[Sales]],Raw_Data_2!$A$2:$B$5,2,1)</f>
        <v>Low</v>
      </c>
    </row>
    <row r="885" spans="1:29" x14ac:dyDescent="0.25">
      <c r="A885" t="s">
        <v>1086</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Row],[Sales]],Raw_Data_2!$A$2:$B$5,2,1)</f>
        <v>Low</v>
      </c>
    </row>
    <row r="886" spans="1:29" x14ac:dyDescent="0.25">
      <c r="A886" t="s">
        <v>1041</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Row],[Sales]],Raw_Data_2!$A$2:$B$5,2,1)</f>
        <v>Medium</v>
      </c>
    </row>
    <row r="887" spans="1:29" x14ac:dyDescent="0.25">
      <c r="A887" t="s">
        <v>1034</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Row],[Sales]],Raw_Data_2!$A$2:$B$5,2,1)</f>
        <v>Medium</v>
      </c>
    </row>
    <row r="888" spans="1:29" x14ac:dyDescent="0.25">
      <c r="A888" t="s">
        <v>925</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Row],[Sales]],Raw_Data_2!$A$2:$B$5,2,1)</f>
        <v>Medium</v>
      </c>
    </row>
    <row r="889" spans="1:29" x14ac:dyDescent="0.25">
      <c r="A889" t="s">
        <v>932</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Row],[Sales]],Raw_Data_2!$A$2:$B$5,2,1)</f>
        <v>Medium</v>
      </c>
    </row>
    <row r="890" spans="1:29" x14ac:dyDescent="0.25">
      <c r="A890" t="s">
        <v>933</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Row],[Sales]],Raw_Data_2!$A$2:$B$5,2,1)</f>
        <v>Low</v>
      </c>
    </row>
    <row r="891" spans="1:29" x14ac:dyDescent="0.25">
      <c r="A891" t="s">
        <v>1017</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Row],[Sales]],Raw_Data_2!$A$2:$B$5,2,1)</f>
        <v>Medium</v>
      </c>
    </row>
    <row r="892" spans="1:29" x14ac:dyDescent="0.25">
      <c r="A892" t="s">
        <v>1034</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Row],[Sales]],Raw_Data_2!$A$2:$B$5,2,1)</f>
        <v>Medium</v>
      </c>
    </row>
    <row r="893" spans="1:29" x14ac:dyDescent="0.25">
      <c r="A893" t="s">
        <v>1086</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Row],[Sales]],Raw_Data_2!$A$2:$B$5,2,1)</f>
        <v>Low</v>
      </c>
    </row>
    <row r="894" spans="1:29" x14ac:dyDescent="0.25">
      <c r="A894" t="s">
        <v>1062</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Row],[Sales]],Raw_Data_2!$A$2:$B$5,2,1)</f>
        <v>Low</v>
      </c>
    </row>
    <row r="895" spans="1:29" x14ac:dyDescent="0.25">
      <c r="A895" t="s">
        <v>1027</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Row],[Sales]],Raw_Data_2!$A$2:$B$5,2,1)</f>
        <v>Medium</v>
      </c>
    </row>
    <row r="896" spans="1:29" x14ac:dyDescent="0.25">
      <c r="A896" t="s">
        <v>1028</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Row],[Sales]],Raw_Data_2!$A$2:$B$5,2,1)</f>
        <v>Medium</v>
      </c>
    </row>
    <row r="897" spans="1:29" x14ac:dyDescent="0.25">
      <c r="A897" t="s">
        <v>895</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Row],[Sales]],Raw_Data_2!$A$2:$B$5,2,1)</f>
        <v>Medium</v>
      </c>
    </row>
    <row r="898" spans="1:29" x14ac:dyDescent="0.25">
      <c r="A898" t="s">
        <v>1062</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Row],[Sales]],Raw_Data_2!$A$2:$B$5,2,1)</f>
        <v>Low</v>
      </c>
    </row>
    <row r="899" spans="1:29" x14ac:dyDescent="0.25">
      <c r="A899" t="s">
        <v>868</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Row],[Sales]],Raw_Data_2!$A$2:$B$5,2,1)</f>
        <v>Low</v>
      </c>
    </row>
    <row r="900" spans="1:29" x14ac:dyDescent="0.25">
      <c r="A900" t="s">
        <v>971</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Row],[Sales]],Raw_Data_2!$A$2:$B$5,2,1)</f>
        <v>Low</v>
      </c>
    </row>
    <row r="901" spans="1:29" x14ac:dyDescent="0.25">
      <c r="A901" t="s">
        <v>1027</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Row],[Sales]],Raw_Data_2!$A$2:$B$5,2,1)</f>
        <v>Medium</v>
      </c>
    </row>
    <row r="902" spans="1:29" x14ac:dyDescent="0.25">
      <c r="A902" t="s">
        <v>896</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Row],[Sales]],Raw_Data_2!$A$2:$B$5,2,1)</f>
        <v>Medium</v>
      </c>
    </row>
    <row r="903" spans="1:29" x14ac:dyDescent="0.25">
      <c r="A903" t="s">
        <v>869</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Row],[Sales]],Raw_Data_2!$A$2:$B$5,2,1)</f>
        <v>Medium</v>
      </c>
    </row>
    <row r="904" spans="1:29" x14ac:dyDescent="0.25">
      <c r="A904" t="s">
        <v>868</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Row],[Sales]],Raw_Data_2!$A$2:$B$5,2,1)</f>
        <v>Low</v>
      </c>
    </row>
    <row r="905" spans="1:29" x14ac:dyDescent="0.25">
      <c r="A905" t="s">
        <v>1149</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Row],[Sales]],Raw_Data_2!$A$2:$B$5,2,1)</f>
        <v>Low</v>
      </c>
    </row>
    <row r="906" spans="1:29" x14ac:dyDescent="0.25">
      <c r="A906" t="s">
        <v>1027</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Row],[Sales]],Raw_Data_2!$A$2:$B$5,2,1)</f>
        <v>Low</v>
      </c>
    </row>
    <row r="907" spans="1:29" x14ac:dyDescent="0.25">
      <c r="A907" t="s">
        <v>1028</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Row],[Sales]],Raw_Data_2!$A$2:$B$5,2,1)</f>
        <v>Low</v>
      </c>
    </row>
    <row r="908" spans="1:29" x14ac:dyDescent="0.25">
      <c r="A908" t="s">
        <v>1160</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Row],[Sales]],Raw_Data_2!$A$2:$B$5,2,1)</f>
        <v>Low</v>
      </c>
    </row>
    <row r="909" spans="1:29" x14ac:dyDescent="0.25">
      <c r="A909" t="s">
        <v>1027</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Row],[Sales]],Raw_Data_2!$A$2:$B$5,2,1)</f>
        <v>Low</v>
      </c>
    </row>
    <row r="910" spans="1:29" x14ac:dyDescent="0.25">
      <c r="A910" t="s">
        <v>1028</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Row],[Sales]],Raw_Data_2!$A$2:$B$5,2,1)</f>
        <v>Low</v>
      </c>
    </row>
    <row r="911" spans="1:29" x14ac:dyDescent="0.25">
      <c r="A911" t="s">
        <v>895</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Row],[Sales]],Raw_Data_2!$A$2:$B$5,2,1)</f>
        <v>Medium</v>
      </c>
    </row>
    <row r="912" spans="1:29" x14ac:dyDescent="0.25">
      <c r="A912" t="s">
        <v>896</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Row],[Sales]],Raw_Data_2!$A$2:$B$5,2,1)</f>
        <v>Low</v>
      </c>
    </row>
    <row r="913" spans="1:29" x14ac:dyDescent="0.25">
      <c r="A913" t="s">
        <v>868</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Row],[Sales]],Raw_Data_2!$A$2:$B$5,2,1)</f>
        <v>Low</v>
      </c>
    </row>
    <row r="914" spans="1:29" x14ac:dyDescent="0.25">
      <c r="A914" t="s">
        <v>1149</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Row],[Sales]],Raw_Data_2!$A$2:$B$5,2,1)</f>
        <v>Medium</v>
      </c>
    </row>
    <row r="915" spans="1:29" x14ac:dyDescent="0.25">
      <c r="A915" t="s">
        <v>1027</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Row],[Sales]],Raw_Data_2!$A$2:$B$5,2,1)</f>
        <v>Medium</v>
      </c>
    </row>
    <row r="916" spans="1:29" x14ac:dyDescent="0.25">
      <c r="A916" t="s">
        <v>1028</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Row],[Sales]],Raw_Data_2!$A$2:$B$5,2,1)</f>
        <v>Medium</v>
      </c>
    </row>
    <row r="917" spans="1:29" x14ac:dyDescent="0.25">
      <c r="A917" t="s">
        <v>991</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Row],[Sales]],Raw_Data_2!$A$2:$B$5,2,1)</f>
        <v>Low</v>
      </c>
    </row>
    <row r="918" spans="1:29" x14ac:dyDescent="0.25">
      <c r="A918" t="s">
        <v>992</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Row],[Sales]],Raw_Data_2!$A$2:$B$5,2,1)</f>
        <v>Low</v>
      </c>
    </row>
    <row r="919" spans="1:29" x14ac:dyDescent="0.25">
      <c r="A919" t="s">
        <v>868</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Row],[Sales]],Raw_Data_2!$A$2:$B$5,2,1)</f>
        <v>Low</v>
      </c>
    </row>
    <row r="920" spans="1:29" x14ac:dyDescent="0.25">
      <c r="A920" t="s">
        <v>1149</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Row],[Sales]],Raw_Data_2!$A$2:$B$5,2,1)</f>
        <v>Low</v>
      </c>
    </row>
    <row r="921" spans="1:29" x14ac:dyDescent="0.25">
      <c r="A921" t="s">
        <v>925</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Row],[Sales]],Raw_Data_2!$A$2:$B$5,2,1)</f>
        <v>Low</v>
      </c>
    </row>
    <row r="922" spans="1:29" x14ac:dyDescent="0.25">
      <c r="A922" t="s">
        <v>991</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Row],[Sales]],Raw_Data_2!$A$2:$B$5,2,1)</f>
        <v>Low</v>
      </c>
    </row>
    <row r="923" spans="1:29" x14ac:dyDescent="0.25">
      <c r="A923" t="s">
        <v>933</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Row],[Sales]],Raw_Data_2!$A$2:$B$5,2,1)</f>
        <v>Low</v>
      </c>
    </row>
    <row r="924" spans="1:29" x14ac:dyDescent="0.25">
      <c r="A924" t="s">
        <v>925</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Row],[Sales]],Raw_Data_2!$A$2:$B$5,2,1)</f>
        <v>Low</v>
      </c>
    </row>
    <row r="925" spans="1:29" x14ac:dyDescent="0.25">
      <c r="A925" t="s">
        <v>991</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Row],[Sales]],Raw_Data_2!$A$2:$B$5,2,1)</f>
        <v>Low</v>
      </c>
    </row>
    <row r="926" spans="1:29" x14ac:dyDescent="0.25">
      <c r="A926" t="s">
        <v>992</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Row],[Sales]],Raw_Data_2!$A$2:$B$5,2,1)</f>
        <v>Medium</v>
      </c>
    </row>
    <row r="927" spans="1:29" x14ac:dyDescent="0.25">
      <c r="A927" t="s">
        <v>932</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Row],[Sales]],Raw_Data_2!$A$2:$B$5,2,1)</f>
        <v>Low</v>
      </c>
    </row>
    <row r="928" spans="1:29" x14ac:dyDescent="0.25">
      <c r="A928" t="s">
        <v>933</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Row],[Sales]],Raw_Data_2!$A$2:$B$5,2,1)</f>
        <v>Low</v>
      </c>
    </row>
    <row r="929" spans="1:29" x14ac:dyDescent="0.25">
      <c r="A929" t="s">
        <v>1086</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Row],[Sales]],Raw_Data_2!$A$2:$B$5,2,1)</f>
        <v>Medium</v>
      </c>
    </row>
    <row r="930" spans="1:29" x14ac:dyDescent="0.25">
      <c r="A930" t="s">
        <v>925</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Row],[Sales]],Raw_Data_2!$A$2:$B$5,2,1)</f>
        <v>Low</v>
      </c>
    </row>
    <row r="931" spans="1:29" x14ac:dyDescent="0.25">
      <c r="A931" t="s">
        <v>991</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Row],[Sales]],Raw_Data_2!$A$2:$B$5,2,1)</f>
        <v>Low</v>
      </c>
    </row>
    <row r="932" spans="1:29" x14ac:dyDescent="0.25">
      <c r="A932" t="s">
        <v>933</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Row],[Sales]],Raw_Data_2!$A$2:$B$5,2,1)</f>
        <v>Medium</v>
      </c>
    </row>
    <row r="933" spans="1:29" x14ac:dyDescent="0.25">
      <c r="A933" t="s">
        <v>895</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Row],[Sales]],Raw_Data_2!$A$2:$B$5,2,1)</f>
        <v>Low</v>
      </c>
    </row>
    <row r="934" spans="1:29" x14ac:dyDescent="0.25">
      <c r="A934" t="s">
        <v>896</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Row],[Sales]],Raw_Data_2!$A$2:$B$5,2,1)</f>
        <v>Low</v>
      </c>
    </row>
    <row r="935" spans="1:29" x14ac:dyDescent="0.25">
      <c r="A935" t="s">
        <v>869</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Row],[Sales]],Raw_Data_2!$A$2:$B$5,2,1)</f>
        <v>Medium</v>
      </c>
    </row>
    <row r="936" spans="1:29" x14ac:dyDescent="0.25">
      <c r="A936" t="s">
        <v>925</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Row],[Sales]],Raw_Data_2!$A$2:$B$5,2,1)</f>
        <v>Medium</v>
      </c>
    </row>
    <row r="937" spans="1:29" x14ac:dyDescent="0.25">
      <c r="A937" t="s">
        <v>991</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Row],[Sales]],Raw_Data_2!$A$2:$B$5,2,1)</f>
        <v>Medium</v>
      </c>
    </row>
    <row r="938" spans="1:29" x14ac:dyDescent="0.25">
      <c r="A938" t="s">
        <v>933</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Row],[Sales]],Raw_Data_2!$A$2:$B$5,2,1)</f>
        <v>Low</v>
      </c>
    </row>
    <row r="939" spans="1:29" x14ac:dyDescent="0.25">
      <c r="A939" t="s">
        <v>925</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Row],[Sales]],Raw_Data_2!$A$2:$B$5,2,1)</f>
        <v>Low</v>
      </c>
    </row>
    <row r="940" spans="1:29" x14ac:dyDescent="0.25">
      <c r="A940" t="s">
        <v>991</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Row],[Sales]],Raw_Data_2!$A$2:$B$5,2,1)</f>
        <v>Low</v>
      </c>
    </row>
    <row r="941" spans="1:29" x14ac:dyDescent="0.25">
      <c r="A941" t="s">
        <v>933</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Row],[Sales]],Raw_Data_2!$A$2:$B$5,2,1)</f>
        <v>Medium</v>
      </c>
    </row>
    <row r="942" spans="1:29" x14ac:dyDescent="0.25">
      <c r="A942" t="s">
        <v>1086</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Row],[Sales]],Raw_Data_2!$A$2:$B$5,2,1)</f>
        <v>Low</v>
      </c>
    </row>
    <row r="943" spans="1:29" x14ac:dyDescent="0.25">
      <c r="A943" t="s">
        <v>932</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Row],[Sales]],Raw_Data_2!$A$2:$B$5,2,1)</f>
        <v>Low</v>
      </c>
    </row>
    <row r="944" spans="1:29" x14ac:dyDescent="0.25">
      <c r="A944" t="s">
        <v>933</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Row],[Sales]],Raw_Data_2!$A$2:$B$5,2,1)</f>
        <v>Low</v>
      </c>
    </row>
    <row r="945" spans="1:29" x14ac:dyDescent="0.25">
      <c r="A945" t="s">
        <v>925</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Row],[Sales]],Raw_Data_2!$A$2:$B$5,2,1)</f>
        <v>Low</v>
      </c>
    </row>
    <row r="946" spans="1:29" x14ac:dyDescent="0.25">
      <c r="A946" t="s">
        <v>991</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Row],[Sales]],Raw_Data_2!$A$2:$B$5,2,1)</f>
        <v>Low</v>
      </c>
    </row>
    <row r="947" spans="1:29" x14ac:dyDescent="0.25">
      <c r="A947" t="s">
        <v>933</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Row],[Sales]],Raw_Data_2!$A$2:$B$5,2,1)</f>
        <v>Low</v>
      </c>
    </row>
    <row r="948" spans="1:29" x14ac:dyDescent="0.25">
      <c r="A948" t="s">
        <v>927</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Row],[Sales]],Raw_Data_2!$A$2:$B$5,2,1)</f>
        <v>Medium</v>
      </c>
    </row>
    <row r="949" spans="1:29" x14ac:dyDescent="0.25">
      <c r="A949" t="s">
        <v>970</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Row],[Sales]],Raw_Data_2!$A$2:$B$5,2,1)</f>
        <v>Medium</v>
      </c>
    </row>
    <row r="950" spans="1:29" x14ac:dyDescent="0.25">
      <c r="A950" t="s">
        <v>970</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Row],[Sales]],Raw_Data_2!$A$2:$B$5,2,1)</f>
        <v>Low</v>
      </c>
    </row>
    <row r="951" spans="1:29" x14ac:dyDescent="0.25">
      <c r="A951" t="s">
        <v>970</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Row],[Sales]],Raw_Data_2!$A$2:$B$5,2,1)</f>
        <v>Low</v>
      </c>
    </row>
    <row r="952" spans="1:29" x14ac:dyDescent="0.25">
      <c r="A952" t="s">
        <v>970</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Row],[Sales]],Raw_Data_2!$A$2:$B$5,2,1)</f>
        <v>Medium</v>
      </c>
    </row>
    <row r="953" spans="1:29" x14ac:dyDescent="0.25">
      <c r="A953" t="s">
        <v>970</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Row],[Sales]],Raw_Data_2!$A$2:$B$5,2,1)</f>
        <v>Medium</v>
      </c>
    </row>
    <row r="954" spans="1:29" x14ac:dyDescent="0.25">
      <c r="A954" t="s">
        <v>1058</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Row],[Sales]],Raw_Data_2!$A$2:$B$5,2,1)</f>
        <v>Medium</v>
      </c>
    </row>
    <row r="955" spans="1:29" x14ac:dyDescent="0.25">
      <c r="A955" t="s">
        <v>1061</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Row],[Sales]],Raw_Data_2!$A$2:$B$5,2,1)</f>
        <v>Low</v>
      </c>
    </row>
    <row r="956" spans="1:29" x14ac:dyDescent="0.25">
      <c r="A956" t="s">
        <v>1058</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Row],[Sales]],Raw_Data_2!$A$2:$B$5,2,1)</f>
        <v>Low</v>
      </c>
    </row>
    <row r="957" spans="1:29" x14ac:dyDescent="0.25">
      <c r="A957" t="s">
        <v>1061</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Row],[Sales]],Raw_Data_2!$A$2:$B$5,2,1)</f>
        <v>Low</v>
      </c>
    </row>
    <row r="958" spans="1:29" x14ac:dyDescent="0.25">
      <c r="A958" t="s">
        <v>970</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Row],[Sales]],Raw_Data_2!$A$2:$B$5,2,1)</f>
        <v>Medium</v>
      </c>
    </row>
    <row r="959" spans="1:29" x14ac:dyDescent="0.25">
      <c r="A959" t="s">
        <v>1058</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Row],[Sales]],Raw_Data_2!$A$2:$B$5,2,1)</f>
        <v>Medium</v>
      </c>
    </row>
    <row r="960" spans="1:29" x14ac:dyDescent="0.25">
      <c r="A960" t="s">
        <v>1061</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Row],[Sales]],Raw_Data_2!$A$2:$B$5,2,1)</f>
        <v>Medium</v>
      </c>
    </row>
    <row r="961" spans="1:29" x14ac:dyDescent="0.25">
      <c r="A961" t="s">
        <v>970</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Row],[Sales]],Raw_Data_2!$A$2:$B$5,2,1)</f>
        <v>Low</v>
      </c>
    </row>
    <row r="962" spans="1:29" x14ac:dyDescent="0.25">
      <c r="A962" t="s">
        <v>970</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Row],[Sales]],Raw_Data_2!$A$2:$B$5,2,1)</f>
        <v>Medium</v>
      </c>
    </row>
    <row r="963" spans="1:29" x14ac:dyDescent="0.25">
      <c r="A963" t="s">
        <v>1058</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Row],[Sales]],Raw_Data_2!$A$2:$B$5,2,1)</f>
        <v>Low</v>
      </c>
    </row>
    <row r="964" spans="1:29" x14ac:dyDescent="0.25">
      <c r="A964" t="s">
        <v>1061</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Row],[Sales]],Raw_Data_2!$A$2:$B$5,2,1)</f>
        <v>Low</v>
      </c>
    </row>
    <row r="965" spans="1:29" x14ac:dyDescent="0.25">
      <c r="A965" t="s">
        <v>1058</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Row],[Sales]],Raw_Data_2!$A$2:$B$5,2,1)</f>
        <v>Medium</v>
      </c>
    </row>
    <row r="966" spans="1:29" x14ac:dyDescent="0.25">
      <c r="A966" t="s">
        <v>1061</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Row],[Sales]],Raw_Data_2!$A$2:$B$5,2,1)</f>
        <v>Low</v>
      </c>
    </row>
    <row r="967" spans="1:29" x14ac:dyDescent="0.25">
      <c r="A967" t="s">
        <v>1058</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Row],[Sales]],Raw_Data_2!$A$2:$B$5,2,1)</f>
        <v>Medium</v>
      </c>
    </row>
    <row r="968" spans="1:29" x14ac:dyDescent="0.25">
      <c r="A968" t="s">
        <v>1061</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Row],[Sales]],Raw_Data_2!$A$2:$B$5,2,1)</f>
        <v>Medium</v>
      </c>
    </row>
    <row r="969" spans="1:29" x14ac:dyDescent="0.25">
      <c r="A969" t="s">
        <v>970</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Row],[Sales]],Raw_Data_2!$A$2:$B$5,2,1)</f>
        <v>Medium</v>
      </c>
    </row>
    <row r="970" spans="1:29" x14ac:dyDescent="0.25">
      <c r="A970" t="s">
        <v>970</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Row],[Sales]],Raw_Data_2!$A$2:$B$5,2,1)</f>
        <v>Medium</v>
      </c>
    </row>
    <row r="971" spans="1:29" x14ac:dyDescent="0.25">
      <c r="A971" t="s">
        <v>970</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Row],[Sales]],Raw_Data_2!$A$2:$B$5,2,1)</f>
        <v>Low</v>
      </c>
    </row>
    <row r="972" spans="1:29" x14ac:dyDescent="0.25">
      <c r="A972" t="s">
        <v>1058</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Row],[Sales]],Raw_Data_2!$A$2:$B$5,2,1)</f>
        <v>Medium</v>
      </c>
    </row>
    <row r="973" spans="1:29" x14ac:dyDescent="0.25">
      <c r="A973" t="s">
        <v>1061</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Row],[Sales]],Raw_Data_2!$A$2:$B$5,2,1)</f>
        <v>Low</v>
      </c>
    </row>
    <row r="974" spans="1:29" x14ac:dyDescent="0.25">
      <c r="A974" t="s">
        <v>970</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Row],[Sales]],Raw_Data_2!$A$2:$B$5,2,1)</f>
        <v>Medium</v>
      </c>
    </row>
    <row r="975" spans="1:29" x14ac:dyDescent="0.25">
      <c r="A975" t="s">
        <v>970</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Row],[Sales]],Raw_Data_2!$A$2:$B$5,2,1)</f>
        <v>Medium</v>
      </c>
    </row>
    <row r="976" spans="1:29" x14ac:dyDescent="0.25">
      <c r="A976" t="s">
        <v>1061</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Row],[Sales]],Raw_Data_2!$A$2:$B$5,2,1)</f>
        <v>Medium</v>
      </c>
    </row>
    <row r="977" spans="1:29" x14ac:dyDescent="0.25">
      <c r="A977" t="s">
        <v>1061</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Row],[Sales]],Raw_Data_2!$A$2:$B$5,2,1)</f>
        <v>Medium</v>
      </c>
    </row>
    <row r="978" spans="1:29" x14ac:dyDescent="0.25">
      <c r="A978" t="s">
        <v>1061</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Row],[Sales]],Raw_Data_2!$A$2:$B$5,2,1)</f>
        <v>Medium</v>
      </c>
    </row>
    <row r="979" spans="1:29" x14ac:dyDescent="0.25">
      <c r="A979" t="s">
        <v>970</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Row],[Sales]],Raw_Data_2!$A$2:$B$5,2,1)</f>
        <v>Low</v>
      </c>
    </row>
    <row r="980" spans="1:29" x14ac:dyDescent="0.25">
      <c r="A980" t="s">
        <v>1058</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Row],[Sales]],Raw_Data_2!$A$2:$B$5,2,1)</f>
        <v>Low</v>
      </c>
    </row>
    <row r="981" spans="1:29" x14ac:dyDescent="0.25">
      <c r="A981" t="s">
        <v>1061</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Row],[Sales]],Raw_Data_2!$A$2:$B$5,2,1)</f>
        <v>Low</v>
      </c>
    </row>
    <row r="982" spans="1:29" x14ac:dyDescent="0.25">
      <c r="A982" t="s">
        <v>927</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Row],[Sales]],Raw_Data_2!$A$2:$B$5,2,1)</f>
        <v>Medium</v>
      </c>
    </row>
    <row r="983" spans="1:29" x14ac:dyDescent="0.25">
      <c r="A983" t="s">
        <v>1058</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Row],[Sales]],Raw_Data_2!$A$2:$B$5,2,1)</f>
        <v>Low</v>
      </c>
    </row>
    <row r="984" spans="1:29" x14ac:dyDescent="0.25">
      <c r="A984" t="s">
        <v>1061</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Row],[Sales]],Raw_Data_2!$A$2:$B$5,2,1)</f>
        <v>Low</v>
      </c>
    </row>
    <row r="985" spans="1:29" x14ac:dyDescent="0.25">
      <c r="A985" t="s">
        <v>1061</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Row],[Sales]],Raw_Data_2!$A$2:$B$5,2,1)</f>
        <v>Low</v>
      </c>
    </row>
    <row r="986" spans="1:29" x14ac:dyDescent="0.25">
      <c r="A986" t="s">
        <v>1061</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Row],[Sales]],Raw_Data_2!$A$2:$B$5,2,1)</f>
        <v>Low</v>
      </c>
    </row>
    <row r="987" spans="1:29" x14ac:dyDescent="0.25">
      <c r="A987" t="s">
        <v>970</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Row],[Sales]],Raw_Data_2!$A$2:$B$5,2,1)</f>
        <v>Low</v>
      </c>
    </row>
    <row r="988" spans="1:29" x14ac:dyDescent="0.25">
      <c r="A988" t="s">
        <v>927</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Row],[Sales]],Raw_Data_2!$A$2:$B$5,2,1)</f>
        <v>Medium</v>
      </c>
    </row>
    <row r="989" spans="1:29" x14ac:dyDescent="0.25">
      <c r="A989" t="s">
        <v>1061</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Row],[Sales]],Raw_Data_2!$A$2:$B$5,2,1)</f>
        <v>Medium</v>
      </c>
    </row>
    <row r="990" spans="1:29" x14ac:dyDescent="0.25">
      <c r="A990" t="s">
        <v>970</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Row],[Sales]],Raw_Data_2!$A$2:$B$5,2,1)</f>
        <v>Low</v>
      </c>
    </row>
    <row r="991" spans="1:29" x14ac:dyDescent="0.25">
      <c r="A991" t="s">
        <v>1061</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Row],[Sales]],Raw_Data_2!$A$2:$B$5,2,1)</f>
        <v>Medium</v>
      </c>
    </row>
    <row r="992" spans="1:29" x14ac:dyDescent="0.25">
      <c r="A992" t="s">
        <v>927</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Row],[Sales]],Raw_Data_2!$A$2:$B$5,2,1)</f>
        <v>Medium</v>
      </c>
    </row>
    <row r="993" spans="1:29" x14ac:dyDescent="0.25">
      <c r="A993" t="s">
        <v>970</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Row],[Sales]],Raw_Data_2!$A$2:$B$5,2,1)</f>
        <v>Medium</v>
      </c>
    </row>
    <row r="994" spans="1:29" x14ac:dyDescent="0.25">
      <c r="A994" t="s">
        <v>1058</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Row],[Sales]],Raw_Data_2!$A$2:$B$5,2,1)</f>
        <v>Low</v>
      </c>
    </row>
    <row r="995" spans="1:29" x14ac:dyDescent="0.25">
      <c r="A995" t="s">
        <v>1061</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Row],[Sales]],Raw_Data_2!$A$2:$B$5,2,1)</f>
        <v>Low</v>
      </c>
    </row>
    <row r="996" spans="1:29" x14ac:dyDescent="0.25">
      <c r="A996" t="s">
        <v>1058</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Row],[Sales]],Raw_Data_2!$A$2:$B$5,2,1)</f>
        <v>Low</v>
      </c>
    </row>
    <row r="997" spans="1:29" x14ac:dyDescent="0.25">
      <c r="A997" t="s">
        <v>927</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Row],[Sales]],Raw_Data_2!$A$2:$B$5,2,1)</f>
        <v>Low</v>
      </c>
    </row>
    <row r="998" spans="1:29" x14ac:dyDescent="0.25">
      <c r="A998" t="s">
        <v>927</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Row],[Sales]],Raw_Data_2!$A$2:$B$5,2,1)</f>
        <v>Medium</v>
      </c>
    </row>
    <row r="999" spans="1:29" x14ac:dyDescent="0.25">
      <c r="A999" t="s">
        <v>927</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Row],[Sales]],Raw_Data_2!$A$2:$B$5,2,1)</f>
        <v>Medium</v>
      </c>
    </row>
    <row r="1000" spans="1:29" x14ac:dyDescent="0.25">
      <c r="A1000" t="s">
        <v>927</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Row],[Sales]],Raw_Data_2!$A$2:$B$5,2,1)</f>
        <v>Low</v>
      </c>
    </row>
    <row r="1001" spans="1:29" x14ac:dyDescent="0.25">
      <c r="A1001" t="s">
        <v>927</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Row],[Sales]],Raw_Data_2!$A$2:$B$5,2,1)</f>
        <v>Low</v>
      </c>
    </row>
    <row r="1002" spans="1:29" x14ac:dyDescent="0.25">
      <c r="A1002" t="s">
        <v>871</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Row],[Sales]],Raw_Data_2!$A$2:$B$5,2,1)</f>
        <v>Medium</v>
      </c>
    </row>
    <row r="1003" spans="1:29" x14ac:dyDescent="0.25">
      <c r="A1003" t="s">
        <v>898</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Row],[Sales]],Raw_Data_2!$A$2:$B$5,2,1)</f>
        <v>Medium</v>
      </c>
    </row>
    <row r="1004" spans="1:29" x14ac:dyDescent="0.25">
      <c r="A1004" t="s">
        <v>942</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Row],[Sales]],Raw_Data_2!$A$2:$B$5,2,1)</f>
        <v>Medium</v>
      </c>
    </row>
    <row r="1005" spans="1:29" x14ac:dyDescent="0.25">
      <c r="A1005" t="s">
        <v>871</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Row],[Sales]],Raw_Data_2!$A$2:$B$5,2,1)</f>
        <v>Medium</v>
      </c>
    </row>
    <row r="1006" spans="1:29" x14ac:dyDescent="0.25">
      <c r="A1006" t="s">
        <v>975</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Row],[Sales]],Raw_Data_2!$A$2:$B$5,2,1)</f>
        <v>Medium</v>
      </c>
    </row>
    <row r="1007" spans="1:29" x14ac:dyDescent="0.25">
      <c r="A1007" t="s">
        <v>1003</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Row],[Sales]],Raw_Data_2!$A$2:$B$5,2,1)</f>
        <v>Low</v>
      </c>
    </row>
    <row r="1008" spans="1:29" x14ac:dyDescent="0.25">
      <c r="A1008" t="s">
        <v>871</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Row],[Sales]],Raw_Data_2!$A$2:$B$5,2,1)</f>
        <v>Medium</v>
      </c>
    </row>
    <row r="1009" spans="1:29" x14ac:dyDescent="0.25">
      <c r="A1009" t="s">
        <v>1003</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Row],[Sales]],Raw_Data_2!$A$2:$B$5,2,1)</f>
        <v>Medium</v>
      </c>
    </row>
    <row r="1010" spans="1:29" x14ac:dyDescent="0.25">
      <c r="A1010" t="s">
        <v>1019</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Row],[Sales]],Raw_Data_2!$A$2:$B$5,2,1)</f>
        <v>Medium</v>
      </c>
    </row>
    <row r="1011" spans="1:29" x14ac:dyDescent="0.25">
      <c r="A1011" t="s">
        <v>975</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Row],[Sales]],Raw_Data_2!$A$2:$B$5,2,1)</f>
        <v>Low</v>
      </c>
    </row>
    <row r="1012" spans="1:29" x14ac:dyDescent="0.25">
      <c r="A1012" t="s">
        <v>1021</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Row],[Sales]],Raw_Data_2!$A$2:$B$5,2,1)</f>
        <v>Medium</v>
      </c>
    </row>
    <row r="1013" spans="1:29" x14ac:dyDescent="0.25">
      <c r="A1013" t="s">
        <v>871</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Row],[Sales]],Raw_Data_2!$A$2:$B$5,2,1)</f>
        <v>Low</v>
      </c>
    </row>
    <row r="1014" spans="1:29" x14ac:dyDescent="0.25">
      <c r="A1014" t="s">
        <v>975</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Row],[Sales]],Raw_Data_2!$A$2:$B$5,2,1)</f>
        <v>Low</v>
      </c>
    </row>
    <row r="1015" spans="1:29" x14ac:dyDescent="0.25">
      <c r="A1015" t="s">
        <v>1021</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Row],[Sales]],Raw_Data_2!$A$2:$B$5,2,1)</f>
        <v>Medium</v>
      </c>
    </row>
    <row r="1016" spans="1:29" x14ac:dyDescent="0.25">
      <c r="A1016" t="s">
        <v>1019</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Row],[Sales]],Raw_Data_2!$A$2:$B$5,2,1)</f>
        <v>Medium</v>
      </c>
    </row>
    <row r="1017" spans="1:29" x14ac:dyDescent="0.25">
      <c r="A1017" t="s">
        <v>975</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Row],[Sales]],Raw_Data_2!$A$2:$B$5,2,1)</f>
        <v>Medium</v>
      </c>
    </row>
    <row r="1018" spans="1:29" x14ac:dyDescent="0.25">
      <c r="A1018" t="s">
        <v>898</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Row],[Sales]],Raw_Data_2!$A$2:$B$5,2,1)</f>
        <v>Medium</v>
      </c>
    </row>
    <row r="1019" spans="1:29" x14ac:dyDescent="0.25">
      <c r="A1019" t="s">
        <v>1019</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Row],[Sales]],Raw_Data_2!$A$2:$B$5,2,1)</f>
        <v>Medium</v>
      </c>
    </row>
    <row r="1020" spans="1:29" x14ac:dyDescent="0.25">
      <c r="A1020" t="s">
        <v>975</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Row],[Sales]],Raw_Data_2!$A$2:$B$5,2,1)</f>
        <v>Medium</v>
      </c>
    </row>
    <row r="1021" spans="1:29" x14ac:dyDescent="0.25">
      <c r="A1021" t="s">
        <v>898</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Row],[Sales]],Raw_Data_2!$A$2:$B$5,2,1)</f>
        <v>Low</v>
      </c>
    </row>
    <row r="1022" spans="1:29" x14ac:dyDescent="0.25">
      <c r="A1022" t="s">
        <v>898</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Row],[Sales]],Raw_Data_2!$A$2:$B$5,2,1)</f>
        <v>Low</v>
      </c>
    </row>
    <row r="1023" spans="1:29" x14ac:dyDescent="0.25">
      <c r="A1023" t="s">
        <v>1019</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Row],[Sales]],Raw_Data_2!$A$2:$B$5,2,1)</f>
        <v>Medium</v>
      </c>
    </row>
    <row r="1024" spans="1:29" x14ac:dyDescent="0.25">
      <c r="A1024" t="s">
        <v>975</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Row],[Sales]],Raw_Data_2!$A$2:$B$5,2,1)</f>
        <v>Medium</v>
      </c>
    </row>
    <row r="1025" spans="1:29" x14ac:dyDescent="0.25">
      <c r="A1025" t="s">
        <v>1078</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Row],[Sales]],Raw_Data_2!$A$2:$B$5,2,1)</f>
        <v>Low</v>
      </c>
    </row>
    <row r="1026" spans="1:29" x14ac:dyDescent="0.25">
      <c r="A1026" t="s">
        <v>942</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Row],[Sales]],Raw_Data_2!$A$2:$B$5,2,1)</f>
        <v>Medium</v>
      </c>
    </row>
    <row r="1027" spans="1:29" x14ac:dyDescent="0.25">
      <c r="A1027" t="s">
        <v>1099</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Row],[Sales]],Raw_Data_2!$A$2:$B$5,2,1)</f>
        <v>Medium</v>
      </c>
    </row>
    <row r="1028" spans="1:29" x14ac:dyDescent="0.25">
      <c r="A1028" t="s">
        <v>1078</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Row],[Sales]],Raw_Data_2!$A$2:$B$5,2,1)</f>
        <v>Medium</v>
      </c>
    </row>
    <row r="1029" spans="1:29" x14ac:dyDescent="0.25">
      <c r="A1029" t="s">
        <v>1019</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Row],[Sales]],Raw_Data_2!$A$2:$B$5,2,1)</f>
        <v>Low</v>
      </c>
    </row>
    <row r="1030" spans="1:29" x14ac:dyDescent="0.25">
      <c r="A1030" t="s">
        <v>975</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Row],[Sales]],Raw_Data_2!$A$2:$B$5,2,1)</f>
        <v>Low</v>
      </c>
    </row>
    <row r="1031" spans="1:29" x14ac:dyDescent="0.25">
      <c r="A1031" t="s">
        <v>1019</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Row],[Sales]],Raw_Data_2!$A$2:$B$5,2,1)</f>
        <v>Medium</v>
      </c>
    </row>
    <row r="1032" spans="1:29" x14ac:dyDescent="0.25">
      <c r="A1032" t="s">
        <v>975</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Row],[Sales]],Raw_Data_2!$A$2:$B$5,2,1)</f>
        <v>Medium</v>
      </c>
    </row>
    <row r="1033" spans="1:29" x14ac:dyDescent="0.25">
      <c r="A1033" t="s">
        <v>1021</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Row],[Sales]],Raw_Data_2!$A$2:$B$5,2,1)</f>
        <v>Medium</v>
      </c>
    </row>
    <row r="1034" spans="1:29" x14ac:dyDescent="0.25">
      <c r="A1034" t="s">
        <v>1099</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Row],[Sales]],Raw_Data_2!$A$2:$B$5,2,1)</f>
        <v>Low</v>
      </c>
    </row>
    <row r="1035" spans="1:29" x14ac:dyDescent="0.25">
      <c r="A1035" t="s">
        <v>1078</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Row],[Sales]],Raw_Data_2!$A$2:$B$5,2,1)</f>
        <v>Low</v>
      </c>
    </row>
    <row r="1036" spans="1:29" x14ac:dyDescent="0.25">
      <c r="A1036" t="s">
        <v>1021</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Row],[Sales]],Raw_Data_2!$A$2:$B$5,2,1)</f>
        <v>Medium</v>
      </c>
    </row>
    <row r="1037" spans="1:29" x14ac:dyDescent="0.25">
      <c r="A1037" t="s">
        <v>1099</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Row],[Sales]],Raw_Data_2!$A$2:$B$5,2,1)</f>
        <v>Medium</v>
      </c>
    </row>
    <row r="1038" spans="1:29" x14ac:dyDescent="0.25">
      <c r="A1038" t="s">
        <v>1078</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Row],[Sales]],Raw_Data_2!$A$2:$B$5,2,1)</f>
        <v>Medium</v>
      </c>
    </row>
    <row r="1039" spans="1:29" x14ac:dyDescent="0.25">
      <c r="A1039" t="s">
        <v>1099</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Row],[Sales]],Raw_Data_2!$A$2:$B$5,2,1)</f>
        <v>High</v>
      </c>
    </row>
    <row r="1040" spans="1:29" x14ac:dyDescent="0.25">
      <c r="A1040" t="s">
        <v>1019</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Row],[Sales]],Raw_Data_2!$A$2:$B$5,2,1)</f>
        <v>Medium</v>
      </c>
    </row>
    <row r="1041" spans="1:29" x14ac:dyDescent="0.25">
      <c r="A1041" t="s">
        <v>975</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Row],[Sales]],Raw_Data_2!$A$2:$B$5,2,1)</f>
        <v>Medium</v>
      </c>
    </row>
    <row r="1042" spans="1:29" x14ac:dyDescent="0.25">
      <c r="A1042" t="s">
        <v>898</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Row],[Sales]],Raw_Data_2!$A$2:$B$5,2,1)</f>
        <v>Medium</v>
      </c>
    </row>
    <row r="1043" spans="1:29" x14ac:dyDescent="0.25">
      <c r="A1043" t="s">
        <v>898</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Row],[Sales]],Raw_Data_2!$A$2:$B$5,2,1)</f>
        <v>Low</v>
      </c>
    </row>
    <row r="1044" spans="1:29" x14ac:dyDescent="0.25">
      <c r="A1044" t="s">
        <v>942</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Row],[Sales]],Raw_Data_2!$A$2:$B$5,2,1)</f>
        <v>Low</v>
      </c>
    </row>
    <row r="1045" spans="1:29" x14ac:dyDescent="0.25">
      <c r="A1045" t="s">
        <v>898</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Row],[Sales]],Raw_Data_2!$A$2:$B$5,2,1)</f>
        <v>Medium</v>
      </c>
    </row>
    <row r="1046" spans="1:29" x14ac:dyDescent="0.25">
      <c r="A1046" t="s">
        <v>1019</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Row],[Sales]],Raw_Data_2!$A$2:$B$5,2,1)</f>
        <v>Medium</v>
      </c>
    </row>
    <row r="1047" spans="1:29" x14ac:dyDescent="0.25">
      <c r="A1047" t="s">
        <v>975</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Row],[Sales]],Raw_Data_2!$A$2:$B$5,2,1)</f>
        <v>Medium</v>
      </c>
    </row>
    <row r="1048" spans="1:29" x14ac:dyDescent="0.25">
      <c r="A1048" t="s">
        <v>1021</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Row],[Sales]],Raw_Data_2!$A$2:$B$5,2,1)</f>
        <v>Medium</v>
      </c>
    </row>
    <row r="1049" spans="1:29" x14ac:dyDescent="0.25">
      <c r="A1049" t="s">
        <v>871</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Row],[Sales]],Raw_Data_2!$A$2:$B$5,2,1)</f>
        <v>Low</v>
      </c>
    </row>
    <row r="1050" spans="1:29" x14ac:dyDescent="0.25">
      <c r="A1050" t="s">
        <v>898</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Row],[Sales]],Raw_Data_2!$A$2:$B$5,2,1)</f>
        <v>Medium</v>
      </c>
    </row>
    <row r="1051" spans="1:29" x14ac:dyDescent="0.25">
      <c r="A1051" t="s">
        <v>871</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Row],[Sales]],Raw_Data_2!$A$2:$B$5,2,1)</f>
        <v>Medium</v>
      </c>
    </row>
    <row r="1052" spans="1:29" x14ac:dyDescent="0.25">
      <c r="A1052" t="s">
        <v>1019</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Row],[Sales]],Raw_Data_2!$A$2:$B$5,2,1)</f>
        <v>Medium</v>
      </c>
    </row>
    <row r="1053" spans="1:29" x14ac:dyDescent="0.25">
      <c r="A1053" t="s">
        <v>975</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Row],[Sales]],Raw_Data_2!$A$2:$B$5,2,1)</f>
        <v>Medium</v>
      </c>
    </row>
    <row r="1054" spans="1:29" x14ac:dyDescent="0.25">
      <c r="A1054" t="s">
        <v>871</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Row],[Sales]],Raw_Data_2!$A$2:$B$5,2,1)</f>
        <v>Low</v>
      </c>
    </row>
    <row r="1055" spans="1:29" x14ac:dyDescent="0.25">
      <c r="A1055" t="s">
        <v>942</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Row],[Sales]],Raw_Data_2!$A$2:$B$5,2,1)</f>
        <v>Medium</v>
      </c>
    </row>
    <row r="1056" spans="1:29" x14ac:dyDescent="0.25">
      <c r="A1056" t="s">
        <v>1021</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Row],[Sales]],Raw_Data_2!$A$2:$B$5,2,1)</f>
        <v>Medium</v>
      </c>
    </row>
    <row r="1057" spans="1:29" x14ac:dyDescent="0.25">
      <c r="A1057" t="s">
        <v>1142</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Row],[Sales]],Raw_Data_2!$A$2:$B$5,2,1)</f>
        <v>Medium</v>
      </c>
    </row>
    <row r="1058" spans="1:29" x14ac:dyDescent="0.25">
      <c r="A1058" t="s">
        <v>1078</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Row],[Sales]],Raw_Data_2!$A$2:$B$5,2,1)</f>
        <v>Low</v>
      </c>
    </row>
    <row r="1059" spans="1:29" x14ac:dyDescent="0.25">
      <c r="A1059" t="s">
        <v>898</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Row],[Sales]],Raw_Data_2!$A$2:$B$5,2,1)</f>
        <v>Low</v>
      </c>
    </row>
    <row r="1060" spans="1:29" x14ac:dyDescent="0.25">
      <c r="A1060" t="s">
        <v>1003</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Row],[Sales]],Raw_Data_2!$A$2:$B$5,2,1)</f>
        <v>Medium</v>
      </c>
    </row>
    <row r="1061" spans="1:29" x14ac:dyDescent="0.25">
      <c r="A1061" t="s">
        <v>871</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Row],[Sales]],Raw_Data_2!$A$2:$B$5,2,1)</f>
        <v>Medium</v>
      </c>
    </row>
    <row r="1062" spans="1:29" x14ac:dyDescent="0.25">
      <c r="A1062" t="s">
        <v>1142</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Row],[Sales]],Raw_Data_2!$A$2:$B$5,2,1)</f>
        <v>Low</v>
      </c>
    </row>
    <row r="1063" spans="1:29" x14ac:dyDescent="0.25">
      <c r="A1063" t="s">
        <v>1078</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Row],[Sales]],Raw_Data_2!$A$2:$B$5,2,1)</f>
        <v>Low</v>
      </c>
    </row>
    <row r="1064" spans="1:29" x14ac:dyDescent="0.25">
      <c r="A1064" t="s">
        <v>1019</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Row],[Sales]],Raw_Data_2!$A$2:$B$5,2,1)</f>
        <v>Medium</v>
      </c>
    </row>
    <row r="1065" spans="1:29" x14ac:dyDescent="0.25">
      <c r="A1065" t="s">
        <v>1078</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Row],[Sales]],Raw_Data_2!$A$2:$B$5,2,1)</f>
        <v>Low</v>
      </c>
    </row>
    <row r="1066" spans="1:29" x14ac:dyDescent="0.25">
      <c r="A1066" t="s">
        <v>1021</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Row],[Sales]],Raw_Data_2!$A$2:$B$5,2,1)</f>
        <v>Low</v>
      </c>
    </row>
    <row r="1067" spans="1:29" x14ac:dyDescent="0.25">
      <c r="A1067" t="s">
        <v>871</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Row],[Sales]],Raw_Data_2!$A$2:$B$5,2,1)</f>
        <v>Low</v>
      </c>
    </row>
    <row r="1068" spans="1:29" x14ac:dyDescent="0.25">
      <c r="A1068" t="s">
        <v>1019</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Row],[Sales]],Raw_Data_2!$A$2:$B$5,2,1)</f>
        <v>Low</v>
      </c>
    </row>
    <row r="1069" spans="1:29" x14ac:dyDescent="0.25">
      <c r="A1069" t="s">
        <v>1078</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Row],[Sales]],Raw_Data_2!$A$2:$B$5,2,1)</f>
        <v>Low</v>
      </c>
    </row>
    <row r="1070" spans="1:29" x14ac:dyDescent="0.25">
      <c r="A1070" t="s">
        <v>942</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Row],[Sales]],Raw_Data_2!$A$2:$B$5,2,1)</f>
        <v>Low</v>
      </c>
    </row>
    <row r="1071" spans="1:29" x14ac:dyDescent="0.25">
      <c r="A1071" t="s">
        <v>1099</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Row],[Sales]],Raw_Data_2!$A$2:$B$5,2,1)</f>
        <v>Low</v>
      </c>
    </row>
    <row r="1072" spans="1:29" x14ac:dyDescent="0.25">
      <c r="A1072" t="s">
        <v>1078</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Row],[Sales]],Raw_Data_2!$A$2:$B$5,2,1)</f>
        <v>Low</v>
      </c>
    </row>
    <row r="1073" spans="1:29" x14ac:dyDescent="0.25">
      <c r="A1073" t="s">
        <v>1099</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Row],[Sales]],Raw_Data_2!$A$2:$B$5,2,1)</f>
        <v>Low</v>
      </c>
    </row>
    <row r="1074" spans="1:29" x14ac:dyDescent="0.25">
      <c r="A1074" t="s">
        <v>1003</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Row],[Sales]],Raw_Data_2!$A$2:$B$5,2,1)</f>
        <v>Medium</v>
      </c>
    </row>
    <row r="1075" spans="1:29" x14ac:dyDescent="0.25">
      <c r="A1075" t="s">
        <v>871</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Row],[Sales]],Raw_Data_2!$A$2:$B$5,2,1)</f>
        <v>Low</v>
      </c>
    </row>
    <row r="1076" spans="1:29" x14ac:dyDescent="0.25">
      <c r="A1076" t="s">
        <v>1019</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Row],[Sales]],Raw_Data_2!$A$2:$B$5,2,1)</f>
        <v>Medium</v>
      </c>
    </row>
    <row r="1077" spans="1:29" x14ac:dyDescent="0.25">
      <c r="A1077" t="s">
        <v>1078</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Row],[Sales]],Raw_Data_2!$A$2:$B$5,2,1)</f>
        <v>Low</v>
      </c>
    </row>
    <row r="1078" spans="1:29" x14ac:dyDescent="0.25">
      <c r="A1078" t="s">
        <v>1021</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Row],[Sales]],Raw_Data_2!$A$2:$B$5,2,1)</f>
        <v>Low</v>
      </c>
    </row>
    <row r="1079" spans="1:29" x14ac:dyDescent="0.25">
      <c r="A1079" t="s">
        <v>942</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Row],[Sales]],Raw_Data_2!$A$2:$B$5,2,1)</f>
        <v>Low</v>
      </c>
    </row>
    <row r="1080" spans="1:29" x14ac:dyDescent="0.25">
      <c r="A1080" t="s">
        <v>1142</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Row],[Sales]],Raw_Data_2!$A$2:$B$5,2,1)</f>
        <v>Low</v>
      </c>
    </row>
    <row r="1081" spans="1:29" x14ac:dyDescent="0.25">
      <c r="A1081" t="s">
        <v>1078</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Row],[Sales]],Raw_Data_2!$A$2:$B$5,2,1)</f>
        <v>Medium</v>
      </c>
    </row>
    <row r="1082" spans="1:29" x14ac:dyDescent="0.25">
      <c r="A1082" t="s">
        <v>1019</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Row],[Sales]],Raw_Data_2!$A$2:$B$5,2,1)</f>
        <v>Low</v>
      </c>
    </row>
    <row r="1083" spans="1:29" x14ac:dyDescent="0.25">
      <c r="A1083" t="s">
        <v>975</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Row],[Sales]],Raw_Data_2!$A$2:$B$5,2,1)</f>
        <v>Low</v>
      </c>
    </row>
    <row r="1084" spans="1:29" x14ac:dyDescent="0.25">
      <c r="A1084" t="s">
        <v>1019</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Row],[Sales]],Raw_Data_2!$A$2:$B$5,2,1)</f>
        <v>Low</v>
      </c>
    </row>
    <row r="1085" spans="1:29" x14ac:dyDescent="0.25">
      <c r="A1085" t="s">
        <v>1078</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Row],[Sales]],Raw_Data_2!$A$2:$B$5,2,1)</f>
        <v>Low</v>
      </c>
    </row>
    <row r="1086" spans="1:29" x14ac:dyDescent="0.25">
      <c r="A1086" t="s">
        <v>871</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Row],[Sales]],Raw_Data_2!$A$2:$B$5,2,1)</f>
        <v>Low</v>
      </c>
    </row>
    <row r="1087" spans="1:29" x14ac:dyDescent="0.25">
      <c r="A1087" t="s">
        <v>975</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Row],[Sales]],Raw_Data_2!$A$2:$B$5,2,1)</f>
        <v>Low</v>
      </c>
    </row>
    <row r="1088" spans="1:29" x14ac:dyDescent="0.25">
      <c r="A1088" t="s">
        <v>942</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Row],[Sales]],Raw_Data_2!$A$2:$B$5,2,1)</f>
        <v>Medium</v>
      </c>
    </row>
    <row r="1089" spans="1:29" x14ac:dyDescent="0.25">
      <c r="A1089" t="s">
        <v>1019</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Row],[Sales]],Raw_Data_2!$A$2:$B$5,2,1)</f>
        <v>Medium</v>
      </c>
    </row>
    <row r="1090" spans="1:29" x14ac:dyDescent="0.25">
      <c r="A1090" t="s">
        <v>1078</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Row],[Sales]],Raw_Data_2!$A$2:$B$5,2,1)</f>
        <v>Medium</v>
      </c>
    </row>
    <row r="1091" spans="1:29" x14ac:dyDescent="0.25">
      <c r="A1091" t="s">
        <v>942</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Row],[Sales]],Raw_Data_2!$A$2:$B$5,2,1)</f>
        <v>Low</v>
      </c>
    </row>
    <row r="1092" spans="1:29" x14ac:dyDescent="0.25">
      <c r="A1092" t="s">
        <v>1019</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Row],[Sales]],Raw_Data_2!$A$2:$B$5,2,1)</f>
        <v>Medium</v>
      </c>
    </row>
    <row r="1093" spans="1:29" x14ac:dyDescent="0.25">
      <c r="A1093" t="s">
        <v>975</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Row],[Sales]],Raw_Data_2!$A$2:$B$5,2,1)</f>
        <v>Medium</v>
      </c>
    </row>
    <row r="1094" spans="1:29" x14ac:dyDescent="0.25">
      <c r="A1094" t="s">
        <v>942</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Row],[Sales]],Raw_Data_2!$A$2:$B$5,2,1)</f>
        <v>Low</v>
      </c>
    </row>
    <row r="1095" spans="1:29" x14ac:dyDescent="0.25">
      <c r="A1095" t="s">
        <v>1099</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Row],[Sales]],Raw_Data_2!$A$2:$B$5,2,1)</f>
        <v>Low</v>
      </c>
    </row>
    <row r="1096" spans="1:29" x14ac:dyDescent="0.25">
      <c r="A1096" t="s">
        <v>1078</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Row],[Sales]],Raw_Data_2!$A$2:$B$5,2,1)</f>
        <v>Low</v>
      </c>
    </row>
    <row r="1097" spans="1:29" x14ac:dyDescent="0.25">
      <c r="A1097" t="s">
        <v>1021</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Row],[Sales]],Raw_Data_2!$A$2:$B$5,2,1)</f>
        <v>Medium</v>
      </c>
    </row>
    <row r="1098" spans="1:29" x14ac:dyDescent="0.25">
      <c r="A1098" t="s">
        <v>898</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Row],[Sales]],Raw_Data_2!$A$2:$B$5,2,1)</f>
        <v>Medium</v>
      </c>
    </row>
    <row r="1099" spans="1:29" x14ac:dyDescent="0.25">
      <c r="A1099" t="s">
        <v>1003</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Row],[Sales]],Raw_Data_2!$A$2:$B$5,2,1)</f>
        <v>Low</v>
      </c>
    </row>
    <row r="1100" spans="1:29" x14ac:dyDescent="0.25">
      <c r="A1100" t="s">
        <v>871</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Row],[Sales]],Raw_Data_2!$A$2:$B$5,2,1)</f>
        <v>Low</v>
      </c>
    </row>
    <row r="1101" spans="1:29" x14ac:dyDescent="0.25">
      <c r="A1101" t="s">
        <v>1003</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Row],[Sales]],Raw_Data_2!$A$2:$B$5,2,1)</f>
        <v>Medium</v>
      </c>
    </row>
    <row r="1102" spans="1:29" x14ac:dyDescent="0.25">
      <c r="A1102" t="s">
        <v>871</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Row],[Sales]],Raw_Data_2!$A$2:$B$5,2,1)</f>
        <v>Low</v>
      </c>
    </row>
    <row r="1103" spans="1:29" x14ac:dyDescent="0.25">
      <c r="A1103" t="s">
        <v>1021</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Row],[Sales]],Raw_Data_2!$A$2:$B$5,2,1)</f>
        <v>Low</v>
      </c>
    </row>
    <row r="1104" spans="1:29" x14ac:dyDescent="0.25">
      <c r="A1104" t="s">
        <v>1003</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Row],[Sales]],Raw_Data_2!$A$2:$B$5,2,1)</f>
        <v>Medium</v>
      </c>
    </row>
    <row r="1105" spans="1:29" x14ac:dyDescent="0.25">
      <c r="A1105" t="s">
        <v>942</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Row],[Sales]],Raw_Data_2!$A$2:$B$5,2,1)</f>
        <v>Low</v>
      </c>
    </row>
    <row r="1106" spans="1:29" x14ac:dyDescent="0.25">
      <c r="A1106" t="s">
        <v>871</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Row],[Sales]],Raw_Data_2!$A$2:$B$5,2,1)</f>
        <v>Medium</v>
      </c>
    </row>
    <row r="1107" spans="1:29" x14ac:dyDescent="0.25">
      <c r="A1107" t="s">
        <v>942</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Row],[Sales]],Raw_Data_2!$A$2:$B$5,2,1)</f>
        <v>Low</v>
      </c>
    </row>
    <row r="1108" spans="1:29" x14ac:dyDescent="0.25">
      <c r="A1108" t="s">
        <v>871</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Row],[Sales]],Raw_Data_2!$A$2:$B$5,2,1)</f>
        <v>Medium</v>
      </c>
    </row>
    <row r="1109" spans="1:29" x14ac:dyDescent="0.25">
      <c r="A1109" t="s">
        <v>942</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Row],[Sales]],Raw_Data_2!$A$2:$B$5,2,1)</f>
        <v>Low</v>
      </c>
    </row>
    <row r="1110" spans="1:29" x14ac:dyDescent="0.25">
      <c r="A1110" t="s">
        <v>942</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Row],[Sales]],Raw_Data_2!$A$2:$B$5,2,1)</f>
        <v>Medium</v>
      </c>
    </row>
    <row r="1111" spans="1:29" x14ac:dyDescent="0.25">
      <c r="A1111" t="s">
        <v>942</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Row],[Sales]],Raw_Data_2!$A$2:$B$5,2,1)</f>
        <v>Low</v>
      </c>
    </row>
    <row r="1112" spans="1:29" x14ac:dyDescent="0.25">
      <c r="A1112" t="s">
        <v>942</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Row],[Sales]],Raw_Data_2!$A$2:$B$5,2,1)</f>
        <v>Medium</v>
      </c>
    </row>
    <row r="1113" spans="1:29" x14ac:dyDescent="0.25">
      <c r="A1113" t="s">
        <v>1003</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Row],[Sales]],Raw_Data_2!$A$2:$B$5,2,1)</f>
        <v>Low</v>
      </c>
    </row>
    <row r="1114" spans="1:29" x14ac:dyDescent="0.25">
      <c r="A1114" t="s">
        <v>942</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Row],[Sales]],Raw_Data_2!$A$2:$B$5,2,1)</f>
        <v>Medium</v>
      </c>
    </row>
    <row r="1115" spans="1:29" x14ac:dyDescent="0.25">
      <c r="A1115" t="s">
        <v>942</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Row],[Sales]],Raw_Data_2!$A$2:$B$5,2,1)</f>
        <v>Low</v>
      </c>
    </row>
    <row r="1116" spans="1:29" x14ac:dyDescent="0.25">
      <c r="A1116" t="s">
        <v>942</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Row],[Sales]],Raw_Data_2!$A$2:$B$5,2,1)</f>
        <v>Low</v>
      </c>
    </row>
    <row r="1117" spans="1:29" x14ac:dyDescent="0.25">
      <c r="A1117" t="s">
        <v>872</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Row],[Sales]],Raw_Data_2!$A$2:$B$5,2,1)</f>
        <v>Medium</v>
      </c>
    </row>
    <row r="1118" spans="1:29" x14ac:dyDescent="0.25">
      <c r="A1118" t="s">
        <v>880</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Row],[Sales]],Raw_Data_2!$A$2:$B$5,2,1)</f>
        <v>Medium</v>
      </c>
    </row>
    <row r="1119" spans="1:29" x14ac:dyDescent="0.25">
      <c r="A1119" t="s">
        <v>872</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Row],[Sales]],Raw_Data_2!$A$2:$B$5,2,1)</f>
        <v>Medium</v>
      </c>
    </row>
    <row r="1120" spans="1:29" x14ac:dyDescent="0.25">
      <c r="A1120" t="s">
        <v>880</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Row],[Sales]],Raw_Data_2!$A$2:$B$5,2,1)</f>
        <v>Medium</v>
      </c>
    </row>
    <row r="1121" spans="1:29" x14ac:dyDescent="0.25">
      <c r="A1121" t="s">
        <v>872</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Row],[Sales]],Raw_Data_2!$A$2:$B$5,2,1)</f>
        <v>High</v>
      </c>
    </row>
    <row r="1122" spans="1:29" x14ac:dyDescent="0.25">
      <c r="A1122" t="s">
        <v>880</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Row],[Sales]],Raw_Data_2!$A$2:$B$5,2,1)</f>
        <v>Medium</v>
      </c>
    </row>
    <row r="1123" spans="1:29" x14ac:dyDescent="0.25">
      <c r="A1123" t="s">
        <v>935</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Row],[Sales]],Raw_Data_2!$A$2:$B$5,2,1)</f>
        <v>Medium</v>
      </c>
    </row>
    <row r="1124" spans="1:29" x14ac:dyDescent="0.25">
      <c r="A1124" t="s">
        <v>945</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Row],[Sales]],Raw_Data_2!$A$2:$B$5,2,1)</f>
        <v>Low</v>
      </c>
    </row>
    <row r="1125" spans="1:29" x14ac:dyDescent="0.25">
      <c r="A1125" t="s">
        <v>973</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Row],[Sales]],Raw_Data_2!$A$2:$B$5,2,1)</f>
        <v>Medium</v>
      </c>
    </row>
    <row r="1126" spans="1:29" x14ac:dyDescent="0.25">
      <c r="A1126" t="s">
        <v>977</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Row],[Sales]],Raw_Data_2!$A$2:$B$5,2,1)</f>
        <v>High</v>
      </c>
    </row>
    <row r="1127" spans="1:29" x14ac:dyDescent="0.25">
      <c r="A1127" t="s">
        <v>993</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Row],[Sales]],Raw_Data_2!$A$2:$B$5,2,1)</f>
        <v>High</v>
      </c>
    </row>
    <row r="1128" spans="1:29" x14ac:dyDescent="0.25">
      <c r="A1128" t="s">
        <v>1008</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Row],[Sales]],Raw_Data_2!$A$2:$B$5,2,1)</f>
        <v>Medium</v>
      </c>
    </row>
    <row r="1129" spans="1:29" x14ac:dyDescent="0.25">
      <c r="A1129" t="s">
        <v>1010</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Row],[Sales]],Raw_Data_2!$A$2:$B$5,2,1)</f>
        <v>Medium</v>
      </c>
    </row>
    <row r="1130" spans="1:29" x14ac:dyDescent="0.25">
      <c r="A1130" t="s">
        <v>977</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Row],[Sales]],Raw_Data_2!$A$2:$B$5,2,1)</f>
        <v>Medium</v>
      </c>
    </row>
    <row r="1131" spans="1:29" x14ac:dyDescent="0.25">
      <c r="A1131" t="s">
        <v>993</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Row],[Sales]],Raw_Data_2!$A$2:$B$5,2,1)</f>
        <v>Medium</v>
      </c>
    </row>
    <row r="1132" spans="1:29" x14ac:dyDescent="0.25">
      <c r="A1132" t="s">
        <v>973</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Row],[Sales]],Raw_Data_2!$A$2:$B$5,2,1)</f>
        <v>Low</v>
      </c>
    </row>
    <row r="1133" spans="1:29" x14ac:dyDescent="0.25">
      <c r="A1133" t="s">
        <v>977</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Row],[Sales]],Raw_Data_2!$A$2:$B$5,2,1)</f>
        <v>Medium</v>
      </c>
    </row>
    <row r="1134" spans="1:29" x14ac:dyDescent="0.25">
      <c r="A1134" t="s">
        <v>993</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Row],[Sales]],Raw_Data_2!$A$2:$B$5,2,1)</f>
        <v>Medium</v>
      </c>
    </row>
    <row r="1135" spans="1:29" x14ac:dyDescent="0.25">
      <c r="A1135" t="s">
        <v>973</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Row],[Sales]],Raw_Data_2!$A$2:$B$5,2,1)</f>
        <v>Low</v>
      </c>
    </row>
    <row r="1136" spans="1:29" x14ac:dyDescent="0.25">
      <c r="A1136" t="s">
        <v>977</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Row],[Sales]],Raw_Data_2!$A$2:$B$5,2,1)</f>
        <v>Medium</v>
      </c>
    </row>
    <row r="1137" spans="1:29" x14ac:dyDescent="0.25">
      <c r="A1137" t="s">
        <v>973</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Row],[Sales]],Raw_Data_2!$A$2:$B$5,2,1)</f>
        <v>Low</v>
      </c>
    </row>
    <row r="1138" spans="1:29" x14ac:dyDescent="0.25">
      <c r="A1138" t="s">
        <v>973</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Row],[Sales]],Raw_Data_2!$A$2:$B$5,2,1)</f>
        <v>Medium</v>
      </c>
    </row>
    <row r="1139" spans="1:29" x14ac:dyDescent="0.25">
      <c r="A1139" t="s">
        <v>1064</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Row],[Sales]],Raw_Data_2!$A$2:$B$5,2,1)</f>
        <v>Low</v>
      </c>
    </row>
    <row r="1140" spans="1:29" x14ac:dyDescent="0.25">
      <c r="A1140" t="s">
        <v>1064</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Row],[Sales]],Raw_Data_2!$A$2:$B$5,2,1)</f>
        <v>Low</v>
      </c>
    </row>
    <row r="1141" spans="1:29" x14ac:dyDescent="0.25">
      <c r="A1141" t="s">
        <v>1076</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Row],[Sales]],Raw_Data_2!$A$2:$B$5,2,1)</f>
        <v>Medium</v>
      </c>
    </row>
    <row r="1142" spans="1:29" x14ac:dyDescent="0.25">
      <c r="A1142" t="s">
        <v>935</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Row],[Sales]],Raw_Data_2!$A$2:$B$5,2,1)</f>
        <v>Medium</v>
      </c>
    </row>
    <row r="1143" spans="1:29" x14ac:dyDescent="0.25">
      <c r="A1143" t="s">
        <v>1064</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Row],[Sales]],Raw_Data_2!$A$2:$B$5,2,1)</f>
        <v>Medium</v>
      </c>
    </row>
    <row r="1144" spans="1:29" x14ac:dyDescent="0.25">
      <c r="A1144" t="s">
        <v>973</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Row],[Sales]],Raw_Data_2!$A$2:$B$5,2,1)</f>
        <v>Medium</v>
      </c>
    </row>
    <row r="1145" spans="1:29" x14ac:dyDescent="0.25">
      <c r="A1145" t="s">
        <v>1076</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Row],[Sales]],Raw_Data_2!$A$2:$B$5,2,1)</f>
        <v>Medium</v>
      </c>
    </row>
    <row r="1146" spans="1:29" x14ac:dyDescent="0.25">
      <c r="A1146" t="s">
        <v>1064</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Row],[Sales]],Raw_Data_2!$A$2:$B$5,2,1)</f>
        <v>Low</v>
      </c>
    </row>
    <row r="1147" spans="1:29" x14ac:dyDescent="0.25">
      <c r="A1147" t="s">
        <v>1064</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Row],[Sales]],Raw_Data_2!$A$2:$B$5,2,1)</f>
        <v>Medium</v>
      </c>
    </row>
    <row r="1148" spans="1:29" x14ac:dyDescent="0.25">
      <c r="A1148" t="s">
        <v>872</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Row],[Sales]],Raw_Data_2!$A$2:$B$5,2,1)</f>
        <v>Medium</v>
      </c>
    </row>
    <row r="1149" spans="1:29" x14ac:dyDescent="0.25">
      <c r="A1149" t="s">
        <v>1111</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Row],[Sales]],Raw_Data_2!$A$2:$B$5,2,1)</f>
        <v>Low</v>
      </c>
    </row>
    <row r="1150" spans="1:29" x14ac:dyDescent="0.25">
      <c r="A1150" t="s">
        <v>880</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Row],[Sales]],Raw_Data_2!$A$2:$B$5,2,1)</f>
        <v>Medium</v>
      </c>
    </row>
    <row r="1151" spans="1:29" x14ac:dyDescent="0.25">
      <c r="A1151" t="s">
        <v>872</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Row],[Sales]],Raw_Data_2!$A$2:$B$5,2,1)</f>
        <v>Low</v>
      </c>
    </row>
    <row r="1152" spans="1:29" x14ac:dyDescent="0.25">
      <c r="A1152" t="s">
        <v>880</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Row],[Sales]],Raw_Data_2!$A$2:$B$5,2,1)</f>
        <v>Low</v>
      </c>
    </row>
    <row r="1153" spans="1:29" x14ac:dyDescent="0.25">
      <c r="A1153" t="s">
        <v>1064</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Row],[Sales]],Raw_Data_2!$A$2:$B$5,2,1)</f>
        <v>Medium</v>
      </c>
    </row>
    <row r="1154" spans="1:29" x14ac:dyDescent="0.25">
      <c r="A1154" t="s">
        <v>1076</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Row],[Sales]],Raw_Data_2!$A$2:$B$5,2,1)</f>
        <v>Medium</v>
      </c>
    </row>
    <row r="1155" spans="1:29" x14ac:dyDescent="0.25">
      <c r="A1155" t="s">
        <v>935</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Row],[Sales]],Raw_Data_2!$A$2:$B$5,2,1)</f>
        <v>Medium</v>
      </c>
    </row>
    <row r="1156" spans="1:29" x14ac:dyDescent="0.25">
      <c r="A1156" t="s">
        <v>945</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Row],[Sales]],Raw_Data_2!$A$2:$B$5,2,1)</f>
        <v>Low</v>
      </c>
    </row>
    <row r="1157" spans="1:29" x14ac:dyDescent="0.25">
      <c r="A1157" t="s">
        <v>993</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Row],[Sales]],Raw_Data_2!$A$2:$B$5,2,1)</f>
        <v>Low</v>
      </c>
    </row>
    <row r="1158" spans="1:29" x14ac:dyDescent="0.25">
      <c r="A1158" t="s">
        <v>1125</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Row],[Sales]],Raw_Data_2!$A$2:$B$5,2,1)</f>
        <v>Medium</v>
      </c>
    </row>
    <row r="1159" spans="1:29" x14ac:dyDescent="0.25">
      <c r="A1159" t="s">
        <v>945</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Row],[Sales]],Raw_Data_2!$A$2:$B$5,2,1)</f>
        <v>Medium</v>
      </c>
    </row>
    <row r="1160" spans="1:29" x14ac:dyDescent="0.25">
      <c r="A1160" t="s">
        <v>973</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Row],[Sales]],Raw_Data_2!$A$2:$B$5,2,1)</f>
        <v>Medium</v>
      </c>
    </row>
    <row r="1161" spans="1:29" x14ac:dyDescent="0.25">
      <c r="A1161" t="s">
        <v>993</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Row],[Sales]],Raw_Data_2!$A$2:$B$5,2,1)</f>
        <v>Medium</v>
      </c>
    </row>
    <row r="1162" spans="1:29" x14ac:dyDescent="0.25">
      <c r="A1162" t="s">
        <v>1125</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Row],[Sales]],Raw_Data_2!$A$2:$B$5,2,1)</f>
        <v>Low</v>
      </c>
    </row>
    <row r="1163" spans="1:29" x14ac:dyDescent="0.25">
      <c r="A1163" t="s">
        <v>945</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Row],[Sales]],Raw_Data_2!$A$2:$B$5,2,1)</f>
        <v>Medium</v>
      </c>
    </row>
    <row r="1164" spans="1:29" x14ac:dyDescent="0.25">
      <c r="A1164" t="s">
        <v>973</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Row],[Sales]],Raw_Data_2!$A$2:$B$5,2,1)</f>
        <v>Medium</v>
      </c>
    </row>
    <row r="1165" spans="1:29" x14ac:dyDescent="0.25">
      <c r="A1165" t="s">
        <v>1130</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Row],[Sales]],Raw_Data_2!$A$2:$B$5,2,1)</f>
        <v>Medium</v>
      </c>
    </row>
    <row r="1166" spans="1:29" x14ac:dyDescent="0.25">
      <c r="A1166" t="s">
        <v>977</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Row],[Sales]],Raw_Data_2!$A$2:$B$5,2,1)</f>
        <v>Low</v>
      </c>
    </row>
    <row r="1167" spans="1:29" x14ac:dyDescent="0.25">
      <c r="A1167" t="s">
        <v>1064</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Row],[Sales]],Raw_Data_2!$A$2:$B$5,2,1)</f>
        <v>Medium</v>
      </c>
    </row>
    <row r="1168" spans="1:29" x14ac:dyDescent="0.25">
      <c r="A1168" t="s">
        <v>973</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Row],[Sales]],Raw_Data_2!$A$2:$B$5,2,1)</f>
        <v>Medium</v>
      </c>
    </row>
    <row r="1169" spans="1:29" x14ac:dyDescent="0.25">
      <c r="A1169" t="s">
        <v>1130</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Row],[Sales]],Raw_Data_2!$A$2:$B$5,2,1)</f>
        <v>High</v>
      </c>
    </row>
    <row r="1170" spans="1:29" x14ac:dyDescent="0.25">
      <c r="A1170" t="s">
        <v>977</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Row],[Sales]],Raw_Data_2!$A$2:$B$5,2,1)</f>
        <v>Medium</v>
      </c>
    </row>
    <row r="1171" spans="1:29" x14ac:dyDescent="0.25">
      <c r="A1171" t="s">
        <v>1076</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Row],[Sales]],Raw_Data_2!$A$2:$B$5,2,1)</f>
        <v>Medium</v>
      </c>
    </row>
    <row r="1172" spans="1:29" x14ac:dyDescent="0.25">
      <c r="A1172" t="s">
        <v>1010</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Row],[Sales]],Raw_Data_2!$A$2:$B$5,2,1)</f>
        <v>Low</v>
      </c>
    </row>
    <row r="1173" spans="1:29" x14ac:dyDescent="0.25">
      <c r="A1173" t="s">
        <v>977</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Row],[Sales]],Raw_Data_2!$A$2:$B$5,2,1)</f>
        <v>Low</v>
      </c>
    </row>
    <row r="1174" spans="1:29" x14ac:dyDescent="0.25">
      <c r="A1174" t="s">
        <v>935</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Row],[Sales]],Raw_Data_2!$A$2:$B$5,2,1)</f>
        <v>Medium</v>
      </c>
    </row>
    <row r="1175" spans="1:29" x14ac:dyDescent="0.25">
      <c r="A1175" t="s">
        <v>1064</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Row],[Sales]],Raw_Data_2!$A$2:$B$5,2,1)</f>
        <v>Medium</v>
      </c>
    </row>
    <row r="1176" spans="1:29" x14ac:dyDescent="0.25">
      <c r="A1176" t="s">
        <v>993</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Row],[Sales]],Raw_Data_2!$A$2:$B$5,2,1)</f>
        <v>Medium</v>
      </c>
    </row>
    <row r="1177" spans="1:29" x14ac:dyDescent="0.25">
      <c r="A1177" t="s">
        <v>1125</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Row],[Sales]],Raw_Data_2!$A$2:$B$5,2,1)</f>
        <v>Medium</v>
      </c>
    </row>
    <row r="1178" spans="1:29" x14ac:dyDescent="0.25">
      <c r="A1178" t="s">
        <v>945</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Row],[Sales]],Raw_Data_2!$A$2:$B$5,2,1)</f>
        <v>Medium</v>
      </c>
    </row>
    <row r="1179" spans="1:29" x14ac:dyDescent="0.25">
      <c r="A1179" t="s">
        <v>973</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Row],[Sales]],Raw_Data_2!$A$2:$B$5,2,1)</f>
        <v>Medium</v>
      </c>
    </row>
    <row r="1180" spans="1:29" x14ac:dyDescent="0.25">
      <c r="A1180" t="s">
        <v>977</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Row],[Sales]],Raw_Data_2!$A$2:$B$5,2,1)</f>
        <v>Medium</v>
      </c>
    </row>
    <row r="1181" spans="1:29" x14ac:dyDescent="0.25">
      <c r="A1181" t="s">
        <v>1064</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Row],[Sales]],Raw_Data_2!$A$2:$B$5,2,1)</f>
        <v>Low</v>
      </c>
    </row>
    <row r="1182" spans="1:29" x14ac:dyDescent="0.25">
      <c r="A1182" t="s">
        <v>1076</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Row],[Sales]],Raw_Data_2!$A$2:$B$5,2,1)</f>
        <v>Low</v>
      </c>
    </row>
    <row r="1183" spans="1:29" x14ac:dyDescent="0.25">
      <c r="A1183" t="s">
        <v>872</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Row],[Sales]],Raw_Data_2!$A$2:$B$5,2,1)</f>
        <v>Low</v>
      </c>
    </row>
    <row r="1184" spans="1:29" x14ac:dyDescent="0.25">
      <c r="A1184" t="s">
        <v>880</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Row],[Sales]],Raw_Data_2!$A$2:$B$5,2,1)</f>
        <v>Medium</v>
      </c>
    </row>
    <row r="1185" spans="1:29" x14ac:dyDescent="0.25">
      <c r="A1185" t="s">
        <v>1076</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Row],[Sales]],Raw_Data_2!$A$2:$B$5,2,1)</f>
        <v>Low</v>
      </c>
    </row>
    <row r="1186" spans="1:29" x14ac:dyDescent="0.25">
      <c r="A1186" t="s">
        <v>872</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Row],[Sales]],Raw_Data_2!$A$2:$B$5,2,1)</f>
        <v>Medium</v>
      </c>
    </row>
    <row r="1187" spans="1:29" x14ac:dyDescent="0.25">
      <c r="A1187" t="s">
        <v>1111</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Row],[Sales]],Raw_Data_2!$A$2:$B$5,2,1)</f>
        <v>Low</v>
      </c>
    </row>
    <row r="1188" spans="1:29" x14ac:dyDescent="0.25">
      <c r="A1188" t="s">
        <v>1064</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Row],[Sales]],Raw_Data_2!$A$2:$B$5,2,1)</f>
        <v>Low</v>
      </c>
    </row>
    <row r="1189" spans="1:29" x14ac:dyDescent="0.25">
      <c r="A1189" t="s">
        <v>872</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Row],[Sales]],Raw_Data_2!$A$2:$B$5,2,1)</f>
        <v>Low</v>
      </c>
    </row>
    <row r="1190" spans="1:29" x14ac:dyDescent="0.25">
      <c r="A1190" t="s">
        <v>880</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Row],[Sales]],Raw_Data_2!$A$2:$B$5,2,1)</f>
        <v>Low</v>
      </c>
    </row>
    <row r="1191" spans="1:29" x14ac:dyDescent="0.25">
      <c r="A1191" t="s">
        <v>993</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Row],[Sales]],Raw_Data_2!$A$2:$B$5,2,1)</f>
        <v>Medium</v>
      </c>
    </row>
    <row r="1192" spans="1:29" x14ac:dyDescent="0.25">
      <c r="A1192" t="s">
        <v>1125</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Row],[Sales]],Raw_Data_2!$A$2:$B$5,2,1)</f>
        <v>Medium</v>
      </c>
    </row>
    <row r="1193" spans="1:29" x14ac:dyDescent="0.25">
      <c r="A1193" t="s">
        <v>945</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Row],[Sales]],Raw_Data_2!$A$2:$B$5,2,1)</f>
        <v>Low</v>
      </c>
    </row>
    <row r="1194" spans="1:29" x14ac:dyDescent="0.25">
      <c r="A1194" t="s">
        <v>1064</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Row],[Sales]],Raw_Data_2!$A$2:$B$5,2,1)</f>
        <v>Low</v>
      </c>
    </row>
    <row r="1195" spans="1:29" x14ac:dyDescent="0.25">
      <c r="A1195" t="s">
        <v>1010</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Row],[Sales]],Raw_Data_2!$A$2:$B$5,2,1)</f>
        <v>Low</v>
      </c>
    </row>
    <row r="1196" spans="1:29" x14ac:dyDescent="0.25">
      <c r="A1196" t="s">
        <v>977</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Row],[Sales]],Raw_Data_2!$A$2:$B$5,2,1)</f>
        <v>Medium</v>
      </c>
    </row>
    <row r="1197" spans="1:29" x14ac:dyDescent="0.25">
      <c r="A1197" t="s">
        <v>1064</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Row],[Sales]],Raw_Data_2!$A$2:$B$5,2,1)</f>
        <v>Medium</v>
      </c>
    </row>
    <row r="1198" spans="1:29" x14ac:dyDescent="0.25">
      <c r="A1198" t="s">
        <v>935</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Row],[Sales]],Raw_Data_2!$A$2:$B$5,2,1)</f>
        <v>Low</v>
      </c>
    </row>
    <row r="1199" spans="1:29" x14ac:dyDescent="0.25">
      <c r="A1199" t="s">
        <v>1064</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Row],[Sales]],Raw_Data_2!$A$2:$B$5,2,1)</f>
        <v>Medium</v>
      </c>
    </row>
    <row r="1200" spans="1:29" x14ac:dyDescent="0.25">
      <c r="A1200" t="s">
        <v>973</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Row],[Sales]],Raw_Data_2!$A$2:$B$5,2,1)</f>
        <v>Low</v>
      </c>
    </row>
    <row r="1201" spans="1:29" x14ac:dyDescent="0.25">
      <c r="A1201" t="s">
        <v>993</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Row],[Sales]],Raw_Data_2!$A$2:$B$5,2,1)</f>
        <v>Low</v>
      </c>
    </row>
    <row r="1202" spans="1:29" x14ac:dyDescent="0.25">
      <c r="A1202" t="s">
        <v>935</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Row],[Sales]],Raw_Data_2!$A$2:$B$5,2,1)</f>
        <v>Medium</v>
      </c>
    </row>
    <row r="1203" spans="1:29" x14ac:dyDescent="0.25">
      <c r="A1203" t="s">
        <v>945</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Row],[Sales]],Raw_Data_2!$A$2:$B$5,2,1)</f>
        <v>Medium</v>
      </c>
    </row>
    <row r="1204" spans="1:29" x14ac:dyDescent="0.25">
      <c r="A1204" t="s">
        <v>1064</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Row],[Sales]],Raw_Data_2!$A$2:$B$5,2,1)</f>
        <v>Medium</v>
      </c>
    </row>
    <row r="1205" spans="1:29" x14ac:dyDescent="0.25">
      <c r="A1205" t="s">
        <v>973</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Row],[Sales]],Raw_Data_2!$A$2:$B$5,2,1)</f>
        <v>Low</v>
      </c>
    </row>
    <row r="1206" spans="1:29" x14ac:dyDescent="0.25">
      <c r="A1206" t="s">
        <v>977</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Row],[Sales]],Raw_Data_2!$A$2:$B$5,2,1)</f>
        <v>Low</v>
      </c>
    </row>
    <row r="1207" spans="1:29" x14ac:dyDescent="0.25">
      <c r="A1207" t="s">
        <v>935</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Row],[Sales]],Raw_Data_2!$A$2:$B$5,2,1)</f>
        <v>Medium</v>
      </c>
    </row>
    <row r="1208" spans="1:29" x14ac:dyDescent="0.25">
      <c r="A1208" t="s">
        <v>1076</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Row],[Sales]],Raw_Data_2!$A$2:$B$5,2,1)</f>
        <v>Medium</v>
      </c>
    </row>
    <row r="1209" spans="1:29" x14ac:dyDescent="0.25">
      <c r="A1209" t="s">
        <v>935</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Row],[Sales]],Raw_Data_2!$A$2:$B$5,2,1)</f>
        <v>Medium</v>
      </c>
    </row>
    <row r="1210" spans="1:29" x14ac:dyDescent="0.25">
      <c r="A1210" t="s">
        <v>945</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Row],[Sales]],Raw_Data_2!$A$2:$B$5,2,1)</f>
        <v>Low</v>
      </c>
    </row>
    <row r="1211" spans="1:29" x14ac:dyDescent="0.25">
      <c r="A1211" t="s">
        <v>973</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Row],[Sales]],Raw_Data_2!$A$2:$B$5,2,1)</f>
        <v>Medium</v>
      </c>
    </row>
    <row r="1212" spans="1:29" x14ac:dyDescent="0.25">
      <c r="A1212" t="s">
        <v>935</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Row],[Sales]],Raw_Data_2!$A$2:$B$5,2,1)</f>
        <v>Low</v>
      </c>
    </row>
    <row r="1213" spans="1:29" x14ac:dyDescent="0.25">
      <c r="A1213" t="s">
        <v>1111</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Row],[Sales]],Raw_Data_2!$A$2:$B$5,2,1)</f>
        <v>Low</v>
      </c>
    </row>
    <row r="1214" spans="1:29" x14ac:dyDescent="0.25">
      <c r="A1214" t="s">
        <v>1064</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Row],[Sales]],Raw_Data_2!$A$2:$B$5,2,1)</f>
        <v>Low</v>
      </c>
    </row>
    <row r="1215" spans="1:29" x14ac:dyDescent="0.25">
      <c r="A1215" t="s">
        <v>872</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Row],[Sales]],Raw_Data_2!$A$2:$B$5,2,1)</f>
        <v>Low</v>
      </c>
    </row>
    <row r="1216" spans="1:29" x14ac:dyDescent="0.25">
      <c r="A1216" t="s">
        <v>1111</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Row],[Sales]],Raw_Data_2!$A$2:$B$5,2,1)</f>
        <v>Medium</v>
      </c>
    </row>
    <row r="1217" spans="1:29" x14ac:dyDescent="0.25">
      <c r="A1217" t="s">
        <v>1157</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Row],[Sales]],Raw_Data_2!$A$2:$B$5,2,1)</f>
        <v>Low</v>
      </c>
    </row>
    <row r="1218" spans="1:29" x14ac:dyDescent="0.25">
      <c r="A1218" t="s">
        <v>973</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Row],[Sales]],Raw_Data_2!$A$2:$B$5,2,1)</f>
        <v>Medium</v>
      </c>
    </row>
    <row r="1219" spans="1:29" x14ac:dyDescent="0.25">
      <c r="A1219" t="s">
        <v>977</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Row],[Sales]],Raw_Data_2!$A$2:$B$5,2,1)</f>
        <v>Medium</v>
      </c>
    </row>
    <row r="1220" spans="1:29" x14ac:dyDescent="0.25">
      <c r="A1220" t="s">
        <v>872</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Row],[Sales]],Raw_Data_2!$A$2:$B$5,2,1)</f>
        <v>Low</v>
      </c>
    </row>
    <row r="1221" spans="1:29" x14ac:dyDescent="0.25">
      <c r="A1221" t="s">
        <v>1111</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Row],[Sales]],Raw_Data_2!$A$2:$B$5,2,1)</f>
        <v>Medium</v>
      </c>
    </row>
    <row r="1222" spans="1:29" x14ac:dyDescent="0.25">
      <c r="A1222" t="s">
        <v>880</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Row],[Sales]],Raw_Data_2!$A$2:$B$5,2,1)</f>
        <v>Medium</v>
      </c>
    </row>
    <row r="1223" spans="1:29" x14ac:dyDescent="0.25">
      <c r="A1223" t="s">
        <v>1010</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Row],[Sales]],Raw_Data_2!$A$2:$B$5,2,1)</f>
        <v>Low</v>
      </c>
    </row>
    <row r="1224" spans="1:29" x14ac:dyDescent="0.25">
      <c r="A1224" t="s">
        <v>977</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Row],[Sales]],Raw_Data_2!$A$2:$B$5,2,1)</f>
        <v>Low</v>
      </c>
    </row>
    <row r="1225" spans="1:29" x14ac:dyDescent="0.25">
      <c r="A1225" t="s">
        <v>945</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Row],[Sales]],Raw_Data_2!$A$2:$B$5,2,1)</f>
        <v>Medium</v>
      </c>
    </row>
    <row r="1226" spans="1:29" x14ac:dyDescent="0.25">
      <c r="A1226" t="s">
        <v>872</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Row],[Sales]],Raw_Data_2!$A$2:$B$5,2,1)</f>
        <v>Low</v>
      </c>
    </row>
    <row r="1227" spans="1:29" x14ac:dyDescent="0.25">
      <c r="A1227" t="s">
        <v>1111</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Row],[Sales]],Raw_Data_2!$A$2:$B$5,2,1)</f>
        <v>Low</v>
      </c>
    </row>
    <row r="1228" spans="1:29" x14ac:dyDescent="0.25">
      <c r="A1228" t="s">
        <v>1010</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Row],[Sales]],Raw_Data_2!$A$2:$B$5,2,1)</f>
        <v>Medium</v>
      </c>
    </row>
    <row r="1229" spans="1:29" x14ac:dyDescent="0.25">
      <c r="A1229" t="s">
        <v>977</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Row],[Sales]],Raw_Data_2!$A$2:$B$5,2,1)</f>
        <v>Medium</v>
      </c>
    </row>
    <row r="1230" spans="1:29" x14ac:dyDescent="0.25">
      <c r="A1230" t="s">
        <v>872</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Row],[Sales]],Raw_Data_2!$A$2:$B$5,2,1)</f>
        <v>Low</v>
      </c>
    </row>
    <row r="1231" spans="1:29" x14ac:dyDescent="0.25">
      <c r="A1231" t="s">
        <v>1111</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Row],[Sales]],Raw_Data_2!$A$2:$B$5,2,1)</f>
        <v>Low</v>
      </c>
    </row>
    <row r="1232" spans="1:29" x14ac:dyDescent="0.25">
      <c r="A1232" t="s">
        <v>945</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Row],[Sales]],Raw_Data_2!$A$2:$B$5,2,1)</f>
        <v>Low</v>
      </c>
    </row>
    <row r="1233" spans="1:29" x14ac:dyDescent="0.25">
      <c r="A1233" t="s">
        <v>993</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Row],[Sales]],Raw_Data_2!$A$2:$B$5,2,1)</f>
        <v>Low</v>
      </c>
    </row>
    <row r="1234" spans="1:29" x14ac:dyDescent="0.25">
      <c r="A1234" t="s">
        <v>945</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Row],[Sales]],Raw_Data_2!$A$2:$B$5,2,1)</f>
        <v>Medium</v>
      </c>
    </row>
    <row r="1235" spans="1:29" x14ac:dyDescent="0.25">
      <c r="A1235" t="s">
        <v>1010</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Row],[Sales]],Raw_Data_2!$A$2:$B$5,2,1)</f>
        <v>Medium</v>
      </c>
    </row>
    <row r="1236" spans="1:29" x14ac:dyDescent="0.25">
      <c r="A1236" t="s">
        <v>977</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Row],[Sales]],Raw_Data_2!$A$2:$B$5,2,1)</f>
        <v>Low</v>
      </c>
    </row>
    <row r="1237" spans="1:29" x14ac:dyDescent="0.25">
      <c r="A1237" t="s">
        <v>993</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Row],[Sales]],Raw_Data_2!$A$2:$B$5,2,1)</f>
        <v>Low</v>
      </c>
    </row>
    <row r="1238" spans="1:29" x14ac:dyDescent="0.25">
      <c r="A1238" t="s">
        <v>935</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Row],[Sales]],Raw_Data_2!$A$2:$B$5,2,1)</f>
        <v>Low</v>
      </c>
    </row>
    <row r="1239" spans="1:29" x14ac:dyDescent="0.25">
      <c r="A1239" t="s">
        <v>945</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Row],[Sales]],Raw_Data_2!$A$2:$B$5,2,1)</f>
        <v>Medium</v>
      </c>
    </row>
    <row r="1240" spans="1:29" x14ac:dyDescent="0.25">
      <c r="A1240" t="s">
        <v>872</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Row],[Sales]],Raw_Data_2!$A$2:$B$5,2,1)</f>
        <v>Low</v>
      </c>
    </row>
    <row r="1241" spans="1:29" x14ac:dyDescent="0.25">
      <c r="A1241" t="s">
        <v>1111</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Row],[Sales]],Raw_Data_2!$A$2:$B$5,2,1)</f>
        <v>Low</v>
      </c>
    </row>
    <row r="1242" spans="1:29" x14ac:dyDescent="0.25">
      <c r="A1242" t="s">
        <v>993</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Row],[Sales]],Raw_Data_2!$A$2:$B$5,2,1)</f>
        <v>Medium</v>
      </c>
    </row>
    <row r="1243" spans="1:29" x14ac:dyDescent="0.25">
      <c r="A1243" t="s">
        <v>1125</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Row],[Sales]],Raw_Data_2!$A$2:$B$5,2,1)</f>
        <v>Low</v>
      </c>
    </row>
    <row r="1244" spans="1:29" x14ac:dyDescent="0.25">
      <c r="A1244" t="s">
        <v>945</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Row],[Sales]],Raw_Data_2!$A$2:$B$5,2,1)</f>
        <v>Low</v>
      </c>
    </row>
    <row r="1245" spans="1:29" x14ac:dyDescent="0.25">
      <c r="A1245" t="s">
        <v>935</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Row],[Sales]],Raw_Data_2!$A$2:$B$5,2,1)</f>
        <v>Low</v>
      </c>
    </row>
    <row r="1246" spans="1:29" x14ac:dyDescent="0.25">
      <c r="A1246" t="s">
        <v>935</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Row],[Sales]],Raw_Data_2!$A$2:$B$5,2,1)</f>
        <v>Medium</v>
      </c>
    </row>
    <row r="1247" spans="1:29" x14ac:dyDescent="0.25">
      <c r="A1247" t="s">
        <v>1111</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Row],[Sales]],Raw_Data_2!$A$2:$B$5,2,1)</f>
        <v>Medium</v>
      </c>
    </row>
    <row r="1248" spans="1:29" x14ac:dyDescent="0.25">
      <c r="A1248" t="s">
        <v>993</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Row],[Sales]],Raw_Data_2!$A$2:$B$5,2,1)</f>
        <v>Medium</v>
      </c>
    </row>
    <row r="1249" spans="1:29" x14ac:dyDescent="0.25">
      <c r="A1249" t="s">
        <v>935</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Row],[Sales]],Raw_Data_2!$A$2:$B$5,2,1)</f>
        <v>Low</v>
      </c>
    </row>
    <row r="1250" spans="1:29" x14ac:dyDescent="0.25">
      <c r="A1250" t="s">
        <v>945</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Row],[Sales]],Raw_Data_2!$A$2:$B$5,2,1)</f>
        <v>Low</v>
      </c>
    </row>
    <row r="1251" spans="1:29" x14ac:dyDescent="0.25">
      <c r="A1251" t="s">
        <v>872</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Row],[Sales]],Raw_Data_2!$A$2:$B$5,2,1)</f>
        <v>Medium</v>
      </c>
    </row>
    <row r="1252" spans="1:29" x14ac:dyDescent="0.25">
      <c r="A1252" t="s">
        <v>1111</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Row],[Sales]],Raw_Data_2!$A$2:$B$5,2,1)</f>
        <v>Low</v>
      </c>
    </row>
    <row r="1253" spans="1:29" x14ac:dyDescent="0.25">
      <c r="A1253" t="s">
        <v>880</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Row],[Sales]],Raw_Data_2!$A$2:$B$5,2,1)</f>
        <v>Medium</v>
      </c>
    </row>
    <row r="1254" spans="1:29" x14ac:dyDescent="0.25">
      <c r="A1254" t="s">
        <v>872</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Row],[Sales]],Raw_Data_2!$A$2:$B$5,2,1)</f>
        <v>Low</v>
      </c>
    </row>
    <row r="1255" spans="1:29" x14ac:dyDescent="0.25">
      <c r="A1255" t="s">
        <v>1111</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Row],[Sales]],Raw_Data_2!$A$2:$B$5,2,1)</f>
        <v>Low</v>
      </c>
    </row>
    <row r="1256" spans="1:29" x14ac:dyDescent="0.25">
      <c r="A1256" t="s">
        <v>993</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Row],[Sales]],Raw_Data_2!$A$2:$B$5,2,1)</f>
        <v>Medium</v>
      </c>
    </row>
    <row r="1257" spans="1:29" x14ac:dyDescent="0.25">
      <c r="A1257" t="s">
        <v>935</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Row],[Sales]],Raw_Data_2!$A$2:$B$5,2,1)</f>
        <v>Medium</v>
      </c>
    </row>
    <row r="1258" spans="1:29" x14ac:dyDescent="0.25">
      <c r="A1258" t="s">
        <v>945</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Row],[Sales]],Raw_Data_2!$A$2:$B$5,2,1)</f>
        <v>Low</v>
      </c>
    </row>
    <row r="1259" spans="1:29" x14ac:dyDescent="0.25">
      <c r="A1259" t="s">
        <v>993</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Row],[Sales]],Raw_Data_2!$A$2:$B$5,2,1)</f>
        <v>Low</v>
      </c>
    </row>
    <row r="1260" spans="1:29" x14ac:dyDescent="0.25">
      <c r="A1260" t="s">
        <v>935</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Row],[Sales]],Raw_Data_2!$A$2:$B$5,2,1)</f>
        <v>Low</v>
      </c>
    </row>
    <row r="1261" spans="1:29" x14ac:dyDescent="0.25">
      <c r="A1261" t="s">
        <v>945</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Row],[Sales]],Raw_Data_2!$A$2:$B$5,2,1)</f>
        <v>Low</v>
      </c>
    </row>
    <row r="1262" spans="1:29" x14ac:dyDescent="0.25">
      <c r="A1262" t="s">
        <v>935</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Row],[Sales]],Raw_Data_2!$A$2:$B$5,2,1)</f>
        <v>Medium</v>
      </c>
    </row>
    <row r="1263" spans="1:29" x14ac:dyDescent="0.25">
      <c r="A1263" t="s">
        <v>1111</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Row],[Sales]],Raw_Data_2!$A$2:$B$5,2,1)</f>
        <v>Low</v>
      </c>
    </row>
    <row r="1264" spans="1:29" x14ac:dyDescent="0.25">
      <c r="A1264" t="s">
        <v>935</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Row],[Sales]],Raw_Data_2!$A$2:$B$5,2,1)</f>
        <v>Low</v>
      </c>
    </row>
    <row r="1265" spans="1:29" x14ac:dyDescent="0.25">
      <c r="A1265" t="s">
        <v>993</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Row],[Sales]],Raw_Data_2!$A$2:$B$5,2,1)</f>
        <v>Low</v>
      </c>
    </row>
    <row r="1266" spans="1:29" x14ac:dyDescent="0.25">
      <c r="A1266" t="s">
        <v>935</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Row],[Sales]],Raw_Data_2!$A$2:$B$5,2,1)</f>
        <v>Low</v>
      </c>
    </row>
    <row r="1267" spans="1:29" x14ac:dyDescent="0.25">
      <c r="A1267" t="s">
        <v>945</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Row],[Sales]],Raw_Data_2!$A$2:$B$5,2,1)</f>
        <v>Low</v>
      </c>
    </row>
    <row r="1268" spans="1:29" x14ac:dyDescent="0.25">
      <c r="A1268" t="s">
        <v>918</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Row],[Sales]],Raw_Data_2!$A$2:$B$5,2,1)</f>
        <v>Low</v>
      </c>
    </row>
    <row r="1269" spans="1:29" x14ac:dyDescent="0.25">
      <c r="A1269" t="s">
        <v>981</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Row],[Sales]],Raw_Data_2!$A$2:$B$5,2,1)</f>
        <v>Medium</v>
      </c>
    </row>
    <row r="1270" spans="1:29" x14ac:dyDescent="0.25">
      <c r="A1270" t="s">
        <v>995</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Row],[Sales]],Raw_Data_2!$A$2:$B$5,2,1)</f>
        <v>High</v>
      </c>
    </row>
    <row r="1271" spans="1:29" x14ac:dyDescent="0.25">
      <c r="A1271" t="s">
        <v>1011</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Row],[Sales]],Raw_Data_2!$A$2:$B$5,2,1)</f>
        <v>Medium</v>
      </c>
    </row>
    <row r="1272" spans="1:29" x14ac:dyDescent="0.25">
      <c r="A1272" t="s">
        <v>1013</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Row],[Sales]],Raw_Data_2!$A$2:$B$5,2,1)</f>
        <v>Medium</v>
      </c>
    </row>
    <row r="1273" spans="1:29" x14ac:dyDescent="0.25">
      <c r="A1273" t="s">
        <v>981</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Row],[Sales]],Raw_Data_2!$A$2:$B$5,2,1)</f>
        <v>Medium</v>
      </c>
    </row>
    <row r="1274" spans="1:29" x14ac:dyDescent="0.25">
      <c r="A1274" t="s">
        <v>995</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Row],[Sales]],Raw_Data_2!$A$2:$B$5,2,1)</f>
        <v>Medium</v>
      </c>
    </row>
    <row r="1275" spans="1:29" x14ac:dyDescent="0.25">
      <c r="A1275" t="s">
        <v>981</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Row],[Sales]],Raw_Data_2!$A$2:$B$5,2,1)</f>
        <v>Low</v>
      </c>
    </row>
    <row r="1276" spans="1:29" x14ac:dyDescent="0.25">
      <c r="A1276" t="s">
        <v>1067</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Row],[Sales]],Raw_Data_2!$A$2:$B$5,2,1)</f>
        <v>Medium</v>
      </c>
    </row>
    <row r="1277" spans="1:29" x14ac:dyDescent="0.25">
      <c r="A1277" t="s">
        <v>1067</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Row],[Sales]],Raw_Data_2!$A$2:$B$5,2,1)</f>
        <v>Low</v>
      </c>
    </row>
    <row r="1278" spans="1:29" x14ac:dyDescent="0.25">
      <c r="A1278" t="s">
        <v>1094</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Row],[Sales]],Raw_Data_2!$A$2:$B$5,2,1)</f>
        <v>Medium</v>
      </c>
    </row>
    <row r="1279" spans="1:29" x14ac:dyDescent="0.25">
      <c r="A1279" t="s">
        <v>1013</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Row],[Sales]],Raw_Data_2!$A$2:$B$5,2,1)</f>
        <v>Medium</v>
      </c>
    </row>
    <row r="1280" spans="1:29" x14ac:dyDescent="0.25">
      <c r="A1280" t="s">
        <v>918</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Row],[Sales]],Raw_Data_2!$A$2:$B$5,2,1)</f>
        <v>Low</v>
      </c>
    </row>
    <row r="1281" spans="1:29" x14ac:dyDescent="0.25">
      <c r="A1281" t="s">
        <v>1067</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Row],[Sales]],Raw_Data_2!$A$2:$B$5,2,1)</f>
        <v>High</v>
      </c>
    </row>
    <row r="1282" spans="1:29" x14ac:dyDescent="0.25">
      <c r="A1282" t="s">
        <v>1126</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Row],[Sales]],Raw_Data_2!$A$2:$B$5,2,1)</f>
        <v>Medium</v>
      </c>
    </row>
    <row r="1283" spans="1:29" x14ac:dyDescent="0.25">
      <c r="A1283" t="s">
        <v>1126</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Row],[Sales]],Raw_Data_2!$A$2:$B$5,2,1)</f>
        <v>Medium</v>
      </c>
    </row>
    <row r="1284" spans="1:29" x14ac:dyDescent="0.25">
      <c r="A1284" t="s">
        <v>1011</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Row],[Sales]],Raw_Data_2!$A$2:$B$5,2,1)</f>
        <v>Medium</v>
      </c>
    </row>
    <row r="1285" spans="1:29" x14ac:dyDescent="0.25">
      <c r="A1285" t="s">
        <v>981</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Row],[Sales]],Raw_Data_2!$A$2:$B$5,2,1)</f>
        <v>Medium</v>
      </c>
    </row>
    <row r="1286" spans="1:29" x14ac:dyDescent="0.25">
      <c r="A1286" t="s">
        <v>1011</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Row],[Sales]],Raw_Data_2!$A$2:$B$5,2,1)</f>
        <v>Low</v>
      </c>
    </row>
    <row r="1287" spans="1:29" x14ac:dyDescent="0.25">
      <c r="A1287" t="s">
        <v>1094</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Row],[Sales]],Raw_Data_2!$A$2:$B$5,2,1)</f>
        <v>Medium</v>
      </c>
    </row>
    <row r="1288" spans="1:29" x14ac:dyDescent="0.25">
      <c r="A1288" t="s">
        <v>1013</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Row],[Sales]],Raw_Data_2!$A$2:$B$5,2,1)</f>
        <v>Medium</v>
      </c>
    </row>
    <row r="1289" spans="1:29" x14ac:dyDescent="0.25">
      <c r="A1289" t="s">
        <v>1126</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Row],[Sales]],Raw_Data_2!$A$2:$B$5,2,1)</f>
        <v>Low</v>
      </c>
    </row>
    <row r="1290" spans="1:29" x14ac:dyDescent="0.25">
      <c r="A1290" t="s">
        <v>1011</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Row],[Sales]],Raw_Data_2!$A$2:$B$5,2,1)</f>
        <v>Medium</v>
      </c>
    </row>
    <row r="1291" spans="1:29" x14ac:dyDescent="0.25">
      <c r="A1291" t="s">
        <v>1013</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Row],[Sales]],Raw_Data_2!$A$2:$B$5,2,1)</f>
        <v>Low</v>
      </c>
    </row>
    <row r="1292" spans="1:29" x14ac:dyDescent="0.25">
      <c r="A1292" t="s">
        <v>918</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Row],[Sales]],Raw_Data_2!$A$2:$B$5,2,1)</f>
        <v>Medium</v>
      </c>
    </row>
    <row r="1293" spans="1:29" x14ac:dyDescent="0.25">
      <c r="A1293" t="s">
        <v>1126</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Row],[Sales]],Raw_Data_2!$A$2:$B$5,2,1)</f>
        <v>Medium</v>
      </c>
    </row>
    <row r="1294" spans="1:29" x14ac:dyDescent="0.25">
      <c r="A1294" t="s">
        <v>1067</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Row],[Sales]],Raw_Data_2!$A$2:$B$5,2,1)</f>
        <v>Low</v>
      </c>
    </row>
    <row r="1295" spans="1:29" x14ac:dyDescent="0.25">
      <c r="A1295" t="s">
        <v>1011</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Row],[Sales]],Raw_Data_2!$A$2:$B$5,2,1)</f>
        <v>Low</v>
      </c>
    </row>
    <row r="1296" spans="1:29" x14ac:dyDescent="0.25">
      <c r="A1296" t="s">
        <v>1094</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Row],[Sales]],Raw_Data_2!$A$2:$B$5,2,1)</f>
        <v>Low</v>
      </c>
    </row>
    <row r="1297" spans="1:29" x14ac:dyDescent="0.25">
      <c r="A1297" t="s">
        <v>1153</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Row],[Sales]],Raw_Data_2!$A$2:$B$5,2,1)</f>
        <v>Medium</v>
      </c>
    </row>
    <row r="1298" spans="1:29" x14ac:dyDescent="0.25">
      <c r="A1298" t="s">
        <v>981</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Row],[Sales]],Raw_Data_2!$A$2:$B$5,2,1)</f>
        <v>Low</v>
      </c>
    </row>
    <row r="1299" spans="1:29" x14ac:dyDescent="0.25">
      <c r="A1299" t="s">
        <v>1094</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Row],[Sales]],Raw_Data_2!$A$2:$B$5,2,1)</f>
        <v>Low</v>
      </c>
    </row>
    <row r="1300" spans="1:29" x14ac:dyDescent="0.25">
      <c r="A1300" t="s">
        <v>1094</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Row],[Sales]],Raw_Data_2!$A$2:$B$5,2,1)</f>
        <v>Low</v>
      </c>
    </row>
    <row r="1301" spans="1:29" x14ac:dyDescent="0.25">
      <c r="A1301" t="s">
        <v>1013</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Row],[Sales]],Raw_Data_2!$A$2:$B$5,2,1)</f>
        <v>Medium</v>
      </c>
    </row>
    <row r="1302" spans="1:29" x14ac:dyDescent="0.25">
      <c r="A1302" t="s">
        <v>1011</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Row],[Sales]],Raw_Data_2!$A$2:$B$5,2,1)</f>
        <v>Medium</v>
      </c>
    </row>
    <row r="1303" spans="1:29" x14ac:dyDescent="0.25">
      <c r="A1303" t="s">
        <v>1011</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Row],[Sales]],Raw_Data_2!$A$2:$B$5,2,1)</f>
        <v>Low</v>
      </c>
    </row>
    <row r="1304" spans="1:29" x14ac:dyDescent="0.25">
      <c r="A1304" t="s">
        <v>1013</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Row],[Sales]],Raw_Data_2!$A$2:$B$5,2,1)</f>
        <v>Low</v>
      </c>
    </row>
    <row r="1305" spans="1:29" x14ac:dyDescent="0.25">
      <c r="A1305" t="s">
        <v>1011</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Row],[Sales]],Raw_Data_2!$A$2:$B$5,2,1)</f>
        <v>Low</v>
      </c>
    </row>
    <row r="1306" spans="1:29" x14ac:dyDescent="0.25">
      <c r="A1306" t="s">
        <v>1013</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Row],[Sales]],Raw_Data_2!$A$2:$B$5,2,1)</f>
        <v>Medium</v>
      </c>
    </row>
    <row r="1307" spans="1:29" x14ac:dyDescent="0.25">
      <c r="A1307" t="s">
        <v>1013</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Row],[Sales]],Raw_Data_2!$A$2:$B$5,2,1)</f>
        <v>Low</v>
      </c>
    </row>
    <row r="1308" spans="1:29" x14ac:dyDescent="0.25">
      <c r="A1308" t="s">
        <v>1011</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Row],[Sales]],Raw_Data_2!$A$2:$B$5,2,1)</f>
        <v>Medium</v>
      </c>
    </row>
    <row r="1309" spans="1:29" x14ac:dyDescent="0.25">
      <c r="A1309" t="s">
        <v>1153</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Row],[Sales]],Raw_Data_2!$A$2:$B$5,2,1)</f>
        <v>Low</v>
      </c>
    </row>
    <row r="1310" spans="1:29" x14ac:dyDescent="0.25">
      <c r="A1310" t="s">
        <v>1126</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Row],[Sales]],Raw_Data_2!$A$2:$B$5,2,1)</f>
        <v>Low</v>
      </c>
    </row>
    <row r="1311" spans="1:29" x14ac:dyDescent="0.25">
      <c r="A1311" t="s">
        <v>1165</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Row],[Sales]],Raw_Data_2!$A$2:$B$5,2,1)</f>
        <v>Low</v>
      </c>
    </row>
    <row r="1312" spans="1:29" x14ac:dyDescent="0.25">
      <c r="A1312" t="s">
        <v>1165</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Row],[Sales]],Raw_Data_2!$A$2:$B$5,2,1)</f>
        <v>Medium</v>
      </c>
    </row>
    <row r="1313" spans="1:29" x14ac:dyDescent="0.25">
      <c r="A1313" t="s">
        <v>1153</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Row],[Sales]],Raw_Data_2!$A$2:$B$5,2,1)</f>
        <v>Low</v>
      </c>
    </row>
    <row r="1314" spans="1:29" x14ac:dyDescent="0.25">
      <c r="A1314" t="s">
        <v>1126</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Row],[Sales]],Raw_Data_2!$A$2:$B$5,2,1)</f>
        <v>Medium</v>
      </c>
    </row>
    <row r="1315" spans="1:29" x14ac:dyDescent="0.25">
      <c r="A1315" t="s">
        <v>1126</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Row],[Sales]],Raw_Data_2!$A$2:$B$5,2,1)</f>
        <v>Low</v>
      </c>
    </row>
    <row r="1316" spans="1:29" x14ac:dyDescent="0.25">
      <c r="A1316" t="s">
        <v>1165</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Row],[Sales]],Raw_Data_2!$A$2:$B$5,2,1)</f>
        <v>Low</v>
      </c>
    </row>
    <row r="1317" spans="1:29" x14ac:dyDescent="0.25">
      <c r="A1317" t="s">
        <v>1165</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Row],[Sales]],Raw_Data_2!$A$2:$B$5,2,1)</f>
        <v>Low</v>
      </c>
    </row>
    <row r="1318" spans="1:29" x14ac:dyDescent="0.25">
      <c r="A1318" t="s">
        <v>1126</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Row],[Sales]],Raw_Data_2!$A$2:$B$5,2,1)</f>
        <v>Low</v>
      </c>
    </row>
    <row r="1319" spans="1:29" x14ac:dyDescent="0.25">
      <c r="A1319" t="s">
        <v>900</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Row],[Sales]],Raw_Data_2!$A$2:$B$5,2,1)</f>
        <v>Medium</v>
      </c>
    </row>
    <row r="1320" spans="1:29" x14ac:dyDescent="0.25">
      <c r="A1320" t="s">
        <v>907</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Row],[Sales]],Raw_Data_2!$A$2:$B$5,2,1)</f>
        <v>Medium</v>
      </c>
    </row>
    <row r="1321" spans="1:29" x14ac:dyDescent="0.25">
      <c r="A1321" t="s">
        <v>956</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Row],[Sales]],Raw_Data_2!$A$2:$B$5,2,1)</f>
        <v>Medium</v>
      </c>
    </row>
    <row r="1322" spans="1:29" x14ac:dyDescent="0.25">
      <c r="A1322" t="s">
        <v>900</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Row],[Sales]],Raw_Data_2!$A$2:$B$5,2,1)</f>
        <v>Medium</v>
      </c>
    </row>
    <row r="1323" spans="1:29" x14ac:dyDescent="0.25">
      <c r="A1323" t="s">
        <v>907</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Row],[Sales]],Raw_Data_2!$A$2:$B$5,2,1)</f>
        <v>Low</v>
      </c>
    </row>
    <row r="1324" spans="1:29" x14ac:dyDescent="0.25">
      <c r="A1324" t="s">
        <v>900</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Row],[Sales]],Raw_Data_2!$A$2:$B$5,2,1)</f>
        <v>Medium</v>
      </c>
    </row>
    <row r="1325" spans="1:29" x14ac:dyDescent="0.25">
      <c r="A1325" t="s">
        <v>907</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Row],[Sales]],Raw_Data_2!$A$2:$B$5,2,1)</f>
        <v>Medium</v>
      </c>
    </row>
    <row r="1326" spans="1:29" x14ac:dyDescent="0.25">
      <c r="A1326" t="s">
        <v>1036</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Row],[Sales]],Raw_Data_2!$A$2:$B$5,2,1)</f>
        <v>Medium</v>
      </c>
    </row>
    <row r="1327" spans="1:29" x14ac:dyDescent="0.25">
      <c r="A1327" t="s">
        <v>1037</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Row],[Sales]],Raw_Data_2!$A$2:$B$5,2,1)</f>
        <v>Low</v>
      </c>
    </row>
    <row r="1328" spans="1:29" x14ac:dyDescent="0.25">
      <c r="A1328" t="s">
        <v>900</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Row],[Sales]],Raw_Data_2!$A$2:$B$5,2,1)</f>
        <v>Medium</v>
      </c>
    </row>
    <row r="1329" spans="1:29" x14ac:dyDescent="0.25">
      <c r="A1329" t="s">
        <v>907</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Row],[Sales]],Raw_Data_2!$A$2:$B$5,2,1)</f>
        <v>Low</v>
      </c>
    </row>
    <row r="1330" spans="1:29" x14ac:dyDescent="0.25">
      <c r="A1330" t="s">
        <v>1045</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Row],[Sales]],Raw_Data_2!$A$2:$B$5,2,1)</f>
        <v>Medium</v>
      </c>
    </row>
    <row r="1331" spans="1:29" x14ac:dyDescent="0.25">
      <c r="A1331" t="s">
        <v>1037</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Row],[Sales]],Raw_Data_2!$A$2:$B$5,2,1)</f>
        <v>Medium</v>
      </c>
    </row>
    <row r="1332" spans="1:29" x14ac:dyDescent="0.25">
      <c r="A1332" t="s">
        <v>1065</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Row],[Sales]],Raw_Data_2!$A$2:$B$5,2,1)</f>
        <v>Medium</v>
      </c>
    </row>
    <row r="1333" spans="1:29" x14ac:dyDescent="0.25">
      <c r="A1333" t="s">
        <v>907</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Row],[Sales]],Raw_Data_2!$A$2:$B$5,2,1)</f>
        <v>Medium</v>
      </c>
    </row>
    <row r="1334" spans="1:29" x14ac:dyDescent="0.25">
      <c r="A1334" t="s">
        <v>1065</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Row],[Sales]],Raw_Data_2!$A$2:$B$5,2,1)</f>
        <v>Low</v>
      </c>
    </row>
    <row r="1335" spans="1:29" x14ac:dyDescent="0.25">
      <c r="A1335" t="s">
        <v>907</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Row],[Sales]],Raw_Data_2!$A$2:$B$5,2,1)</f>
        <v>Low</v>
      </c>
    </row>
    <row r="1336" spans="1:29" x14ac:dyDescent="0.25">
      <c r="A1336" t="s">
        <v>1077</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Row],[Sales]],Raw_Data_2!$A$2:$B$5,2,1)</f>
        <v>Low</v>
      </c>
    </row>
    <row r="1337" spans="1:29" x14ac:dyDescent="0.25">
      <c r="A1337" t="s">
        <v>1037</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Row],[Sales]],Raw_Data_2!$A$2:$B$5,2,1)</f>
        <v>Medium</v>
      </c>
    </row>
    <row r="1338" spans="1:29" x14ac:dyDescent="0.25">
      <c r="A1338" t="s">
        <v>1077</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Row],[Sales]],Raw_Data_2!$A$2:$B$5,2,1)</f>
        <v>Medium</v>
      </c>
    </row>
    <row r="1339" spans="1:29" x14ac:dyDescent="0.25">
      <c r="A1339" t="s">
        <v>1037</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Row],[Sales]],Raw_Data_2!$A$2:$B$5,2,1)</f>
        <v>Low</v>
      </c>
    </row>
    <row r="1340" spans="1:29" x14ac:dyDescent="0.25">
      <c r="A1340" t="s">
        <v>1045</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Row],[Sales]],Raw_Data_2!$A$2:$B$5,2,1)</f>
        <v>Medium</v>
      </c>
    </row>
    <row r="1341" spans="1:29" x14ac:dyDescent="0.25">
      <c r="A1341" t="s">
        <v>1037</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Row],[Sales]],Raw_Data_2!$A$2:$B$5,2,1)</f>
        <v>Medium</v>
      </c>
    </row>
    <row r="1342" spans="1:29" x14ac:dyDescent="0.25">
      <c r="A1342" t="s">
        <v>1077</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Row],[Sales]],Raw_Data_2!$A$2:$B$5,2,1)</f>
        <v>Low</v>
      </c>
    </row>
    <row r="1343" spans="1:29" x14ac:dyDescent="0.25">
      <c r="A1343" t="s">
        <v>1108</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Row],[Sales]],Raw_Data_2!$A$2:$B$5,2,1)</f>
        <v>Medium</v>
      </c>
    </row>
    <row r="1344" spans="1:29" x14ac:dyDescent="0.25">
      <c r="A1344" t="s">
        <v>907</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Row],[Sales]],Raw_Data_2!$A$2:$B$5,2,1)</f>
        <v>High</v>
      </c>
    </row>
    <row r="1345" spans="1:29" x14ac:dyDescent="0.25">
      <c r="A1345" t="s">
        <v>956</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Row],[Sales]],Raw_Data_2!$A$2:$B$5,2,1)</f>
        <v>Low</v>
      </c>
    </row>
    <row r="1346" spans="1:29" x14ac:dyDescent="0.25">
      <c r="A1346" t="s">
        <v>907</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Row],[Sales]],Raw_Data_2!$A$2:$B$5,2,1)</f>
        <v>Low</v>
      </c>
    </row>
    <row r="1347" spans="1:29" x14ac:dyDescent="0.25">
      <c r="A1347" t="s">
        <v>1113</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Row],[Sales]],Raw_Data_2!$A$2:$B$5,2,1)</f>
        <v>Medium</v>
      </c>
    </row>
    <row r="1348" spans="1:29" x14ac:dyDescent="0.25">
      <c r="A1348" t="s">
        <v>1065</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Row],[Sales]],Raw_Data_2!$A$2:$B$5,2,1)</f>
        <v>Medium</v>
      </c>
    </row>
    <row r="1349" spans="1:29" x14ac:dyDescent="0.25">
      <c r="A1349" t="s">
        <v>1115</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Row],[Sales]],Raw_Data_2!$A$2:$B$5,2,1)</f>
        <v>Medium</v>
      </c>
    </row>
    <row r="1350" spans="1:29" x14ac:dyDescent="0.25">
      <c r="A1350" t="s">
        <v>907</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Row],[Sales]],Raw_Data_2!$A$2:$B$5,2,1)</f>
        <v>Medium</v>
      </c>
    </row>
    <row r="1351" spans="1:29" x14ac:dyDescent="0.25">
      <c r="A1351" t="s">
        <v>1077</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Row],[Sales]],Raw_Data_2!$A$2:$B$5,2,1)</f>
        <v>Medium</v>
      </c>
    </row>
    <row r="1352" spans="1:29" x14ac:dyDescent="0.25">
      <c r="A1352" t="s">
        <v>1037</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Row],[Sales]],Raw_Data_2!$A$2:$B$5,2,1)</f>
        <v>Low</v>
      </c>
    </row>
    <row r="1353" spans="1:29" x14ac:dyDescent="0.25">
      <c r="A1353" t="s">
        <v>1065</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Row],[Sales]],Raw_Data_2!$A$2:$B$5,2,1)</f>
        <v>Medium</v>
      </c>
    </row>
    <row r="1354" spans="1:29" x14ac:dyDescent="0.25">
      <c r="A1354" t="s">
        <v>907</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Row],[Sales]],Raw_Data_2!$A$2:$B$5,2,1)</f>
        <v>Medium</v>
      </c>
    </row>
    <row r="1355" spans="1:29" x14ac:dyDescent="0.25">
      <c r="A1355" t="s">
        <v>1065</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Row],[Sales]],Raw_Data_2!$A$2:$B$5,2,1)</f>
        <v>Low</v>
      </c>
    </row>
    <row r="1356" spans="1:29" x14ac:dyDescent="0.25">
      <c r="A1356" t="s">
        <v>907</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Row],[Sales]],Raw_Data_2!$A$2:$B$5,2,1)</f>
        <v>Low</v>
      </c>
    </row>
    <row r="1357" spans="1:29" x14ac:dyDescent="0.25">
      <c r="A1357" t="s">
        <v>1065</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Row],[Sales]],Raw_Data_2!$A$2:$B$5,2,1)</f>
        <v>Medium</v>
      </c>
    </row>
    <row r="1358" spans="1:29" x14ac:dyDescent="0.25">
      <c r="A1358" t="s">
        <v>907</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Row],[Sales]],Raw_Data_2!$A$2:$B$5,2,1)</f>
        <v>Low</v>
      </c>
    </row>
    <row r="1359" spans="1:29" x14ac:dyDescent="0.25">
      <c r="A1359" t="s">
        <v>1037</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Row],[Sales]],Raw_Data_2!$A$2:$B$5,2,1)</f>
        <v>Medium</v>
      </c>
    </row>
    <row r="1360" spans="1:29" x14ac:dyDescent="0.25">
      <c r="A1360" t="s">
        <v>1065</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Row],[Sales]],Raw_Data_2!$A$2:$B$5,2,1)</f>
        <v>Medium</v>
      </c>
    </row>
    <row r="1361" spans="1:29" x14ac:dyDescent="0.25">
      <c r="A1361" t="s">
        <v>1045</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Row],[Sales]],Raw_Data_2!$A$2:$B$5,2,1)</f>
        <v>Medium</v>
      </c>
    </row>
    <row r="1362" spans="1:29" x14ac:dyDescent="0.25">
      <c r="A1362" t="s">
        <v>1037</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Row],[Sales]],Raw_Data_2!$A$2:$B$5,2,1)</f>
        <v>Medium</v>
      </c>
    </row>
    <row r="1363" spans="1:29" x14ac:dyDescent="0.25">
      <c r="A1363" t="s">
        <v>1077</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Row],[Sales]],Raw_Data_2!$A$2:$B$5,2,1)</f>
        <v>Medium</v>
      </c>
    </row>
    <row r="1364" spans="1:29" x14ac:dyDescent="0.25">
      <c r="A1364" t="s">
        <v>956</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Row],[Sales]],Raw_Data_2!$A$2:$B$5,2,1)</f>
        <v>Medium</v>
      </c>
    </row>
    <row r="1365" spans="1:29" x14ac:dyDescent="0.25">
      <c r="A1365" t="s">
        <v>900</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Row],[Sales]],Raw_Data_2!$A$2:$B$5,2,1)</f>
        <v>Low</v>
      </c>
    </row>
    <row r="1366" spans="1:29" x14ac:dyDescent="0.25">
      <c r="A1366" t="s">
        <v>900</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Row],[Sales]],Raw_Data_2!$A$2:$B$5,2,1)</f>
        <v>Low</v>
      </c>
    </row>
    <row r="1367" spans="1:29" x14ac:dyDescent="0.25">
      <c r="A1367" t="s">
        <v>1077</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Row],[Sales]],Raw_Data_2!$A$2:$B$5,2,1)</f>
        <v>Low</v>
      </c>
    </row>
    <row r="1368" spans="1:29" x14ac:dyDescent="0.25">
      <c r="A1368" t="s">
        <v>1077</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Row],[Sales]],Raw_Data_2!$A$2:$B$5,2,1)</f>
        <v>Low</v>
      </c>
    </row>
    <row r="1369" spans="1:29" x14ac:dyDescent="0.25">
      <c r="A1369" t="s">
        <v>1037</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Row],[Sales]],Raw_Data_2!$A$2:$B$5,2,1)</f>
        <v>Low</v>
      </c>
    </row>
    <row r="1370" spans="1:29" x14ac:dyDescent="0.25">
      <c r="A1370" t="s">
        <v>1077</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Row],[Sales]],Raw_Data_2!$A$2:$B$5,2,1)</f>
        <v>Low</v>
      </c>
    </row>
    <row r="1371" spans="1:29" x14ac:dyDescent="0.25">
      <c r="A1371" t="s">
        <v>1037</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Row],[Sales]],Raw_Data_2!$A$2:$B$5,2,1)</f>
        <v>Low</v>
      </c>
    </row>
    <row r="1372" spans="1:29" x14ac:dyDescent="0.25">
      <c r="A1372" t="s">
        <v>1113</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Row],[Sales]],Raw_Data_2!$A$2:$B$5,2,1)</f>
        <v>Low</v>
      </c>
    </row>
    <row r="1373" spans="1:29" x14ac:dyDescent="0.25">
      <c r="A1373" t="s">
        <v>1108</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Row],[Sales]],Raw_Data_2!$A$2:$B$5,2,1)</f>
        <v>Low</v>
      </c>
    </row>
    <row r="1374" spans="1:29" x14ac:dyDescent="0.25">
      <c r="A1374" t="s">
        <v>907</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Row],[Sales]],Raw_Data_2!$A$2:$B$5,2,1)</f>
        <v>Low</v>
      </c>
    </row>
    <row r="1375" spans="1:29" x14ac:dyDescent="0.25">
      <c r="A1375" t="s">
        <v>1065</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Row],[Sales]],Raw_Data_2!$A$2:$B$5,2,1)</f>
        <v>Low</v>
      </c>
    </row>
    <row r="1376" spans="1:29" x14ac:dyDescent="0.25">
      <c r="A1376" t="s">
        <v>1115</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Row],[Sales]],Raw_Data_2!$A$2:$B$5,2,1)</f>
        <v>Low</v>
      </c>
    </row>
    <row r="1377" spans="1:29" x14ac:dyDescent="0.25">
      <c r="A1377" t="s">
        <v>907</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Row],[Sales]],Raw_Data_2!$A$2:$B$5,2,1)</f>
        <v>Medium</v>
      </c>
    </row>
    <row r="1378" spans="1:29" x14ac:dyDescent="0.25">
      <c r="A1378" t="s">
        <v>956</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Row],[Sales]],Raw_Data_2!$A$2:$B$5,2,1)</f>
        <v>Medium</v>
      </c>
    </row>
    <row r="1379" spans="1:29" x14ac:dyDescent="0.25">
      <c r="A1379" t="s">
        <v>1077</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Row],[Sales]],Raw_Data_2!$A$2:$B$5,2,1)</f>
        <v>Medium</v>
      </c>
    </row>
    <row r="1380" spans="1:29" x14ac:dyDescent="0.25">
      <c r="A1380" t="s">
        <v>1037</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Row],[Sales]],Raw_Data_2!$A$2:$B$5,2,1)</f>
        <v>Low</v>
      </c>
    </row>
    <row r="1381" spans="1:29" x14ac:dyDescent="0.25">
      <c r="A1381" t="s">
        <v>1077</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Row],[Sales]],Raw_Data_2!$A$2:$B$5,2,1)</f>
        <v>Low</v>
      </c>
    </row>
    <row r="1382" spans="1:29" x14ac:dyDescent="0.25">
      <c r="A1382" t="s">
        <v>1037</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Row],[Sales]],Raw_Data_2!$A$2:$B$5,2,1)</f>
        <v>Low</v>
      </c>
    </row>
    <row r="1383" spans="1:29" x14ac:dyDescent="0.25">
      <c r="A1383" t="s">
        <v>1077</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Row],[Sales]],Raw_Data_2!$A$2:$B$5,2,1)</f>
        <v>Low</v>
      </c>
    </row>
    <row r="1384" spans="1:29" x14ac:dyDescent="0.25">
      <c r="A1384" t="s">
        <v>1037</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Row],[Sales]],Raw_Data_2!$A$2:$B$5,2,1)</f>
        <v>Medium</v>
      </c>
    </row>
    <row r="1385" spans="1:29" x14ac:dyDescent="0.25">
      <c r="A1385" t="s">
        <v>1077</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Row],[Sales]],Raw_Data_2!$A$2:$B$5,2,1)</f>
        <v>Low</v>
      </c>
    </row>
    <row r="1386" spans="1:29" x14ac:dyDescent="0.25">
      <c r="A1386" t="s">
        <v>1037</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Row],[Sales]],Raw_Data_2!$A$2:$B$5,2,1)</f>
        <v>Low</v>
      </c>
    </row>
    <row r="1387" spans="1:29" x14ac:dyDescent="0.25">
      <c r="A1387" t="s">
        <v>1037</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Row],[Sales]],Raw_Data_2!$A$2:$B$5,2,1)</f>
        <v>Medium</v>
      </c>
    </row>
    <row r="1388" spans="1:29" x14ac:dyDescent="0.25">
      <c r="A1388" t="s">
        <v>1155</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Row],[Sales]],Raw_Data_2!$A$2:$B$5,2,1)</f>
        <v>Low</v>
      </c>
    </row>
    <row r="1389" spans="1:29" x14ac:dyDescent="0.25">
      <c r="A1389" t="s">
        <v>1065</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Row],[Sales]],Raw_Data_2!$A$2:$B$5,2,1)</f>
        <v>Medium</v>
      </c>
    </row>
    <row r="1390" spans="1:29" x14ac:dyDescent="0.25">
      <c r="A1390" t="s">
        <v>1113</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Row],[Sales]],Raw_Data_2!$A$2:$B$5,2,1)</f>
        <v>Medium</v>
      </c>
    </row>
    <row r="1391" spans="1:29" x14ac:dyDescent="0.25">
      <c r="A1391" t="s">
        <v>956</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Row],[Sales]],Raw_Data_2!$A$2:$B$5,2,1)</f>
        <v>Low</v>
      </c>
    </row>
    <row r="1392" spans="1:29" x14ac:dyDescent="0.25">
      <c r="A1392" t="s">
        <v>900</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Row],[Sales]],Raw_Data_2!$A$2:$B$5,2,1)</f>
        <v>Medium</v>
      </c>
    </row>
    <row r="1393" spans="1:29" x14ac:dyDescent="0.25">
      <c r="A1393" t="s">
        <v>1113</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Row],[Sales]],Raw_Data_2!$A$2:$B$5,2,1)</f>
        <v>Medium</v>
      </c>
    </row>
    <row r="1394" spans="1:29" x14ac:dyDescent="0.25">
      <c r="A1394" t="s">
        <v>956</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Row],[Sales]],Raw_Data_2!$A$2:$B$5,2,1)</f>
        <v>Low</v>
      </c>
    </row>
    <row r="1395" spans="1:29" x14ac:dyDescent="0.25">
      <c r="A1395" t="s">
        <v>900</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Row],[Sales]],Raw_Data_2!$A$2:$B$5,2,1)</f>
        <v>Medium</v>
      </c>
    </row>
    <row r="1396" spans="1:29" x14ac:dyDescent="0.25">
      <c r="A1396" t="s">
        <v>1113</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Row],[Sales]],Raw_Data_2!$A$2:$B$5,2,1)</f>
        <v>Low</v>
      </c>
    </row>
    <row r="1397" spans="1:29" x14ac:dyDescent="0.25">
      <c r="A1397" t="s">
        <v>1113</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Row],[Sales]],Raw_Data_2!$A$2:$B$5,2,1)</f>
        <v>Medium</v>
      </c>
    </row>
    <row r="1398" spans="1:29" x14ac:dyDescent="0.25">
      <c r="A1398" t="s">
        <v>1113</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Row],[Sales]],Raw_Data_2!$A$2:$B$5,2,1)</f>
        <v>Medium</v>
      </c>
    </row>
    <row r="1399" spans="1:29" x14ac:dyDescent="0.25">
      <c r="A1399" t="s">
        <v>956</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Row],[Sales]],Raw_Data_2!$A$2:$B$5,2,1)</f>
        <v>Low</v>
      </c>
    </row>
    <row r="1400" spans="1:29" x14ac:dyDescent="0.25">
      <c r="A1400" t="s">
        <v>900</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Row],[Sales]],Raw_Data_2!$A$2:$B$5,2,1)</f>
        <v>Medium</v>
      </c>
    </row>
    <row r="1401" spans="1:29" x14ac:dyDescent="0.25">
      <c r="A1401" t="s">
        <v>1113</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Row],[Sales]],Raw_Data_2!$A$2:$B$5,2,1)</f>
        <v>Medium</v>
      </c>
    </row>
    <row r="1402" spans="1:29" x14ac:dyDescent="0.25">
      <c r="A1402" t="s">
        <v>1113</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Row],[Sales]],Raw_Data_2!$A$2:$B$5,2,1)</f>
        <v>Medium</v>
      </c>
    </row>
    <row r="1403" spans="1:29" x14ac:dyDescent="0.25">
      <c r="A1403" t="s">
        <v>873</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Row],[Sales]],Raw_Data_2!$A$2:$B$5,2,1)</f>
        <v>Low</v>
      </c>
    </row>
    <row r="1404" spans="1:29" x14ac:dyDescent="0.25">
      <c r="A1404" t="s">
        <v>874</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Row],[Sales]],Raw_Data_2!$A$2:$B$5,2,1)</f>
        <v>Medium</v>
      </c>
    </row>
    <row r="1405" spans="1:29" x14ac:dyDescent="0.25">
      <c r="A1405" t="s">
        <v>874</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Row],[Sales]],Raw_Data_2!$A$2:$B$5,2,1)</f>
        <v>Medium</v>
      </c>
    </row>
    <row r="1406" spans="1:29" x14ac:dyDescent="0.25">
      <c r="A1406" t="s">
        <v>873</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Row],[Sales]],Raw_Data_2!$A$2:$B$5,2,1)</f>
        <v>Medium</v>
      </c>
    </row>
    <row r="1407" spans="1:29" x14ac:dyDescent="0.25">
      <c r="A1407" t="s">
        <v>874</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Row],[Sales]],Raw_Data_2!$A$2:$B$5,2,1)</f>
        <v>Medium</v>
      </c>
    </row>
    <row r="1408" spans="1:29" x14ac:dyDescent="0.25">
      <c r="A1408" t="s">
        <v>943</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Row],[Sales]],Raw_Data_2!$A$2:$B$5,2,1)</f>
        <v>Medium</v>
      </c>
    </row>
    <row r="1409" spans="1:29" x14ac:dyDescent="0.25">
      <c r="A1409" t="s">
        <v>996</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Row],[Sales]],Raw_Data_2!$A$2:$B$5,2,1)</f>
        <v>High</v>
      </c>
    </row>
    <row r="1410" spans="1:29" x14ac:dyDescent="0.25">
      <c r="A1410" t="s">
        <v>943</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Row],[Sales]],Raw_Data_2!$A$2:$B$5,2,1)</f>
        <v>Low</v>
      </c>
    </row>
    <row r="1411" spans="1:29" x14ac:dyDescent="0.25">
      <c r="A1411" t="s">
        <v>873</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Row],[Sales]],Raw_Data_2!$A$2:$B$5,2,1)</f>
        <v>Medium</v>
      </c>
    </row>
    <row r="1412" spans="1:29" x14ac:dyDescent="0.25">
      <c r="A1412" t="s">
        <v>874</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Row],[Sales]],Raw_Data_2!$A$2:$B$5,2,1)</f>
        <v>Medium</v>
      </c>
    </row>
    <row r="1413" spans="1:29" x14ac:dyDescent="0.25">
      <c r="A1413" t="s">
        <v>996</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Row],[Sales]],Raw_Data_2!$A$2:$B$5,2,1)</f>
        <v>Medium</v>
      </c>
    </row>
    <row r="1414" spans="1:29" x14ac:dyDescent="0.25">
      <c r="A1414" t="s">
        <v>1014</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Row],[Sales]],Raw_Data_2!$A$2:$B$5,2,1)</f>
        <v>Low</v>
      </c>
    </row>
    <row r="1415" spans="1:29" x14ac:dyDescent="0.25">
      <c r="A1415" t="s">
        <v>996</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Row],[Sales]],Raw_Data_2!$A$2:$B$5,2,1)</f>
        <v>Medium</v>
      </c>
    </row>
    <row r="1416" spans="1:29" x14ac:dyDescent="0.25">
      <c r="A1416" t="s">
        <v>943</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Row],[Sales]],Raw_Data_2!$A$2:$B$5,2,1)</f>
        <v>Low</v>
      </c>
    </row>
    <row r="1417" spans="1:29" x14ac:dyDescent="0.25">
      <c r="A1417" t="s">
        <v>1030</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Row],[Sales]],Raw_Data_2!$A$2:$B$5,2,1)</f>
        <v>Medium</v>
      </c>
    </row>
    <row r="1418" spans="1:29" x14ac:dyDescent="0.25">
      <c r="A1418" t="s">
        <v>1014</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Row],[Sales]],Raw_Data_2!$A$2:$B$5,2,1)</f>
        <v>Low</v>
      </c>
    </row>
    <row r="1419" spans="1:29" x14ac:dyDescent="0.25">
      <c r="A1419" t="s">
        <v>1030</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Row],[Sales]],Raw_Data_2!$A$2:$B$5,2,1)</f>
        <v>Medium</v>
      </c>
    </row>
    <row r="1420" spans="1:29" x14ac:dyDescent="0.25">
      <c r="A1420" t="s">
        <v>1014</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Row],[Sales]],Raw_Data_2!$A$2:$B$5,2,1)</f>
        <v>Medium</v>
      </c>
    </row>
    <row r="1421" spans="1:29" x14ac:dyDescent="0.25">
      <c r="A1421" t="s">
        <v>1030</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Row],[Sales]],Raw_Data_2!$A$2:$B$5,2,1)</f>
        <v>Low</v>
      </c>
    </row>
    <row r="1422" spans="1:29" x14ac:dyDescent="0.25">
      <c r="A1422" t="s">
        <v>1014</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Row],[Sales]],Raw_Data_2!$A$2:$B$5,2,1)</f>
        <v>Low</v>
      </c>
    </row>
    <row r="1423" spans="1:29" x14ac:dyDescent="0.25">
      <c r="A1423" t="s">
        <v>1030</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Row],[Sales]],Raw_Data_2!$A$2:$B$5,2,1)</f>
        <v>Low</v>
      </c>
    </row>
    <row r="1424" spans="1:29" x14ac:dyDescent="0.25">
      <c r="A1424" t="s">
        <v>874</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Row],[Sales]],Raw_Data_2!$A$2:$B$5,2,1)</f>
        <v>Low</v>
      </c>
    </row>
    <row r="1425" spans="1:29" x14ac:dyDescent="0.25">
      <c r="A1425" t="s">
        <v>943</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Row],[Sales]],Raw_Data_2!$A$2:$B$5,2,1)</f>
        <v>Low</v>
      </c>
    </row>
    <row r="1426" spans="1:29" x14ac:dyDescent="0.25">
      <c r="A1426" t="s">
        <v>1030</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Row],[Sales]],Raw_Data_2!$A$2:$B$5,2,1)</f>
        <v>Medium</v>
      </c>
    </row>
    <row r="1427" spans="1:29" x14ac:dyDescent="0.25">
      <c r="A1427" t="s">
        <v>1014</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Row],[Sales]],Raw_Data_2!$A$2:$B$5,2,1)</f>
        <v>Medium</v>
      </c>
    </row>
    <row r="1428" spans="1:29" x14ac:dyDescent="0.25">
      <c r="A1428" t="s">
        <v>1129</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Row],[Sales]],Raw_Data_2!$A$2:$B$5,2,1)</f>
        <v>Low</v>
      </c>
    </row>
    <row r="1429" spans="1:29" x14ac:dyDescent="0.25">
      <c r="A1429" t="s">
        <v>1132</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Row],[Sales]],Raw_Data_2!$A$2:$B$5,2,1)</f>
        <v>Medium</v>
      </c>
    </row>
    <row r="1430" spans="1:29" x14ac:dyDescent="0.25">
      <c r="A1430" t="s">
        <v>1129</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Row],[Sales]],Raw_Data_2!$A$2:$B$5,2,1)</f>
        <v>Medium</v>
      </c>
    </row>
    <row r="1431" spans="1:29" x14ac:dyDescent="0.25">
      <c r="A1431" t="s">
        <v>873</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Row],[Sales]],Raw_Data_2!$A$2:$B$5,2,1)</f>
        <v>Low</v>
      </c>
    </row>
    <row r="1432" spans="1:29" x14ac:dyDescent="0.25">
      <c r="A1432" t="s">
        <v>1129</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Row],[Sales]],Raw_Data_2!$A$2:$B$5,2,1)</f>
        <v>Low</v>
      </c>
    </row>
    <row r="1433" spans="1:29" x14ac:dyDescent="0.25">
      <c r="A1433" t="s">
        <v>996</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Row],[Sales]],Raw_Data_2!$A$2:$B$5,2,1)</f>
        <v>Medium</v>
      </c>
    </row>
    <row r="1434" spans="1:29" x14ac:dyDescent="0.25">
      <c r="A1434" t="s">
        <v>1014</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Row],[Sales]],Raw_Data_2!$A$2:$B$5,2,1)</f>
        <v>Medium</v>
      </c>
    </row>
    <row r="1435" spans="1:29" x14ac:dyDescent="0.25">
      <c r="A1435" t="s">
        <v>1132</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Row],[Sales]],Raw_Data_2!$A$2:$B$5,2,1)</f>
        <v>Medium</v>
      </c>
    </row>
    <row r="1436" spans="1:29" x14ac:dyDescent="0.25">
      <c r="A1436" t="s">
        <v>1014</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Row],[Sales]],Raw_Data_2!$A$2:$B$5,2,1)</f>
        <v>Medium</v>
      </c>
    </row>
    <row r="1437" spans="1:29" x14ac:dyDescent="0.25">
      <c r="A1437" t="s">
        <v>1129</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Row],[Sales]],Raw_Data_2!$A$2:$B$5,2,1)</f>
        <v>Medium</v>
      </c>
    </row>
    <row r="1438" spans="1:29" x14ac:dyDescent="0.25">
      <c r="A1438" t="s">
        <v>1030</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Row],[Sales]],Raw_Data_2!$A$2:$B$5,2,1)</f>
        <v>Low</v>
      </c>
    </row>
    <row r="1439" spans="1:29" x14ac:dyDescent="0.25">
      <c r="A1439" t="s">
        <v>1014</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Row],[Sales]],Raw_Data_2!$A$2:$B$5,2,1)</f>
        <v>Low</v>
      </c>
    </row>
    <row r="1440" spans="1:29" x14ac:dyDescent="0.25">
      <c r="A1440" t="s">
        <v>873</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Row],[Sales]],Raw_Data_2!$A$2:$B$5,2,1)</f>
        <v>Low</v>
      </c>
    </row>
    <row r="1441" spans="1:29" x14ac:dyDescent="0.25">
      <c r="A1441" t="s">
        <v>874</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Row],[Sales]],Raw_Data_2!$A$2:$B$5,2,1)</f>
        <v>Low</v>
      </c>
    </row>
    <row r="1442" spans="1:29" x14ac:dyDescent="0.25">
      <c r="A1442" t="s">
        <v>1030</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Row],[Sales]],Raw_Data_2!$A$2:$B$5,2,1)</f>
        <v>Medium</v>
      </c>
    </row>
    <row r="1443" spans="1:29" x14ac:dyDescent="0.25">
      <c r="A1443" t="s">
        <v>1014</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Row],[Sales]],Raw_Data_2!$A$2:$B$5,2,1)</f>
        <v>Medium</v>
      </c>
    </row>
    <row r="1444" spans="1:29" x14ac:dyDescent="0.25">
      <c r="A1444" t="s">
        <v>873</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Row],[Sales]],Raw_Data_2!$A$2:$B$5,2,1)</f>
        <v>Low</v>
      </c>
    </row>
    <row r="1445" spans="1:29" x14ac:dyDescent="0.25">
      <c r="A1445" t="s">
        <v>1129</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Row],[Sales]],Raw_Data_2!$A$2:$B$5,2,1)</f>
        <v>Medium</v>
      </c>
    </row>
    <row r="1446" spans="1:29" x14ac:dyDescent="0.25">
      <c r="A1446" t="s">
        <v>1030</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Row],[Sales]],Raw_Data_2!$A$2:$B$5,2,1)</f>
        <v>Low</v>
      </c>
    </row>
    <row r="1447" spans="1:29" x14ac:dyDescent="0.25">
      <c r="A1447" t="s">
        <v>1014</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Row],[Sales]],Raw_Data_2!$A$2:$B$5,2,1)</f>
        <v>Medium</v>
      </c>
    </row>
    <row r="1448" spans="1:29" x14ac:dyDescent="0.25">
      <c r="A1448" t="s">
        <v>1030</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Row],[Sales]],Raw_Data_2!$A$2:$B$5,2,1)</f>
        <v>Medium</v>
      </c>
    </row>
    <row r="1449" spans="1:29" x14ac:dyDescent="0.25">
      <c r="A1449" t="s">
        <v>943</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Row],[Sales]],Raw_Data_2!$A$2:$B$5,2,1)</f>
        <v>Medium</v>
      </c>
    </row>
    <row r="1450" spans="1:29" x14ac:dyDescent="0.25">
      <c r="A1450" t="s">
        <v>1014</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Row],[Sales]],Raw_Data_2!$A$2:$B$5,2,1)</f>
        <v>Medium</v>
      </c>
    </row>
    <row r="1451" spans="1:29" x14ac:dyDescent="0.25">
      <c r="A1451" t="s">
        <v>1129</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Row],[Sales]],Raw_Data_2!$A$2:$B$5,2,1)</f>
        <v>Medium</v>
      </c>
    </row>
    <row r="1452" spans="1:29" x14ac:dyDescent="0.25">
      <c r="A1452" t="s">
        <v>1014</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Row],[Sales]],Raw_Data_2!$A$2:$B$5,2,1)</f>
        <v>Low</v>
      </c>
    </row>
    <row r="1453" spans="1:29" x14ac:dyDescent="0.25">
      <c r="A1453" t="s">
        <v>873</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Row],[Sales]],Raw_Data_2!$A$2:$B$5,2,1)</f>
        <v>Low</v>
      </c>
    </row>
    <row r="1454" spans="1:29" x14ac:dyDescent="0.25">
      <c r="A1454" t="s">
        <v>1129</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Row],[Sales]],Raw_Data_2!$A$2:$B$5,2,1)</f>
        <v>Low</v>
      </c>
    </row>
    <row r="1455" spans="1:29" x14ac:dyDescent="0.25">
      <c r="A1455" t="s">
        <v>1030</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Row],[Sales]],Raw_Data_2!$A$2:$B$5,2,1)</f>
        <v>Low</v>
      </c>
    </row>
    <row r="1456" spans="1:29" x14ac:dyDescent="0.25">
      <c r="A1456" t="s">
        <v>943</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Row],[Sales]],Raw_Data_2!$A$2:$B$5,2,1)</f>
        <v>High</v>
      </c>
    </row>
    <row r="1457" spans="1:29" x14ac:dyDescent="0.25">
      <c r="A1457" t="s">
        <v>996</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Row],[Sales]],Raw_Data_2!$A$2:$B$5,2,1)</f>
        <v>Low</v>
      </c>
    </row>
    <row r="1458" spans="1:29" x14ac:dyDescent="0.25">
      <c r="A1458" t="s">
        <v>943</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Row],[Sales]],Raw_Data_2!$A$2:$B$5,2,1)</f>
        <v>Medium</v>
      </c>
    </row>
    <row r="1459" spans="1:29" x14ac:dyDescent="0.25">
      <c r="A1459" t="s">
        <v>1014</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Row],[Sales]],Raw_Data_2!$A$2:$B$5,2,1)</f>
        <v>High</v>
      </c>
    </row>
    <row r="1460" spans="1:29" x14ac:dyDescent="0.25">
      <c r="A1460" t="s">
        <v>873</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Row],[Sales]],Raw_Data_2!$A$2:$B$5,2,1)</f>
        <v>Medium</v>
      </c>
    </row>
    <row r="1461" spans="1:29" x14ac:dyDescent="0.25">
      <c r="A1461" t="s">
        <v>1129</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Row],[Sales]],Raw_Data_2!$A$2:$B$5,2,1)</f>
        <v>Low</v>
      </c>
    </row>
    <row r="1462" spans="1:29" x14ac:dyDescent="0.25">
      <c r="A1462" t="s">
        <v>1030</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Row],[Sales]],Raw_Data_2!$A$2:$B$5,2,1)</f>
        <v>Low</v>
      </c>
    </row>
    <row r="1463" spans="1:29" x14ac:dyDescent="0.25">
      <c r="A1463" t="s">
        <v>943</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Row],[Sales]],Raw_Data_2!$A$2:$B$5,2,1)</f>
        <v>Medium</v>
      </c>
    </row>
    <row r="1464" spans="1:29" x14ac:dyDescent="0.25">
      <c r="A1464" t="s">
        <v>996</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Row],[Sales]],Raw_Data_2!$A$2:$B$5,2,1)</f>
        <v>Medium</v>
      </c>
    </row>
    <row r="1465" spans="1:29" x14ac:dyDescent="0.25">
      <c r="A1465" t="s">
        <v>943</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Row],[Sales]],Raw_Data_2!$A$2:$B$5,2,1)</f>
        <v>Medium</v>
      </c>
    </row>
    <row r="1466" spans="1:29" x14ac:dyDescent="0.25">
      <c r="A1466" t="s">
        <v>873</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Row],[Sales]],Raw_Data_2!$A$2:$B$5,2,1)</f>
        <v>Low</v>
      </c>
    </row>
    <row r="1467" spans="1:29" x14ac:dyDescent="0.25">
      <c r="A1467" t="s">
        <v>1129</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Row],[Sales]],Raw_Data_2!$A$2:$B$5,2,1)</f>
        <v>Medium</v>
      </c>
    </row>
    <row r="1468" spans="1:29" x14ac:dyDescent="0.25">
      <c r="A1468" t="s">
        <v>1014</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Row],[Sales]],Raw_Data_2!$A$2:$B$5,2,1)</f>
        <v>Medium</v>
      </c>
    </row>
    <row r="1469" spans="1:29" x14ac:dyDescent="0.25">
      <c r="A1469" t="s">
        <v>875</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Row],[Sales]],Raw_Data_2!$A$2:$B$5,2,1)</f>
        <v>Medium</v>
      </c>
    </row>
    <row r="1470" spans="1:29" x14ac:dyDescent="0.25">
      <c r="A1470" t="s">
        <v>901</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Row],[Sales]],Raw_Data_2!$A$2:$B$5,2,1)</f>
        <v>Medium</v>
      </c>
    </row>
    <row r="1471" spans="1:29" x14ac:dyDescent="0.25">
      <c r="A1471" t="s">
        <v>875</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Row],[Sales]],Raw_Data_2!$A$2:$B$5,2,1)</f>
        <v>Medium</v>
      </c>
    </row>
    <row r="1472" spans="1:29" x14ac:dyDescent="0.25">
      <c r="A1472" t="s">
        <v>875</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Row],[Sales]],Raw_Data_2!$A$2:$B$5,2,1)</f>
        <v>High</v>
      </c>
    </row>
    <row r="1473" spans="1:29" x14ac:dyDescent="0.25">
      <c r="A1473" t="s">
        <v>937</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Row],[Sales]],Raw_Data_2!$A$2:$B$5,2,1)</f>
        <v>Medium</v>
      </c>
    </row>
    <row r="1474" spans="1:29" x14ac:dyDescent="0.25">
      <c r="A1474" t="s">
        <v>958</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Row],[Sales]],Raw_Data_2!$A$2:$B$5,2,1)</f>
        <v>Medium</v>
      </c>
    </row>
    <row r="1475" spans="1:29" x14ac:dyDescent="0.25">
      <c r="A1475" t="s">
        <v>976</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Row],[Sales]],Raw_Data_2!$A$2:$B$5,2,1)</f>
        <v>High</v>
      </c>
    </row>
    <row r="1476" spans="1:29" x14ac:dyDescent="0.25">
      <c r="A1476" t="s">
        <v>901</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Row],[Sales]],Raw_Data_2!$A$2:$B$5,2,1)</f>
        <v>Medium</v>
      </c>
    </row>
    <row r="1477" spans="1:29" x14ac:dyDescent="0.25">
      <c r="A1477" t="s">
        <v>875</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Row],[Sales]],Raw_Data_2!$A$2:$B$5,2,1)</f>
        <v>Medium</v>
      </c>
    </row>
    <row r="1478" spans="1:29" x14ac:dyDescent="0.25">
      <c r="A1478" t="s">
        <v>976</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Row],[Sales]],Raw_Data_2!$A$2:$B$5,2,1)</f>
        <v>Low</v>
      </c>
    </row>
    <row r="1479" spans="1:29" x14ac:dyDescent="0.25">
      <c r="A1479" t="s">
        <v>976</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Row],[Sales]],Raw_Data_2!$A$2:$B$5,2,1)</f>
        <v>Low</v>
      </c>
    </row>
    <row r="1480" spans="1:29" x14ac:dyDescent="0.25">
      <c r="A1480" t="s">
        <v>958</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Row],[Sales]],Raw_Data_2!$A$2:$B$5,2,1)</f>
        <v>Medium</v>
      </c>
    </row>
    <row r="1481" spans="1:29" x14ac:dyDescent="0.25">
      <c r="A1481" t="s">
        <v>976</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Row],[Sales]],Raw_Data_2!$A$2:$B$5,2,1)</f>
        <v>Medium</v>
      </c>
    </row>
    <row r="1482" spans="1:29" x14ac:dyDescent="0.25">
      <c r="A1482" t="s">
        <v>901</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Row],[Sales]],Raw_Data_2!$A$2:$B$5,2,1)</f>
        <v>Medium</v>
      </c>
    </row>
    <row r="1483" spans="1:29" x14ac:dyDescent="0.25">
      <c r="A1483" t="s">
        <v>976</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Row],[Sales]],Raw_Data_2!$A$2:$B$5,2,1)</f>
        <v>Low</v>
      </c>
    </row>
    <row r="1484" spans="1:29" x14ac:dyDescent="0.25">
      <c r="A1484" t="s">
        <v>1046</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Row],[Sales]],Raw_Data_2!$A$2:$B$5,2,1)</f>
        <v>Medium</v>
      </c>
    </row>
    <row r="1485" spans="1:29" x14ac:dyDescent="0.25">
      <c r="A1485" t="s">
        <v>976</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Row],[Sales]],Raw_Data_2!$A$2:$B$5,2,1)</f>
        <v>Medium</v>
      </c>
    </row>
    <row r="1486" spans="1:29" x14ac:dyDescent="0.25">
      <c r="A1486" t="s">
        <v>1046</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Row],[Sales]],Raw_Data_2!$A$2:$B$5,2,1)</f>
        <v>Low</v>
      </c>
    </row>
    <row r="1487" spans="1:29" x14ac:dyDescent="0.25">
      <c r="A1487" t="s">
        <v>1088</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Row],[Sales]],Raw_Data_2!$A$2:$B$5,2,1)</f>
        <v>Medium</v>
      </c>
    </row>
    <row r="1488" spans="1:29" x14ac:dyDescent="0.25">
      <c r="A1488" t="s">
        <v>976</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Row],[Sales]],Raw_Data_2!$A$2:$B$5,2,1)</f>
        <v>Low</v>
      </c>
    </row>
    <row r="1489" spans="1:29" x14ac:dyDescent="0.25">
      <c r="A1489" t="s">
        <v>1046</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Row],[Sales]],Raw_Data_2!$A$2:$B$5,2,1)</f>
        <v>Low</v>
      </c>
    </row>
    <row r="1490" spans="1:29" x14ac:dyDescent="0.25">
      <c r="A1490" t="s">
        <v>976</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Row],[Sales]],Raw_Data_2!$A$2:$B$5,2,1)</f>
        <v>Medium</v>
      </c>
    </row>
    <row r="1491" spans="1:29" x14ac:dyDescent="0.25">
      <c r="A1491" t="s">
        <v>1046</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Row],[Sales]],Raw_Data_2!$A$2:$B$5,2,1)</f>
        <v>Medium</v>
      </c>
    </row>
    <row r="1492" spans="1:29" x14ac:dyDescent="0.25">
      <c r="A1492" t="s">
        <v>958</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Row],[Sales]],Raw_Data_2!$A$2:$B$5,2,1)</f>
        <v>Medium</v>
      </c>
    </row>
    <row r="1493" spans="1:29" x14ac:dyDescent="0.25">
      <c r="A1493" t="s">
        <v>1105</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Row],[Sales]],Raw_Data_2!$A$2:$B$5,2,1)</f>
        <v>Low</v>
      </c>
    </row>
    <row r="1494" spans="1:29" x14ac:dyDescent="0.25">
      <c r="A1494" t="s">
        <v>958</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Row],[Sales]],Raw_Data_2!$A$2:$B$5,2,1)</f>
        <v>Medium</v>
      </c>
    </row>
    <row r="1495" spans="1:29" x14ac:dyDescent="0.25">
      <c r="A1495" t="s">
        <v>958</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Row],[Sales]],Raw_Data_2!$A$2:$B$5,2,1)</f>
        <v>Low</v>
      </c>
    </row>
    <row r="1496" spans="1:29" x14ac:dyDescent="0.25">
      <c r="A1496" t="s">
        <v>875</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Row],[Sales]],Raw_Data_2!$A$2:$B$5,2,1)</f>
        <v>Low</v>
      </c>
    </row>
    <row r="1497" spans="1:29" x14ac:dyDescent="0.25">
      <c r="A1497" t="s">
        <v>875</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Row],[Sales]],Raw_Data_2!$A$2:$B$5,2,1)</f>
        <v>Low</v>
      </c>
    </row>
    <row r="1498" spans="1:29" x14ac:dyDescent="0.25">
      <c r="A1498" t="s">
        <v>976</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Row],[Sales]],Raw_Data_2!$A$2:$B$5,2,1)</f>
        <v>Low</v>
      </c>
    </row>
    <row r="1499" spans="1:29" x14ac:dyDescent="0.25">
      <c r="A1499" t="s">
        <v>1046</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Row],[Sales]],Raw_Data_2!$A$2:$B$5,2,1)</f>
        <v>Medium</v>
      </c>
    </row>
    <row r="1500" spans="1:29" x14ac:dyDescent="0.25">
      <c r="A1500" t="s">
        <v>1117</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Row],[Sales]],Raw_Data_2!$A$2:$B$5,2,1)</f>
        <v>Medium</v>
      </c>
    </row>
    <row r="1501" spans="1:29" x14ac:dyDescent="0.25">
      <c r="A1501" t="s">
        <v>1117</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Row],[Sales]],Raw_Data_2!$A$2:$B$5,2,1)</f>
        <v>Low</v>
      </c>
    </row>
    <row r="1502" spans="1:29" x14ac:dyDescent="0.25">
      <c r="A1502" t="s">
        <v>1088</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Row],[Sales]],Raw_Data_2!$A$2:$B$5,2,1)</f>
        <v>Low</v>
      </c>
    </row>
    <row r="1503" spans="1:29" x14ac:dyDescent="0.25">
      <c r="A1503" t="s">
        <v>1117</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Row],[Sales]],Raw_Data_2!$A$2:$B$5,2,1)</f>
        <v>Medium</v>
      </c>
    </row>
    <row r="1504" spans="1:29" x14ac:dyDescent="0.25">
      <c r="A1504" t="s">
        <v>958</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Row],[Sales]],Raw_Data_2!$A$2:$B$5,2,1)</f>
        <v>Medium</v>
      </c>
    </row>
    <row r="1505" spans="1:29" x14ac:dyDescent="0.25">
      <c r="A1505" t="s">
        <v>976</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Row],[Sales]],Raw_Data_2!$A$2:$B$5,2,1)</f>
        <v>Medium</v>
      </c>
    </row>
    <row r="1506" spans="1:29" x14ac:dyDescent="0.25">
      <c r="A1506" t="s">
        <v>1046</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Row],[Sales]],Raw_Data_2!$A$2:$B$5,2,1)</f>
        <v>Medium</v>
      </c>
    </row>
    <row r="1507" spans="1:29" x14ac:dyDescent="0.25">
      <c r="A1507" t="s">
        <v>1117</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Row],[Sales]],Raw_Data_2!$A$2:$B$5,2,1)</f>
        <v>Low</v>
      </c>
    </row>
    <row r="1508" spans="1:29" x14ac:dyDescent="0.25">
      <c r="A1508" t="s">
        <v>976</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Row],[Sales]],Raw_Data_2!$A$2:$B$5,2,1)</f>
        <v>Medium</v>
      </c>
    </row>
    <row r="1509" spans="1:29" x14ac:dyDescent="0.25">
      <c r="A1509" t="s">
        <v>1046</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Row],[Sales]],Raw_Data_2!$A$2:$B$5,2,1)</f>
        <v>Medium</v>
      </c>
    </row>
    <row r="1510" spans="1:29" x14ac:dyDescent="0.25">
      <c r="A1510" t="s">
        <v>1136</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Row],[Sales]],Raw_Data_2!$A$2:$B$5,2,1)</f>
        <v>Low</v>
      </c>
    </row>
    <row r="1511" spans="1:29" x14ac:dyDescent="0.25">
      <c r="A1511" t="s">
        <v>1088</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Row],[Sales]],Raw_Data_2!$A$2:$B$5,2,1)</f>
        <v>Medium</v>
      </c>
    </row>
    <row r="1512" spans="1:29" x14ac:dyDescent="0.25">
      <c r="A1512" t="s">
        <v>937</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Row],[Sales]],Raw_Data_2!$A$2:$B$5,2,1)</f>
        <v>Low</v>
      </c>
    </row>
    <row r="1513" spans="1:29" x14ac:dyDescent="0.25">
      <c r="A1513" t="s">
        <v>958</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Row],[Sales]],Raw_Data_2!$A$2:$B$5,2,1)</f>
        <v>Medium</v>
      </c>
    </row>
    <row r="1514" spans="1:29" x14ac:dyDescent="0.25">
      <c r="A1514" t="s">
        <v>901</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Row],[Sales]],Raw_Data_2!$A$2:$B$5,2,1)</f>
        <v>Low</v>
      </c>
    </row>
    <row r="1515" spans="1:29" x14ac:dyDescent="0.25">
      <c r="A1515" t="s">
        <v>1136</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Row],[Sales]],Raw_Data_2!$A$2:$B$5,2,1)</f>
        <v>Low</v>
      </c>
    </row>
    <row r="1516" spans="1:29" x14ac:dyDescent="0.25">
      <c r="A1516" t="s">
        <v>958</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Row],[Sales]],Raw_Data_2!$A$2:$B$5,2,1)</f>
        <v>Low</v>
      </c>
    </row>
    <row r="1517" spans="1:29" x14ac:dyDescent="0.25">
      <c r="A1517" t="s">
        <v>875</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Row],[Sales]],Raw_Data_2!$A$2:$B$5,2,1)</f>
        <v>Medium</v>
      </c>
    </row>
    <row r="1518" spans="1:29" x14ac:dyDescent="0.25">
      <c r="A1518" t="s">
        <v>976</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Row],[Sales]],Raw_Data_2!$A$2:$B$5,2,1)</f>
        <v>Low</v>
      </c>
    </row>
    <row r="1519" spans="1:29" x14ac:dyDescent="0.25">
      <c r="A1519" t="s">
        <v>1046</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Row],[Sales]],Raw_Data_2!$A$2:$B$5,2,1)</f>
        <v>Low</v>
      </c>
    </row>
    <row r="1520" spans="1:29" x14ac:dyDescent="0.25">
      <c r="A1520" t="s">
        <v>1088</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Row],[Sales]],Raw_Data_2!$A$2:$B$5,2,1)</f>
        <v>Medium</v>
      </c>
    </row>
    <row r="1521" spans="1:29" x14ac:dyDescent="0.25">
      <c r="A1521" t="s">
        <v>875</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Row],[Sales]],Raw_Data_2!$A$2:$B$5,2,1)</f>
        <v>Low</v>
      </c>
    </row>
    <row r="1522" spans="1:29" x14ac:dyDescent="0.25">
      <c r="A1522" t="s">
        <v>937</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Row],[Sales]],Raw_Data_2!$A$2:$B$5,2,1)</f>
        <v>Medium</v>
      </c>
    </row>
    <row r="1523" spans="1:29" x14ac:dyDescent="0.25">
      <c r="A1523" t="s">
        <v>958</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Row],[Sales]],Raw_Data_2!$A$2:$B$5,2,1)</f>
        <v>Medium</v>
      </c>
    </row>
    <row r="1524" spans="1:29" x14ac:dyDescent="0.25">
      <c r="A1524" t="s">
        <v>1136</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Row],[Sales]],Raw_Data_2!$A$2:$B$5,2,1)</f>
        <v>Low</v>
      </c>
    </row>
    <row r="1525" spans="1:29" x14ac:dyDescent="0.25">
      <c r="A1525" t="s">
        <v>958</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Row],[Sales]],Raw_Data_2!$A$2:$B$5,2,1)</f>
        <v>Low</v>
      </c>
    </row>
    <row r="1526" spans="1:29" x14ac:dyDescent="0.25">
      <c r="A1526" t="s">
        <v>1088</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Row],[Sales]],Raw_Data_2!$A$2:$B$5,2,1)</f>
        <v>Low</v>
      </c>
    </row>
    <row r="1527" spans="1:29" x14ac:dyDescent="0.25">
      <c r="A1527" t="s">
        <v>976</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Row],[Sales]],Raw_Data_2!$A$2:$B$5,2,1)</f>
        <v>Low</v>
      </c>
    </row>
    <row r="1528" spans="1:29" x14ac:dyDescent="0.25">
      <c r="A1528" t="s">
        <v>1046</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Row],[Sales]],Raw_Data_2!$A$2:$B$5,2,1)</f>
        <v>Low</v>
      </c>
    </row>
    <row r="1529" spans="1:29" x14ac:dyDescent="0.25">
      <c r="A1529" t="s">
        <v>937</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Row],[Sales]],Raw_Data_2!$A$2:$B$5,2,1)</f>
        <v>Low</v>
      </c>
    </row>
    <row r="1530" spans="1:29" x14ac:dyDescent="0.25">
      <c r="A1530" t="s">
        <v>976</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Row],[Sales]],Raw_Data_2!$A$2:$B$5,2,1)</f>
        <v>Low</v>
      </c>
    </row>
    <row r="1531" spans="1:29" x14ac:dyDescent="0.25">
      <c r="A1531" t="s">
        <v>1088</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Row],[Sales]],Raw_Data_2!$A$2:$B$5,2,1)</f>
        <v>Medium</v>
      </c>
    </row>
    <row r="1532" spans="1:29" x14ac:dyDescent="0.25">
      <c r="A1532" t="s">
        <v>1088</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Row],[Sales]],Raw_Data_2!$A$2:$B$5,2,1)</f>
        <v>Medium</v>
      </c>
    </row>
    <row r="1533" spans="1:29" x14ac:dyDescent="0.25">
      <c r="A1533" t="s">
        <v>976</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Row],[Sales]],Raw_Data_2!$A$2:$B$5,2,1)</f>
        <v>Low</v>
      </c>
    </row>
    <row r="1534" spans="1:29" x14ac:dyDescent="0.25">
      <c r="A1534" t="s">
        <v>1046</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Row],[Sales]],Raw_Data_2!$A$2:$B$5,2,1)</f>
        <v>Medium</v>
      </c>
    </row>
    <row r="1535" spans="1:29" x14ac:dyDescent="0.25">
      <c r="A1535" t="s">
        <v>1088</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Row],[Sales]],Raw_Data_2!$A$2:$B$5,2,1)</f>
        <v>Low</v>
      </c>
    </row>
    <row r="1536" spans="1:29" x14ac:dyDescent="0.25">
      <c r="A1536" t="s">
        <v>1105</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Row],[Sales]],Raw_Data_2!$A$2:$B$5,2,1)</f>
        <v>Low</v>
      </c>
    </row>
    <row r="1537" spans="1:29" x14ac:dyDescent="0.25">
      <c r="A1537" t="s">
        <v>1117</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Row],[Sales]],Raw_Data_2!$A$2:$B$5,2,1)</f>
        <v>Medium</v>
      </c>
    </row>
    <row r="1538" spans="1:29" x14ac:dyDescent="0.25">
      <c r="A1538" t="s">
        <v>875</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Row],[Sales]],Raw_Data_2!$A$2:$B$5,2,1)</f>
        <v>Low</v>
      </c>
    </row>
    <row r="1539" spans="1:29" x14ac:dyDescent="0.25">
      <c r="A1539" t="s">
        <v>1136</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Row],[Sales]],Raw_Data_2!$A$2:$B$5,2,1)</f>
        <v>Medium</v>
      </c>
    </row>
    <row r="1540" spans="1:29" x14ac:dyDescent="0.25">
      <c r="A1540" t="s">
        <v>958</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Row],[Sales]],Raw_Data_2!$A$2:$B$5,2,1)</f>
        <v>Medium</v>
      </c>
    </row>
    <row r="1541" spans="1:29" x14ac:dyDescent="0.25">
      <c r="A1541" t="s">
        <v>875</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Row],[Sales]],Raw_Data_2!$A$2:$B$5,2,1)</f>
        <v>Low</v>
      </c>
    </row>
    <row r="1542" spans="1:29" x14ac:dyDescent="0.25">
      <c r="A1542" t="s">
        <v>1136</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Row],[Sales]],Raw_Data_2!$A$2:$B$5,2,1)</f>
        <v>Low</v>
      </c>
    </row>
    <row r="1543" spans="1:29" x14ac:dyDescent="0.25">
      <c r="A1543" t="s">
        <v>958</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Row],[Sales]],Raw_Data_2!$A$2:$B$5,2,1)</f>
        <v>Low</v>
      </c>
    </row>
    <row r="1544" spans="1:29" x14ac:dyDescent="0.25">
      <c r="A1544" t="s">
        <v>901</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Row],[Sales]],Raw_Data_2!$A$2:$B$5,2,1)</f>
        <v>Low</v>
      </c>
    </row>
    <row r="1545" spans="1:29" x14ac:dyDescent="0.25">
      <c r="A1545" t="s">
        <v>1088</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Row],[Sales]],Raw_Data_2!$A$2:$B$5,2,1)</f>
        <v>Medium</v>
      </c>
    </row>
    <row r="1546" spans="1:29" x14ac:dyDescent="0.25">
      <c r="A1546" t="s">
        <v>1136</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Row],[Sales]],Raw_Data_2!$A$2:$B$5,2,1)</f>
        <v>Medium</v>
      </c>
    </row>
    <row r="1547" spans="1:29" x14ac:dyDescent="0.25">
      <c r="A1547" t="s">
        <v>1088</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Row],[Sales]],Raw_Data_2!$A$2:$B$5,2,1)</f>
        <v>Low</v>
      </c>
    </row>
    <row r="1548" spans="1:29" x14ac:dyDescent="0.25">
      <c r="A1548" t="s">
        <v>958</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Row],[Sales]],Raw_Data_2!$A$2:$B$5,2,1)</f>
        <v>Medium</v>
      </c>
    </row>
    <row r="1549" spans="1:29" x14ac:dyDescent="0.25">
      <c r="A1549" t="s">
        <v>1136</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Row],[Sales]],Raw_Data_2!$A$2:$B$5,2,1)</f>
        <v>Medium</v>
      </c>
    </row>
    <row r="1550" spans="1:29" x14ac:dyDescent="0.25">
      <c r="A1550" t="s">
        <v>937</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Row],[Sales]],Raw_Data_2!$A$2:$B$5,2,1)</f>
        <v>Low</v>
      </c>
    </row>
    <row r="1551" spans="1:29" x14ac:dyDescent="0.25">
      <c r="A1551" t="s">
        <v>1088</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Row],[Sales]],Raw_Data_2!$A$2:$B$5,2,1)</f>
        <v>Medium</v>
      </c>
    </row>
    <row r="1552" spans="1:29" x14ac:dyDescent="0.25">
      <c r="A1552" t="s">
        <v>1088</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Row],[Sales]],Raw_Data_2!$A$2:$B$5,2,1)</f>
        <v>Medium</v>
      </c>
    </row>
    <row r="1553" spans="1:29" x14ac:dyDescent="0.25">
      <c r="A1553" t="s">
        <v>1088</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Row],[Sales]],Raw_Data_2!$A$2:$B$5,2,1)</f>
        <v>Low</v>
      </c>
    </row>
    <row r="1554" spans="1:29" x14ac:dyDescent="0.25">
      <c r="A1554" t="s">
        <v>937</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Row],[Sales]],Raw_Data_2!$A$2:$B$5,2,1)</f>
        <v>Medium</v>
      </c>
    </row>
    <row r="1555" spans="1:29" x14ac:dyDescent="0.25">
      <c r="A1555" t="s">
        <v>901</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Row],[Sales]],Raw_Data_2!$A$2:$B$5,2,1)</f>
        <v>Medium</v>
      </c>
    </row>
    <row r="1556" spans="1:29" x14ac:dyDescent="0.25">
      <c r="A1556" t="s">
        <v>875</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Row],[Sales]],Raw_Data_2!$A$2:$B$5,2,1)</f>
        <v>Medium</v>
      </c>
    </row>
    <row r="1557" spans="1:29" x14ac:dyDescent="0.25">
      <c r="A1557" t="s">
        <v>1088</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Row],[Sales]],Raw_Data_2!$A$2:$B$5,2,1)</f>
        <v>Low</v>
      </c>
    </row>
    <row r="1558" spans="1:29" x14ac:dyDescent="0.25">
      <c r="A1558" t="s">
        <v>937</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Row],[Sales]],Raw_Data_2!$A$2:$B$5,2,1)</f>
        <v>Low</v>
      </c>
    </row>
    <row r="1559" spans="1:29" x14ac:dyDescent="0.25">
      <c r="A1559" t="s">
        <v>937</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Row],[Sales]],Raw_Data_2!$A$2:$B$5,2,1)</f>
        <v>Medium</v>
      </c>
    </row>
    <row r="1560" spans="1:29" x14ac:dyDescent="0.25">
      <c r="A1560" t="s">
        <v>1088</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Row],[Sales]],Raw_Data_2!$A$2:$B$5,2,1)</f>
        <v>Low</v>
      </c>
    </row>
    <row r="1561" spans="1:29" x14ac:dyDescent="0.25">
      <c r="A1561" t="s">
        <v>1088</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Row],[Sales]],Raw_Data_2!$A$2:$B$5,2,1)</f>
        <v>Low</v>
      </c>
    </row>
    <row r="1562" spans="1:29" x14ac:dyDescent="0.25">
      <c r="A1562" t="s">
        <v>937</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Row],[Sales]],Raw_Data_2!$A$2:$B$5,2,1)</f>
        <v>Low</v>
      </c>
    </row>
    <row r="1563" spans="1:29" x14ac:dyDescent="0.25">
      <c r="A1563" t="s">
        <v>876</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Row],[Sales]],Raw_Data_2!$A$2:$B$5,2,1)</f>
        <v>Medium</v>
      </c>
    </row>
    <row r="1564" spans="1:29" x14ac:dyDescent="0.25">
      <c r="A1564" t="s">
        <v>902</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Row],[Sales]],Raw_Data_2!$A$2:$B$5,2,1)</f>
        <v>Medium</v>
      </c>
    </row>
    <row r="1565" spans="1:29" x14ac:dyDescent="0.25">
      <c r="A1565" t="s">
        <v>876</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Row],[Sales]],Raw_Data_2!$A$2:$B$5,2,1)</f>
        <v>Low</v>
      </c>
    </row>
    <row r="1566" spans="1:29" x14ac:dyDescent="0.25">
      <c r="A1566" t="s">
        <v>876</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Row],[Sales]],Raw_Data_2!$A$2:$B$5,2,1)</f>
        <v>Medium</v>
      </c>
    </row>
    <row r="1567" spans="1:29" x14ac:dyDescent="0.25">
      <c r="A1567" t="s">
        <v>936</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Row],[Sales]],Raw_Data_2!$A$2:$B$5,2,1)</f>
        <v>Low</v>
      </c>
    </row>
    <row r="1568" spans="1:29" x14ac:dyDescent="0.25">
      <c r="A1568" t="s">
        <v>938</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Row],[Sales]],Raw_Data_2!$A$2:$B$5,2,1)</f>
        <v>Medium</v>
      </c>
    </row>
    <row r="1569" spans="1:29" x14ac:dyDescent="0.25">
      <c r="A1569" t="s">
        <v>902</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Row],[Sales]],Raw_Data_2!$A$2:$B$5,2,1)</f>
        <v>Medium</v>
      </c>
    </row>
    <row r="1570" spans="1:29" x14ac:dyDescent="0.25">
      <c r="A1570" t="s">
        <v>997</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Row],[Sales]],Raw_Data_2!$A$2:$B$5,2,1)</f>
        <v>Medium</v>
      </c>
    </row>
    <row r="1571" spans="1:29" x14ac:dyDescent="0.25">
      <c r="A1571" t="s">
        <v>902</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Row],[Sales]],Raw_Data_2!$A$2:$B$5,2,1)</f>
        <v>Medium</v>
      </c>
    </row>
    <row r="1572" spans="1:29" x14ac:dyDescent="0.25">
      <c r="A1572" t="s">
        <v>997</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Row],[Sales]],Raw_Data_2!$A$2:$B$5,2,1)</f>
        <v>Medium</v>
      </c>
    </row>
    <row r="1573" spans="1:29" x14ac:dyDescent="0.25">
      <c r="A1573" t="s">
        <v>997</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Row],[Sales]],Raw_Data_2!$A$2:$B$5,2,1)</f>
        <v>Medium</v>
      </c>
    </row>
    <row r="1574" spans="1:29" x14ac:dyDescent="0.25">
      <c r="A1574" t="s">
        <v>1031</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Row],[Sales]],Raw_Data_2!$A$2:$B$5,2,1)</f>
        <v>Medium</v>
      </c>
    </row>
    <row r="1575" spans="1:29" x14ac:dyDescent="0.25">
      <c r="A1575" t="s">
        <v>902</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Row],[Sales]],Raw_Data_2!$A$2:$B$5,2,1)</f>
        <v>Medium</v>
      </c>
    </row>
    <row r="1576" spans="1:29" x14ac:dyDescent="0.25">
      <c r="A1576" t="s">
        <v>1089</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Row],[Sales]],Raw_Data_2!$A$2:$B$5,2,1)</f>
        <v>Medium</v>
      </c>
    </row>
    <row r="1577" spans="1:29" x14ac:dyDescent="0.25">
      <c r="A1577" t="s">
        <v>1031</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Row],[Sales]],Raw_Data_2!$A$2:$B$5,2,1)</f>
        <v>High</v>
      </c>
    </row>
    <row r="1578" spans="1:29" x14ac:dyDescent="0.25">
      <c r="A1578" t="s">
        <v>1031</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Row],[Sales]],Raw_Data_2!$A$2:$B$5,2,1)</f>
        <v>Medium</v>
      </c>
    </row>
    <row r="1579" spans="1:29" x14ac:dyDescent="0.25">
      <c r="A1579" t="s">
        <v>1031</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Row],[Sales]],Raw_Data_2!$A$2:$B$5,2,1)</f>
        <v>Low</v>
      </c>
    </row>
    <row r="1580" spans="1:29" x14ac:dyDescent="0.25">
      <c r="A1580" t="s">
        <v>876</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Row],[Sales]],Raw_Data_2!$A$2:$B$5,2,1)</f>
        <v>Medium</v>
      </c>
    </row>
    <row r="1581" spans="1:29" x14ac:dyDescent="0.25">
      <c r="A1581" t="s">
        <v>876</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Row],[Sales]],Raw_Data_2!$A$2:$B$5,2,1)</f>
        <v>Low</v>
      </c>
    </row>
    <row r="1582" spans="1:29" x14ac:dyDescent="0.25">
      <c r="A1582" t="s">
        <v>902</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Row],[Sales]],Raw_Data_2!$A$2:$B$5,2,1)</f>
        <v>Low</v>
      </c>
    </row>
    <row r="1583" spans="1:29" x14ac:dyDescent="0.25">
      <c r="A1583" t="s">
        <v>1119</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Row],[Sales]],Raw_Data_2!$A$2:$B$5,2,1)</f>
        <v>Low</v>
      </c>
    </row>
    <row r="1584" spans="1:29" x14ac:dyDescent="0.25">
      <c r="A1584" t="s">
        <v>936</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Row],[Sales]],Raw_Data_2!$A$2:$B$5,2,1)</f>
        <v>Low</v>
      </c>
    </row>
    <row r="1585" spans="1:29" x14ac:dyDescent="0.25">
      <c r="A1585" t="s">
        <v>938</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Row],[Sales]],Raw_Data_2!$A$2:$B$5,2,1)</f>
        <v>Medium</v>
      </c>
    </row>
    <row r="1586" spans="1:29" x14ac:dyDescent="0.25">
      <c r="A1586" t="s">
        <v>902</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Row],[Sales]],Raw_Data_2!$A$2:$B$5,2,1)</f>
        <v>Medium</v>
      </c>
    </row>
    <row r="1587" spans="1:29" x14ac:dyDescent="0.25">
      <c r="A1587" t="s">
        <v>936</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Row],[Sales]],Raw_Data_2!$A$2:$B$5,2,1)</f>
        <v>Medium</v>
      </c>
    </row>
    <row r="1588" spans="1:29" x14ac:dyDescent="0.25">
      <c r="A1588" t="s">
        <v>938</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Row],[Sales]],Raw_Data_2!$A$2:$B$5,2,1)</f>
        <v>Medium</v>
      </c>
    </row>
    <row r="1589" spans="1:29" x14ac:dyDescent="0.25">
      <c r="A1589" t="s">
        <v>1031</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Row],[Sales]],Raw_Data_2!$A$2:$B$5,2,1)</f>
        <v>Medium</v>
      </c>
    </row>
    <row r="1590" spans="1:29" x14ac:dyDescent="0.25">
      <c r="A1590" t="s">
        <v>936</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Row],[Sales]],Raw_Data_2!$A$2:$B$5,2,1)</f>
        <v>Medium</v>
      </c>
    </row>
    <row r="1591" spans="1:29" x14ac:dyDescent="0.25">
      <c r="A1591" t="s">
        <v>938</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Row],[Sales]],Raw_Data_2!$A$2:$B$5,2,1)</f>
        <v>Medium</v>
      </c>
    </row>
    <row r="1592" spans="1:29" x14ac:dyDescent="0.25">
      <c r="A1592" t="s">
        <v>1131</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Row],[Sales]],Raw_Data_2!$A$2:$B$5,2,1)</f>
        <v>Low</v>
      </c>
    </row>
    <row r="1593" spans="1:29" x14ac:dyDescent="0.25">
      <c r="A1593" t="s">
        <v>1134</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Row],[Sales]],Raw_Data_2!$A$2:$B$5,2,1)</f>
        <v>Medium</v>
      </c>
    </row>
    <row r="1594" spans="1:29" x14ac:dyDescent="0.25">
      <c r="A1594" t="s">
        <v>1134</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Row],[Sales]],Raw_Data_2!$A$2:$B$5,2,1)</f>
        <v>Low</v>
      </c>
    </row>
    <row r="1595" spans="1:29" x14ac:dyDescent="0.25">
      <c r="A1595" t="s">
        <v>938</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Row],[Sales]],Raw_Data_2!$A$2:$B$5,2,1)</f>
        <v>Medium</v>
      </c>
    </row>
    <row r="1596" spans="1:29" x14ac:dyDescent="0.25">
      <c r="A1596" t="s">
        <v>997</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Row],[Sales]],Raw_Data_2!$A$2:$B$5,2,1)</f>
        <v>Medium</v>
      </c>
    </row>
    <row r="1597" spans="1:29" x14ac:dyDescent="0.25">
      <c r="A1597" t="s">
        <v>936</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Row],[Sales]],Raw_Data_2!$A$2:$B$5,2,1)</f>
        <v>Medium</v>
      </c>
    </row>
    <row r="1598" spans="1:29" x14ac:dyDescent="0.25">
      <c r="A1598" t="s">
        <v>938</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Row],[Sales]],Raw_Data_2!$A$2:$B$5,2,1)</f>
        <v>Low</v>
      </c>
    </row>
    <row r="1599" spans="1:29" x14ac:dyDescent="0.25">
      <c r="A1599" t="s">
        <v>902</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Row],[Sales]],Raw_Data_2!$A$2:$B$5,2,1)</f>
        <v>Medium</v>
      </c>
    </row>
    <row r="1600" spans="1:29" x14ac:dyDescent="0.25">
      <c r="A1600" t="s">
        <v>902</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Row],[Sales]],Raw_Data_2!$A$2:$B$5,2,1)</f>
        <v>Low</v>
      </c>
    </row>
    <row r="1601" spans="1:29" x14ac:dyDescent="0.25">
      <c r="A1601" t="s">
        <v>1134</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Row],[Sales]],Raw_Data_2!$A$2:$B$5,2,1)</f>
        <v>Medium</v>
      </c>
    </row>
    <row r="1602" spans="1:29" x14ac:dyDescent="0.25">
      <c r="A1602" t="s">
        <v>1144</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Row],[Sales]],Raw_Data_2!$A$2:$B$5,2,1)</f>
        <v>Low</v>
      </c>
    </row>
    <row r="1603" spans="1:29" x14ac:dyDescent="0.25">
      <c r="A1603" t="s">
        <v>1144</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Row],[Sales]],Raw_Data_2!$A$2:$B$5,2,1)</f>
        <v>Medium</v>
      </c>
    </row>
    <row r="1604" spans="1:29" x14ac:dyDescent="0.25">
      <c r="A1604" t="s">
        <v>1031</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Row],[Sales]],Raw_Data_2!$A$2:$B$5,2,1)</f>
        <v>Low</v>
      </c>
    </row>
    <row r="1605" spans="1:29" x14ac:dyDescent="0.25">
      <c r="A1605" t="s">
        <v>876</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Row],[Sales]],Raw_Data_2!$A$2:$B$5,2,1)</f>
        <v>Low</v>
      </c>
    </row>
    <row r="1606" spans="1:29" x14ac:dyDescent="0.25">
      <c r="A1606" t="s">
        <v>876</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Row],[Sales]],Raw_Data_2!$A$2:$B$5,2,1)</f>
        <v>Low</v>
      </c>
    </row>
    <row r="1607" spans="1:29" x14ac:dyDescent="0.25">
      <c r="A1607" t="s">
        <v>876</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Row],[Sales]],Raw_Data_2!$A$2:$B$5,2,1)</f>
        <v>Low</v>
      </c>
    </row>
    <row r="1608" spans="1:29" x14ac:dyDescent="0.25">
      <c r="A1608" t="s">
        <v>936</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Row],[Sales]],Raw_Data_2!$A$2:$B$5,2,1)</f>
        <v>Medium</v>
      </c>
    </row>
    <row r="1609" spans="1:29" x14ac:dyDescent="0.25">
      <c r="A1609" t="s">
        <v>938</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Row],[Sales]],Raw_Data_2!$A$2:$B$5,2,1)</f>
        <v>Low</v>
      </c>
    </row>
    <row r="1610" spans="1:29" x14ac:dyDescent="0.25">
      <c r="A1610" t="s">
        <v>1031</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Row],[Sales]],Raw_Data_2!$A$2:$B$5,2,1)</f>
        <v>Medium</v>
      </c>
    </row>
    <row r="1611" spans="1:29" x14ac:dyDescent="0.25">
      <c r="A1611" t="s">
        <v>1134</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Row],[Sales]],Raw_Data_2!$A$2:$B$5,2,1)</f>
        <v>Low</v>
      </c>
    </row>
    <row r="1612" spans="1:29" x14ac:dyDescent="0.25">
      <c r="A1612" t="s">
        <v>1144</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Row],[Sales]],Raw_Data_2!$A$2:$B$5,2,1)</f>
        <v>Medium</v>
      </c>
    </row>
    <row r="1613" spans="1:29" x14ac:dyDescent="0.25">
      <c r="A1613" t="s">
        <v>1031</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Row],[Sales]],Raw_Data_2!$A$2:$B$5,2,1)</f>
        <v>Low</v>
      </c>
    </row>
    <row r="1614" spans="1:29" x14ac:dyDescent="0.25">
      <c r="A1614" t="s">
        <v>1089</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Row],[Sales]],Raw_Data_2!$A$2:$B$5,2,1)</f>
        <v>Low</v>
      </c>
    </row>
    <row r="1615" spans="1:29" x14ac:dyDescent="0.25">
      <c r="A1615" t="s">
        <v>1144</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Row],[Sales]],Raw_Data_2!$A$2:$B$5,2,1)</f>
        <v>Medium</v>
      </c>
    </row>
    <row r="1616" spans="1:29" x14ac:dyDescent="0.25">
      <c r="A1616" t="s">
        <v>1134</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Row],[Sales]],Raw_Data_2!$A$2:$B$5,2,1)</f>
        <v>Low</v>
      </c>
    </row>
    <row r="1617" spans="1:29" x14ac:dyDescent="0.25">
      <c r="A1617" t="s">
        <v>936</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Row],[Sales]],Raw_Data_2!$A$2:$B$5,2,1)</f>
        <v>Medium</v>
      </c>
    </row>
    <row r="1618" spans="1:29" x14ac:dyDescent="0.25">
      <c r="A1618" t="s">
        <v>938</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Row],[Sales]],Raw_Data_2!$A$2:$B$5,2,1)</f>
        <v>Low</v>
      </c>
    </row>
    <row r="1619" spans="1:29" x14ac:dyDescent="0.25">
      <c r="A1619" t="s">
        <v>1144</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Row],[Sales]],Raw_Data_2!$A$2:$B$5,2,1)</f>
        <v>Medium</v>
      </c>
    </row>
    <row r="1620" spans="1:29" x14ac:dyDescent="0.25">
      <c r="A1620" t="s">
        <v>1134</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Row],[Sales]],Raw_Data_2!$A$2:$B$5,2,1)</f>
        <v>Low</v>
      </c>
    </row>
    <row r="1621" spans="1:29" x14ac:dyDescent="0.25">
      <c r="A1621" t="s">
        <v>1089</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Row],[Sales]],Raw_Data_2!$A$2:$B$5,2,1)</f>
        <v>Low</v>
      </c>
    </row>
    <row r="1622" spans="1:29" x14ac:dyDescent="0.25">
      <c r="A1622" t="s">
        <v>1144</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Row],[Sales]],Raw_Data_2!$A$2:$B$5,2,1)</f>
        <v>Medium</v>
      </c>
    </row>
    <row r="1623" spans="1:29" x14ac:dyDescent="0.25">
      <c r="A1623" t="s">
        <v>936</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Row],[Sales]],Raw_Data_2!$A$2:$B$5,2,1)</f>
        <v>Low</v>
      </c>
    </row>
    <row r="1624" spans="1:29" x14ac:dyDescent="0.25">
      <c r="A1624" t="s">
        <v>938</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Row],[Sales]],Raw_Data_2!$A$2:$B$5,2,1)</f>
        <v>Medium</v>
      </c>
    </row>
    <row r="1625" spans="1:29" x14ac:dyDescent="0.25">
      <c r="A1625" t="s">
        <v>1134</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Row],[Sales]],Raw_Data_2!$A$2:$B$5,2,1)</f>
        <v>Medium</v>
      </c>
    </row>
    <row r="1626" spans="1:29" x14ac:dyDescent="0.25">
      <c r="A1626" t="s">
        <v>876</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Row],[Sales]],Raw_Data_2!$A$2:$B$5,2,1)</f>
        <v>Medium</v>
      </c>
    </row>
    <row r="1627" spans="1:29" x14ac:dyDescent="0.25">
      <c r="A1627" t="s">
        <v>1031</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Row],[Sales]],Raw_Data_2!$A$2:$B$5,2,1)</f>
        <v>Medium</v>
      </c>
    </row>
    <row r="1628" spans="1:29" x14ac:dyDescent="0.25">
      <c r="A1628" t="s">
        <v>1119</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Row],[Sales]],Raw_Data_2!$A$2:$B$5,2,1)</f>
        <v>Medium</v>
      </c>
    </row>
    <row r="1629" spans="1:29" x14ac:dyDescent="0.25">
      <c r="A1629" t="s">
        <v>1131</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Row],[Sales]],Raw_Data_2!$A$2:$B$5,2,1)</f>
        <v>Medium</v>
      </c>
    </row>
    <row r="1630" spans="1:29" x14ac:dyDescent="0.25">
      <c r="A1630" t="s">
        <v>876</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Row],[Sales]],Raw_Data_2!$A$2:$B$5,2,1)</f>
        <v>Low</v>
      </c>
    </row>
    <row r="1631" spans="1:29" x14ac:dyDescent="0.25">
      <c r="A1631" t="s">
        <v>1134</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Row],[Sales]],Raw_Data_2!$A$2:$B$5,2,1)</f>
        <v>Low</v>
      </c>
    </row>
    <row r="1632" spans="1:29" x14ac:dyDescent="0.25">
      <c r="A1632" t="s">
        <v>902</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Row],[Sales]],Raw_Data_2!$A$2:$B$5,2,1)</f>
        <v>Low</v>
      </c>
    </row>
    <row r="1633" spans="1:29" x14ac:dyDescent="0.25">
      <c r="A1633" t="s">
        <v>876</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Row],[Sales]],Raw_Data_2!$A$2:$B$5,2,1)</f>
        <v>Low</v>
      </c>
    </row>
    <row r="1634" spans="1:29" x14ac:dyDescent="0.25">
      <c r="A1634" t="s">
        <v>1134</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Row],[Sales]],Raw_Data_2!$A$2:$B$5,2,1)</f>
        <v>Low</v>
      </c>
    </row>
    <row r="1635" spans="1:29" x14ac:dyDescent="0.25">
      <c r="A1635" t="s">
        <v>1031</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Row],[Sales]],Raw_Data_2!$A$2:$B$5,2,1)</f>
        <v>Low</v>
      </c>
    </row>
    <row r="1636" spans="1:29" x14ac:dyDescent="0.25">
      <c r="A1636" t="s">
        <v>997</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Row],[Sales]],Raw_Data_2!$A$2:$B$5,2,1)</f>
        <v>Low</v>
      </c>
    </row>
    <row r="1637" spans="1:29" x14ac:dyDescent="0.25">
      <c r="A1637" t="s">
        <v>902</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Row],[Sales]],Raw_Data_2!$A$2:$B$5,2,1)</f>
        <v>Low</v>
      </c>
    </row>
    <row r="1638" spans="1:29" x14ac:dyDescent="0.25">
      <c r="A1638" t="s">
        <v>876</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Row],[Sales]],Raw_Data_2!$A$2:$B$5,2,1)</f>
        <v>Low</v>
      </c>
    </row>
    <row r="1639" spans="1:29" x14ac:dyDescent="0.25">
      <c r="A1639" t="s">
        <v>1134</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Row],[Sales]],Raw_Data_2!$A$2:$B$5,2,1)</f>
        <v>Medium</v>
      </c>
    </row>
    <row r="1640" spans="1:29" x14ac:dyDescent="0.25">
      <c r="A1640" t="s">
        <v>876</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Row],[Sales]],Raw_Data_2!$A$2:$B$5,2,1)</f>
        <v>Low</v>
      </c>
    </row>
    <row r="1641" spans="1:29" x14ac:dyDescent="0.25">
      <c r="A1641" t="s">
        <v>1031</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Row],[Sales]],Raw_Data_2!$A$2:$B$5,2,1)</f>
        <v>Medium</v>
      </c>
    </row>
    <row r="1642" spans="1:29" x14ac:dyDescent="0.25">
      <c r="A1642" t="s">
        <v>997</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Row],[Sales]],Raw_Data_2!$A$2:$B$5,2,1)</f>
        <v>Low</v>
      </c>
    </row>
    <row r="1643" spans="1:29" x14ac:dyDescent="0.25">
      <c r="A1643" t="s">
        <v>936</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Row],[Sales]],Raw_Data_2!$A$2:$B$5,2,1)</f>
        <v>Low</v>
      </c>
    </row>
    <row r="1644" spans="1:29" x14ac:dyDescent="0.25">
      <c r="A1644" t="s">
        <v>938</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Row],[Sales]],Raw_Data_2!$A$2:$B$5,2,1)</f>
        <v>Low</v>
      </c>
    </row>
    <row r="1645" spans="1:29" x14ac:dyDescent="0.25">
      <c r="A1645" t="s">
        <v>876</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Row],[Sales]],Raw_Data_2!$A$2:$B$5,2,1)</f>
        <v>Low</v>
      </c>
    </row>
    <row r="1646" spans="1:29" x14ac:dyDescent="0.25">
      <c r="A1646" t="s">
        <v>936</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Row],[Sales]],Raw_Data_2!$A$2:$B$5,2,1)</f>
        <v>Medium</v>
      </c>
    </row>
    <row r="1647" spans="1:29" x14ac:dyDescent="0.25">
      <c r="A1647" t="s">
        <v>938</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Row],[Sales]],Raw_Data_2!$A$2:$B$5,2,1)</f>
        <v>Low</v>
      </c>
    </row>
    <row r="1648" spans="1:29" x14ac:dyDescent="0.25">
      <c r="A1648" t="s">
        <v>1089</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Row],[Sales]],Raw_Data_2!$A$2:$B$5,2,1)</f>
        <v>Low</v>
      </c>
    </row>
    <row r="1649" spans="1:29" x14ac:dyDescent="0.25">
      <c r="A1649" t="s">
        <v>876</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Row],[Sales]],Raw_Data_2!$A$2:$B$5,2,1)</f>
        <v>Medium</v>
      </c>
    </row>
    <row r="1650" spans="1:29" x14ac:dyDescent="0.25">
      <c r="A1650" t="s">
        <v>936</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Row],[Sales]],Raw_Data_2!$A$2:$B$5,2,1)</f>
        <v>Low</v>
      </c>
    </row>
    <row r="1651" spans="1:29" x14ac:dyDescent="0.25">
      <c r="A1651" t="s">
        <v>938</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Row],[Sales]],Raw_Data_2!$A$2:$B$5,2,1)</f>
        <v>Low</v>
      </c>
    </row>
    <row r="1652" spans="1:29" x14ac:dyDescent="0.25">
      <c r="A1652" t="s">
        <v>902</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Row],[Sales]],Raw_Data_2!$A$2:$B$5,2,1)</f>
        <v>Medium</v>
      </c>
    </row>
    <row r="1653" spans="1:29" x14ac:dyDescent="0.25">
      <c r="A1653" t="s">
        <v>876</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Row],[Sales]],Raw_Data_2!$A$2:$B$5,2,1)</f>
        <v>Medium</v>
      </c>
    </row>
    <row r="1654" spans="1:29" x14ac:dyDescent="0.25">
      <c r="A1654" t="s">
        <v>876</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Row],[Sales]],Raw_Data_2!$A$2:$B$5,2,1)</f>
        <v>Medium</v>
      </c>
    </row>
    <row r="1655" spans="1:29" x14ac:dyDescent="0.25">
      <c r="A1655" t="s">
        <v>936</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Row],[Sales]],Raw_Data_2!$A$2:$B$5,2,1)</f>
        <v>Medium</v>
      </c>
    </row>
    <row r="1656" spans="1:29" x14ac:dyDescent="0.25">
      <c r="A1656" t="s">
        <v>938</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Row],[Sales]],Raw_Data_2!$A$2:$B$5,2,1)</f>
        <v>Medium</v>
      </c>
    </row>
    <row r="1657" spans="1:29" x14ac:dyDescent="0.25">
      <c r="A1657" t="s">
        <v>936</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Row],[Sales]],Raw_Data_2!$A$2:$B$5,2,1)</f>
        <v>Medium</v>
      </c>
    </row>
    <row r="1658" spans="1:29" x14ac:dyDescent="0.25">
      <c r="A1658" t="s">
        <v>938</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Row],[Sales]],Raw_Data_2!$A$2:$B$5,2,1)</f>
        <v>Low</v>
      </c>
    </row>
    <row r="1659" spans="1:29" x14ac:dyDescent="0.25">
      <c r="A1659" t="s">
        <v>876</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Row],[Sales]],Raw_Data_2!$A$2:$B$5,2,1)</f>
        <v>Low</v>
      </c>
    </row>
    <row r="1660" spans="1:29" x14ac:dyDescent="0.25">
      <c r="A1660" t="s">
        <v>1089</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Row],[Sales]],Raw_Data_2!$A$2:$B$5,2,1)</f>
        <v>Low</v>
      </c>
    </row>
    <row r="1661" spans="1:29" x14ac:dyDescent="0.25">
      <c r="A1661" t="s">
        <v>936</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Row],[Sales]],Raw_Data_2!$A$2:$B$5,2,1)</f>
        <v>Low</v>
      </c>
    </row>
    <row r="1662" spans="1:29" x14ac:dyDescent="0.25">
      <c r="A1662" t="s">
        <v>938</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Row],[Sales]],Raw_Data_2!$A$2:$B$5,2,1)</f>
        <v>Low</v>
      </c>
    </row>
    <row r="1663" spans="1:29" x14ac:dyDescent="0.25">
      <c r="A1663" t="s">
        <v>877</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Row],[Sales]],Raw_Data_2!$A$2:$B$5,2,1)</f>
        <v>Medium</v>
      </c>
    </row>
    <row r="1664" spans="1:29" x14ac:dyDescent="0.25">
      <c r="A1664" t="s">
        <v>903</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Row],[Sales]],Raw_Data_2!$A$2:$B$5,2,1)</f>
        <v>High</v>
      </c>
    </row>
    <row r="1665" spans="1:29" x14ac:dyDescent="0.25">
      <c r="A1665" t="s">
        <v>904</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Row],[Sales]],Raw_Data_2!$A$2:$B$5,2,1)</f>
        <v>Medium</v>
      </c>
    </row>
    <row r="1666" spans="1:29" x14ac:dyDescent="0.25">
      <c r="A1666" t="s">
        <v>877</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Row],[Sales]],Raw_Data_2!$A$2:$B$5,2,1)</f>
        <v>Medium</v>
      </c>
    </row>
    <row r="1667" spans="1:29" x14ac:dyDescent="0.25">
      <c r="A1667" t="s">
        <v>877</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Row],[Sales]],Raw_Data_2!$A$2:$B$5,2,1)</f>
        <v>Medium</v>
      </c>
    </row>
    <row r="1668" spans="1:29" x14ac:dyDescent="0.25">
      <c r="A1668" t="s">
        <v>939</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Row],[Sales]],Raw_Data_2!$A$2:$B$5,2,1)</f>
        <v>Low</v>
      </c>
    </row>
    <row r="1669" spans="1:29" x14ac:dyDescent="0.25">
      <c r="A1669" t="s">
        <v>959</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Row],[Sales]],Raw_Data_2!$A$2:$B$5,2,1)</f>
        <v>Medium</v>
      </c>
    </row>
    <row r="1670" spans="1:29" x14ac:dyDescent="0.25">
      <c r="A1670" t="s">
        <v>904</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Row],[Sales]],Raw_Data_2!$A$2:$B$5,2,1)</f>
        <v>Medium</v>
      </c>
    </row>
    <row r="1671" spans="1:29" x14ac:dyDescent="0.25">
      <c r="A1671" t="s">
        <v>978</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Row],[Sales]],Raw_Data_2!$A$2:$B$5,2,1)</f>
        <v>Medium</v>
      </c>
    </row>
    <row r="1672" spans="1:29" x14ac:dyDescent="0.25">
      <c r="A1672" t="s">
        <v>998</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Row],[Sales]],Raw_Data_2!$A$2:$B$5,2,1)</f>
        <v>Medium</v>
      </c>
    </row>
    <row r="1673" spans="1:29" x14ac:dyDescent="0.25">
      <c r="A1673" t="s">
        <v>959</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Row],[Sales]],Raw_Data_2!$A$2:$B$5,2,1)</f>
        <v>Low</v>
      </c>
    </row>
    <row r="1674" spans="1:29" x14ac:dyDescent="0.25">
      <c r="A1674" t="s">
        <v>904</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Row],[Sales]],Raw_Data_2!$A$2:$B$5,2,1)</f>
        <v>Medium</v>
      </c>
    </row>
    <row r="1675" spans="1:29" x14ac:dyDescent="0.25">
      <c r="A1675" t="s">
        <v>877</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Row],[Sales]],Raw_Data_2!$A$2:$B$5,2,1)</f>
        <v>Medium</v>
      </c>
    </row>
    <row r="1676" spans="1:29" x14ac:dyDescent="0.25">
      <c r="A1676" t="s">
        <v>998</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Row],[Sales]],Raw_Data_2!$A$2:$B$5,2,1)</f>
        <v>Medium</v>
      </c>
    </row>
    <row r="1677" spans="1:29" x14ac:dyDescent="0.25">
      <c r="A1677" t="s">
        <v>978</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Row],[Sales]],Raw_Data_2!$A$2:$B$5,2,1)</f>
        <v>Medium</v>
      </c>
    </row>
    <row r="1678" spans="1:29" x14ac:dyDescent="0.25">
      <c r="A1678" t="s">
        <v>998</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Row],[Sales]],Raw_Data_2!$A$2:$B$5,2,1)</f>
        <v>Medium</v>
      </c>
    </row>
    <row r="1679" spans="1:29" x14ac:dyDescent="0.25">
      <c r="A1679" t="s">
        <v>978</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Row],[Sales]],Raw_Data_2!$A$2:$B$5,2,1)</f>
        <v>Low</v>
      </c>
    </row>
    <row r="1680" spans="1:29" x14ac:dyDescent="0.25">
      <c r="A1680" t="s">
        <v>959</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Row],[Sales]],Raw_Data_2!$A$2:$B$5,2,1)</f>
        <v>Medium</v>
      </c>
    </row>
    <row r="1681" spans="1:29" x14ac:dyDescent="0.25">
      <c r="A1681" t="s">
        <v>1032</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Row],[Sales]],Raw_Data_2!$A$2:$B$5,2,1)</f>
        <v>Low</v>
      </c>
    </row>
    <row r="1682" spans="1:29" x14ac:dyDescent="0.25">
      <c r="A1682" t="s">
        <v>978</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Row],[Sales]],Raw_Data_2!$A$2:$B$5,2,1)</f>
        <v>Low</v>
      </c>
    </row>
    <row r="1683" spans="1:29" x14ac:dyDescent="0.25">
      <c r="A1683" t="s">
        <v>903</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Row],[Sales]],Raw_Data_2!$A$2:$B$5,2,1)</f>
        <v>Low</v>
      </c>
    </row>
    <row r="1684" spans="1:29" x14ac:dyDescent="0.25">
      <c r="A1684" t="s">
        <v>904</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Row],[Sales]],Raw_Data_2!$A$2:$B$5,2,1)</f>
        <v>Medium</v>
      </c>
    </row>
    <row r="1685" spans="1:29" x14ac:dyDescent="0.25">
      <c r="A1685" t="s">
        <v>978</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Row],[Sales]],Raw_Data_2!$A$2:$B$5,2,1)</f>
        <v>Medium</v>
      </c>
    </row>
    <row r="1686" spans="1:29" x14ac:dyDescent="0.25">
      <c r="A1686" t="s">
        <v>1066</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Row],[Sales]],Raw_Data_2!$A$2:$B$5,2,1)</f>
        <v>Medium</v>
      </c>
    </row>
    <row r="1687" spans="1:29" x14ac:dyDescent="0.25">
      <c r="A1687" t="s">
        <v>903</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Row],[Sales]],Raw_Data_2!$A$2:$B$5,2,1)</f>
        <v>Medium</v>
      </c>
    </row>
    <row r="1688" spans="1:29" x14ac:dyDescent="0.25">
      <c r="A1688" t="s">
        <v>1066</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Row],[Sales]],Raw_Data_2!$A$2:$B$5,2,1)</f>
        <v>Low</v>
      </c>
    </row>
    <row r="1689" spans="1:29" x14ac:dyDescent="0.25">
      <c r="A1689" t="s">
        <v>903</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Row],[Sales]],Raw_Data_2!$A$2:$B$5,2,1)</f>
        <v>Low</v>
      </c>
    </row>
    <row r="1690" spans="1:29" x14ac:dyDescent="0.25">
      <c r="A1690" t="s">
        <v>1090</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Row],[Sales]],Raw_Data_2!$A$2:$B$5,2,1)</f>
        <v>Medium</v>
      </c>
    </row>
    <row r="1691" spans="1:29" x14ac:dyDescent="0.25">
      <c r="A1691" t="s">
        <v>903</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Row],[Sales]],Raw_Data_2!$A$2:$B$5,2,1)</f>
        <v>Medium</v>
      </c>
    </row>
    <row r="1692" spans="1:29" x14ac:dyDescent="0.25">
      <c r="A1692" t="s">
        <v>978</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Row],[Sales]],Raw_Data_2!$A$2:$B$5,2,1)</f>
        <v>Medium</v>
      </c>
    </row>
    <row r="1693" spans="1:29" x14ac:dyDescent="0.25">
      <c r="A1693" t="s">
        <v>978</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Row],[Sales]],Raw_Data_2!$A$2:$B$5,2,1)</f>
        <v>Medium</v>
      </c>
    </row>
    <row r="1694" spans="1:29" x14ac:dyDescent="0.25">
      <c r="A1694" t="s">
        <v>998</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Row],[Sales]],Raw_Data_2!$A$2:$B$5,2,1)</f>
        <v>Medium</v>
      </c>
    </row>
    <row r="1695" spans="1:29" x14ac:dyDescent="0.25">
      <c r="A1695" t="s">
        <v>1032</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Row],[Sales]],Raw_Data_2!$A$2:$B$5,2,1)</f>
        <v>Medium</v>
      </c>
    </row>
    <row r="1696" spans="1:29" x14ac:dyDescent="0.25">
      <c r="A1696" t="s">
        <v>903</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Row],[Sales]],Raw_Data_2!$A$2:$B$5,2,1)</f>
        <v>Low</v>
      </c>
    </row>
    <row r="1697" spans="1:29" x14ac:dyDescent="0.25">
      <c r="A1697" t="s">
        <v>959</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Row],[Sales]],Raw_Data_2!$A$2:$B$5,2,1)</f>
        <v>Medium</v>
      </c>
    </row>
    <row r="1698" spans="1:29" x14ac:dyDescent="0.25">
      <c r="A1698" t="s">
        <v>1032</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Row],[Sales]],Raw_Data_2!$A$2:$B$5,2,1)</f>
        <v>Medium</v>
      </c>
    </row>
    <row r="1699" spans="1:29" x14ac:dyDescent="0.25">
      <c r="A1699" t="s">
        <v>903</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Row],[Sales]],Raw_Data_2!$A$2:$B$5,2,1)</f>
        <v>Medium</v>
      </c>
    </row>
    <row r="1700" spans="1:29" x14ac:dyDescent="0.25">
      <c r="A1700" t="s">
        <v>959</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Row],[Sales]],Raw_Data_2!$A$2:$B$5,2,1)</f>
        <v>Low</v>
      </c>
    </row>
    <row r="1701" spans="1:29" x14ac:dyDescent="0.25">
      <c r="A1701" t="s">
        <v>904</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Row],[Sales]],Raw_Data_2!$A$2:$B$5,2,1)</f>
        <v>Low</v>
      </c>
    </row>
    <row r="1702" spans="1:29" x14ac:dyDescent="0.25">
      <c r="A1702" t="s">
        <v>1090</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Row],[Sales]],Raw_Data_2!$A$2:$B$5,2,1)</f>
        <v>Low</v>
      </c>
    </row>
    <row r="1703" spans="1:29" x14ac:dyDescent="0.25">
      <c r="A1703" t="s">
        <v>877</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Row],[Sales]],Raw_Data_2!$A$2:$B$5,2,1)</f>
        <v>Low</v>
      </c>
    </row>
    <row r="1704" spans="1:29" x14ac:dyDescent="0.25">
      <c r="A1704" t="s">
        <v>903</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Row],[Sales]],Raw_Data_2!$A$2:$B$5,2,1)</f>
        <v>Medium</v>
      </c>
    </row>
    <row r="1705" spans="1:29" x14ac:dyDescent="0.25">
      <c r="A1705" t="s">
        <v>978</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Row],[Sales]],Raw_Data_2!$A$2:$B$5,2,1)</f>
        <v>Medium</v>
      </c>
    </row>
    <row r="1706" spans="1:29" x14ac:dyDescent="0.25">
      <c r="A1706" t="s">
        <v>903</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Row],[Sales]],Raw_Data_2!$A$2:$B$5,2,1)</f>
        <v>Medium</v>
      </c>
    </row>
    <row r="1707" spans="1:29" x14ac:dyDescent="0.25">
      <c r="A1707" t="s">
        <v>904</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Row],[Sales]],Raw_Data_2!$A$2:$B$5,2,1)</f>
        <v>Medium</v>
      </c>
    </row>
    <row r="1708" spans="1:29" x14ac:dyDescent="0.25">
      <c r="A1708" t="s">
        <v>903</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Row],[Sales]],Raw_Data_2!$A$2:$B$5,2,1)</f>
        <v>Low</v>
      </c>
    </row>
    <row r="1709" spans="1:29" x14ac:dyDescent="0.25">
      <c r="A1709" t="s">
        <v>904</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Row],[Sales]],Raw_Data_2!$A$2:$B$5,2,1)</f>
        <v>Low</v>
      </c>
    </row>
    <row r="1710" spans="1:29" x14ac:dyDescent="0.25">
      <c r="A1710" t="s">
        <v>939</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Row],[Sales]],Raw_Data_2!$A$2:$B$5,2,1)</f>
        <v>Low</v>
      </c>
    </row>
    <row r="1711" spans="1:29" x14ac:dyDescent="0.25">
      <c r="A1711" t="s">
        <v>903</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Row],[Sales]],Raw_Data_2!$A$2:$B$5,2,1)</f>
        <v>Medium</v>
      </c>
    </row>
    <row r="1712" spans="1:29" x14ac:dyDescent="0.25">
      <c r="A1712" t="s">
        <v>904</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Row],[Sales]],Raw_Data_2!$A$2:$B$5,2,1)</f>
        <v>Low</v>
      </c>
    </row>
    <row r="1713" spans="1:29" x14ac:dyDescent="0.25">
      <c r="A1713" t="s">
        <v>998</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Row],[Sales]],Raw_Data_2!$A$2:$B$5,2,1)</f>
        <v>Medium</v>
      </c>
    </row>
    <row r="1714" spans="1:29" x14ac:dyDescent="0.25">
      <c r="A1714" t="s">
        <v>959</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Row],[Sales]],Raw_Data_2!$A$2:$B$5,2,1)</f>
        <v>Medium</v>
      </c>
    </row>
    <row r="1715" spans="1:29" x14ac:dyDescent="0.25">
      <c r="A1715" t="s">
        <v>978</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Row],[Sales]],Raw_Data_2!$A$2:$B$5,2,1)</f>
        <v>Medium</v>
      </c>
    </row>
    <row r="1716" spans="1:29" x14ac:dyDescent="0.25">
      <c r="A1716" t="s">
        <v>1032</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Row],[Sales]],Raw_Data_2!$A$2:$B$5,2,1)</f>
        <v>Low</v>
      </c>
    </row>
    <row r="1717" spans="1:29" x14ac:dyDescent="0.25">
      <c r="A1717" t="s">
        <v>998</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Row],[Sales]],Raw_Data_2!$A$2:$B$5,2,1)</f>
        <v>Medium</v>
      </c>
    </row>
    <row r="1718" spans="1:29" x14ac:dyDescent="0.25">
      <c r="A1718" t="s">
        <v>978</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Row],[Sales]],Raw_Data_2!$A$2:$B$5,2,1)</f>
        <v>Medium</v>
      </c>
    </row>
    <row r="1719" spans="1:29" x14ac:dyDescent="0.25">
      <c r="A1719" t="s">
        <v>903</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Row],[Sales]],Raw_Data_2!$A$2:$B$5,2,1)</f>
        <v>Medium</v>
      </c>
    </row>
    <row r="1720" spans="1:29" x14ac:dyDescent="0.25">
      <c r="A1720" t="s">
        <v>978</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Row],[Sales]],Raw_Data_2!$A$2:$B$5,2,1)</f>
        <v>Medium</v>
      </c>
    </row>
    <row r="1721" spans="1:29" x14ac:dyDescent="0.25">
      <c r="A1721" t="s">
        <v>978</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Row],[Sales]],Raw_Data_2!$A$2:$B$5,2,1)</f>
        <v>Medium</v>
      </c>
    </row>
    <row r="1722" spans="1:29" x14ac:dyDescent="0.25">
      <c r="A1722" t="s">
        <v>1137</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Row],[Sales]],Raw_Data_2!$A$2:$B$5,2,1)</f>
        <v>Low</v>
      </c>
    </row>
    <row r="1723" spans="1:29" x14ac:dyDescent="0.25">
      <c r="A1723" t="s">
        <v>1138</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Row],[Sales]],Raw_Data_2!$A$2:$B$5,2,1)</f>
        <v>Medium</v>
      </c>
    </row>
    <row r="1724" spans="1:29" x14ac:dyDescent="0.25">
      <c r="A1724" t="s">
        <v>939</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Row],[Sales]],Raw_Data_2!$A$2:$B$5,2,1)</f>
        <v>Medium</v>
      </c>
    </row>
    <row r="1725" spans="1:29" x14ac:dyDescent="0.25">
      <c r="A1725" t="s">
        <v>998</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Row],[Sales]],Raw_Data_2!$A$2:$B$5,2,1)</f>
        <v>Medium</v>
      </c>
    </row>
    <row r="1726" spans="1:29" x14ac:dyDescent="0.25">
      <c r="A1726" t="s">
        <v>1032</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Row],[Sales]],Raw_Data_2!$A$2:$B$5,2,1)</f>
        <v>Medium</v>
      </c>
    </row>
    <row r="1727" spans="1:29" x14ac:dyDescent="0.25">
      <c r="A1727" t="s">
        <v>903</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Row],[Sales]],Raw_Data_2!$A$2:$B$5,2,1)</f>
        <v>Medium</v>
      </c>
    </row>
    <row r="1728" spans="1:29" x14ac:dyDescent="0.25">
      <c r="A1728" t="s">
        <v>939</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Row],[Sales]],Raw_Data_2!$A$2:$B$5,2,1)</f>
        <v>Medium</v>
      </c>
    </row>
    <row r="1729" spans="1:29" x14ac:dyDescent="0.25">
      <c r="A1729" t="s">
        <v>959</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Row],[Sales]],Raw_Data_2!$A$2:$B$5,2,1)</f>
        <v>Low</v>
      </c>
    </row>
    <row r="1730" spans="1:29" x14ac:dyDescent="0.25">
      <c r="A1730" t="s">
        <v>904</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Row],[Sales]],Raw_Data_2!$A$2:$B$5,2,1)</f>
        <v>Medium</v>
      </c>
    </row>
    <row r="1731" spans="1:29" x14ac:dyDescent="0.25">
      <c r="A1731" t="s">
        <v>959</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Row],[Sales]],Raw_Data_2!$A$2:$B$5,2,1)</f>
        <v>Low</v>
      </c>
    </row>
    <row r="1732" spans="1:29" x14ac:dyDescent="0.25">
      <c r="A1732" t="s">
        <v>904</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Row],[Sales]],Raw_Data_2!$A$2:$B$5,2,1)</f>
        <v>Low</v>
      </c>
    </row>
    <row r="1733" spans="1:29" x14ac:dyDescent="0.25">
      <c r="A1733" t="s">
        <v>978</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Row],[Sales]],Raw_Data_2!$A$2:$B$5,2,1)</f>
        <v>Medium</v>
      </c>
    </row>
    <row r="1734" spans="1:29" x14ac:dyDescent="0.25">
      <c r="A1734" t="s">
        <v>998</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Row],[Sales]],Raw_Data_2!$A$2:$B$5,2,1)</f>
        <v>Low</v>
      </c>
    </row>
    <row r="1735" spans="1:29" x14ac:dyDescent="0.25">
      <c r="A1735" t="s">
        <v>1032</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Row],[Sales]],Raw_Data_2!$A$2:$B$5,2,1)</f>
        <v>Low</v>
      </c>
    </row>
    <row r="1736" spans="1:29" x14ac:dyDescent="0.25">
      <c r="A1736" t="s">
        <v>877</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Row],[Sales]],Raw_Data_2!$A$2:$B$5,2,1)</f>
        <v>Medium</v>
      </c>
    </row>
    <row r="1737" spans="1:29" x14ac:dyDescent="0.25">
      <c r="A1737" t="s">
        <v>1090</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Row],[Sales]],Raw_Data_2!$A$2:$B$5,2,1)</f>
        <v>Low</v>
      </c>
    </row>
    <row r="1738" spans="1:29" x14ac:dyDescent="0.25">
      <c r="A1738" t="s">
        <v>903</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Row],[Sales]],Raw_Data_2!$A$2:$B$5,2,1)</f>
        <v>Low</v>
      </c>
    </row>
    <row r="1739" spans="1:29" x14ac:dyDescent="0.25">
      <c r="A1739" t="s">
        <v>877</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Row],[Sales]],Raw_Data_2!$A$2:$B$5,2,1)</f>
        <v>Low</v>
      </c>
    </row>
    <row r="1740" spans="1:29" x14ac:dyDescent="0.25">
      <c r="A1740" t="s">
        <v>939</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Row],[Sales]],Raw_Data_2!$A$2:$B$5,2,1)</f>
        <v>Medium</v>
      </c>
    </row>
    <row r="1741" spans="1:29" x14ac:dyDescent="0.25">
      <c r="A1741" t="s">
        <v>903</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Row],[Sales]],Raw_Data_2!$A$2:$B$5,2,1)</f>
        <v>Low</v>
      </c>
    </row>
    <row r="1742" spans="1:29" x14ac:dyDescent="0.25">
      <c r="A1742" t="s">
        <v>959</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Row],[Sales]],Raw_Data_2!$A$2:$B$5,2,1)</f>
        <v>Low</v>
      </c>
    </row>
    <row r="1743" spans="1:29" x14ac:dyDescent="0.25">
      <c r="A1743" t="s">
        <v>904</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Row],[Sales]],Raw_Data_2!$A$2:$B$5,2,1)</f>
        <v>Medium</v>
      </c>
    </row>
    <row r="1744" spans="1:29" x14ac:dyDescent="0.25">
      <c r="A1744" t="s">
        <v>877</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Row],[Sales]],Raw_Data_2!$A$2:$B$5,2,1)</f>
        <v>Low</v>
      </c>
    </row>
    <row r="1745" spans="1:29" x14ac:dyDescent="0.25">
      <c r="A1745" t="s">
        <v>959</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Row],[Sales]],Raw_Data_2!$A$2:$B$5,2,1)</f>
        <v>Low</v>
      </c>
    </row>
    <row r="1746" spans="1:29" x14ac:dyDescent="0.25">
      <c r="A1746" t="s">
        <v>1032</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Row],[Sales]],Raw_Data_2!$A$2:$B$5,2,1)</f>
        <v>Low</v>
      </c>
    </row>
    <row r="1747" spans="1:29" x14ac:dyDescent="0.25">
      <c r="A1747" t="s">
        <v>1138</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Row],[Sales]],Raw_Data_2!$A$2:$B$5,2,1)</f>
        <v>Low</v>
      </c>
    </row>
    <row r="1748" spans="1:29" x14ac:dyDescent="0.25">
      <c r="A1748" t="s">
        <v>1090</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Row],[Sales]],Raw_Data_2!$A$2:$B$5,2,1)</f>
        <v>Low</v>
      </c>
    </row>
    <row r="1749" spans="1:29" x14ac:dyDescent="0.25">
      <c r="A1749" t="s">
        <v>978</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Row],[Sales]],Raw_Data_2!$A$2:$B$5,2,1)</f>
        <v>Low</v>
      </c>
    </row>
    <row r="1750" spans="1:29" x14ac:dyDescent="0.25">
      <c r="A1750" t="s">
        <v>939</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Row],[Sales]],Raw_Data_2!$A$2:$B$5,2,1)</f>
        <v>Medium</v>
      </c>
    </row>
    <row r="1751" spans="1:29" x14ac:dyDescent="0.25">
      <c r="A1751" t="s">
        <v>978</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Row],[Sales]],Raw_Data_2!$A$2:$B$5,2,1)</f>
        <v>Low</v>
      </c>
    </row>
    <row r="1752" spans="1:29" x14ac:dyDescent="0.25">
      <c r="A1752" t="s">
        <v>1138</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Row],[Sales]],Raw_Data_2!$A$2:$B$5,2,1)</f>
        <v>Low</v>
      </c>
    </row>
    <row r="1753" spans="1:29" x14ac:dyDescent="0.25">
      <c r="A1753" t="s">
        <v>1090</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Row],[Sales]],Raw_Data_2!$A$2:$B$5,2,1)</f>
        <v>Low</v>
      </c>
    </row>
    <row r="1754" spans="1:29" x14ac:dyDescent="0.25">
      <c r="A1754" t="s">
        <v>939</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Row],[Sales]],Raw_Data_2!$A$2:$B$5,2,1)</f>
        <v>Low</v>
      </c>
    </row>
    <row r="1755" spans="1:29" x14ac:dyDescent="0.25">
      <c r="A1755" t="s">
        <v>978</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Row],[Sales]],Raw_Data_2!$A$2:$B$5,2,1)</f>
        <v>Medium</v>
      </c>
    </row>
    <row r="1756" spans="1:29" x14ac:dyDescent="0.25">
      <c r="A1756" t="s">
        <v>1090</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Row],[Sales]],Raw_Data_2!$A$2:$B$5,2,1)</f>
        <v>Low</v>
      </c>
    </row>
    <row r="1757" spans="1:29" x14ac:dyDescent="0.25">
      <c r="A1757" t="s">
        <v>903</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Row],[Sales]],Raw_Data_2!$A$2:$B$5,2,1)</f>
        <v>Low</v>
      </c>
    </row>
    <row r="1758" spans="1:29" x14ac:dyDescent="0.25">
      <c r="A1758" t="s">
        <v>998</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Row],[Sales]],Raw_Data_2!$A$2:$B$5,2,1)</f>
        <v>Medium</v>
      </c>
    </row>
    <row r="1759" spans="1:29" x14ac:dyDescent="0.25">
      <c r="A1759" t="s">
        <v>1032</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Row],[Sales]],Raw_Data_2!$A$2:$B$5,2,1)</f>
        <v>Medium</v>
      </c>
    </row>
    <row r="1760" spans="1:29" x14ac:dyDescent="0.25">
      <c r="A1760" t="s">
        <v>903</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Row],[Sales]],Raw_Data_2!$A$2:$B$5,2,1)</f>
        <v>Low</v>
      </c>
    </row>
    <row r="1761" spans="1:29" x14ac:dyDescent="0.25">
      <c r="A1761" t="s">
        <v>1090</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Row],[Sales]],Raw_Data_2!$A$2:$B$5,2,1)</f>
        <v>Low</v>
      </c>
    </row>
    <row r="1762" spans="1:29" x14ac:dyDescent="0.25">
      <c r="A1762" t="s">
        <v>978</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Row],[Sales]],Raw_Data_2!$A$2:$B$5,2,1)</f>
        <v>Medium</v>
      </c>
    </row>
    <row r="1763" spans="1:29" x14ac:dyDescent="0.25">
      <c r="A1763" t="s">
        <v>959</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Row],[Sales]],Raw_Data_2!$A$2:$B$5,2,1)</f>
        <v>Low</v>
      </c>
    </row>
    <row r="1764" spans="1:29" x14ac:dyDescent="0.25">
      <c r="A1764" t="s">
        <v>904</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Row],[Sales]],Raw_Data_2!$A$2:$B$5,2,1)</f>
        <v>Low</v>
      </c>
    </row>
    <row r="1765" spans="1:29" x14ac:dyDescent="0.25">
      <c r="A1765" t="s">
        <v>877</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Row],[Sales]],Raw_Data_2!$A$2:$B$5,2,1)</f>
        <v>Medium</v>
      </c>
    </row>
    <row r="1766" spans="1:29" x14ac:dyDescent="0.25">
      <c r="A1766" t="s">
        <v>877</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Row],[Sales]],Raw_Data_2!$A$2:$B$5,2,1)</f>
        <v>Low</v>
      </c>
    </row>
    <row r="1767" spans="1:29" x14ac:dyDescent="0.25">
      <c r="A1767" t="s">
        <v>959</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Row],[Sales]],Raw_Data_2!$A$2:$B$5,2,1)</f>
        <v>Low</v>
      </c>
    </row>
    <row r="1768" spans="1:29" x14ac:dyDescent="0.25">
      <c r="A1768" t="s">
        <v>1032</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Row],[Sales]],Raw_Data_2!$A$2:$B$5,2,1)</f>
        <v>Low</v>
      </c>
    </row>
    <row r="1769" spans="1:29" x14ac:dyDescent="0.25">
      <c r="A1769" t="s">
        <v>998</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Row],[Sales]],Raw_Data_2!$A$2:$B$5,2,1)</f>
        <v>Low</v>
      </c>
    </row>
    <row r="1770" spans="1:29" x14ac:dyDescent="0.25">
      <c r="A1770" t="s">
        <v>1032</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Row],[Sales]],Raw_Data_2!$A$2:$B$5,2,1)</f>
        <v>Low</v>
      </c>
    </row>
    <row r="1771" spans="1:29" x14ac:dyDescent="0.25">
      <c r="A1771" t="s">
        <v>959</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Row],[Sales]],Raw_Data_2!$A$2:$B$5,2,1)</f>
        <v>Low</v>
      </c>
    </row>
    <row r="1772" spans="1:29" x14ac:dyDescent="0.25">
      <c r="A1772" t="s">
        <v>904</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Row],[Sales]],Raw_Data_2!$A$2:$B$5,2,1)</f>
        <v>Low</v>
      </c>
    </row>
    <row r="1773" spans="1:29" x14ac:dyDescent="0.25">
      <c r="A1773" t="s">
        <v>1090</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Row],[Sales]],Raw_Data_2!$A$2:$B$5,2,1)</f>
        <v>Medium</v>
      </c>
    </row>
    <row r="1774" spans="1:29" x14ac:dyDescent="0.25">
      <c r="A1774" t="s">
        <v>877</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Row],[Sales]],Raw_Data_2!$A$2:$B$5,2,1)</f>
        <v>Low</v>
      </c>
    </row>
    <row r="1775" spans="1:29" x14ac:dyDescent="0.25">
      <c r="A1775" t="s">
        <v>1090</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Row],[Sales]],Raw_Data_2!$A$2:$B$5,2,1)</f>
        <v>Low</v>
      </c>
    </row>
    <row r="1776" spans="1:29" x14ac:dyDescent="0.25">
      <c r="A1776" t="s">
        <v>998</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Row],[Sales]],Raw_Data_2!$A$2:$B$5,2,1)</f>
        <v>Medium</v>
      </c>
    </row>
    <row r="1777" spans="1:29" x14ac:dyDescent="0.25">
      <c r="A1777" t="s">
        <v>1032</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Row],[Sales]],Raw_Data_2!$A$2:$B$5,2,1)</f>
        <v>Medium</v>
      </c>
    </row>
    <row r="1778" spans="1:29" x14ac:dyDescent="0.25">
      <c r="A1778" t="s">
        <v>998</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Row],[Sales]],Raw_Data_2!$A$2:$B$5,2,1)</f>
        <v>Low</v>
      </c>
    </row>
    <row r="1779" spans="1:29" x14ac:dyDescent="0.25">
      <c r="A1779" t="s">
        <v>1032</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Row],[Sales]],Raw_Data_2!$A$2:$B$5,2,1)</f>
        <v>Low</v>
      </c>
    </row>
    <row r="1780" spans="1:29" x14ac:dyDescent="0.25">
      <c r="A1780" t="s">
        <v>877</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Row],[Sales]],Raw_Data_2!$A$2:$B$5,2,1)</f>
        <v>Medium</v>
      </c>
    </row>
    <row r="1781" spans="1:29" x14ac:dyDescent="0.25">
      <c r="A1781" t="s">
        <v>939</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Row],[Sales]],Raw_Data_2!$A$2:$B$5,2,1)</f>
        <v>Medium</v>
      </c>
    </row>
    <row r="1782" spans="1:29" x14ac:dyDescent="0.25">
      <c r="A1782" t="s">
        <v>1090</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Row],[Sales]],Raw_Data_2!$A$2:$B$5,2,1)</f>
        <v>Low</v>
      </c>
    </row>
    <row r="1783" spans="1:29" x14ac:dyDescent="0.25">
      <c r="A1783" t="s">
        <v>998</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Row],[Sales]],Raw_Data_2!$A$2:$B$5,2,1)</f>
        <v>Medium</v>
      </c>
    </row>
    <row r="1784" spans="1:29" x14ac:dyDescent="0.25">
      <c r="A1784" t="s">
        <v>1138</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Row],[Sales]],Raw_Data_2!$A$2:$B$5,2,1)</f>
        <v>Medium</v>
      </c>
    </row>
    <row r="1785" spans="1:29" x14ac:dyDescent="0.25">
      <c r="A1785" t="s">
        <v>939</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Row],[Sales]],Raw_Data_2!$A$2:$B$5,2,1)</f>
        <v>Low</v>
      </c>
    </row>
    <row r="1786" spans="1:29" x14ac:dyDescent="0.25">
      <c r="A1786" t="s">
        <v>1090</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Row],[Sales]],Raw_Data_2!$A$2:$B$5,2,1)</f>
        <v>Medium</v>
      </c>
    </row>
    <row r="1787" spans="1:29" x14ac:dyDescent="0.25">
      <c r="A1787" t="s">
        <v>939</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Row],[Sales]],Raw_Data_2!$A$2:$B$5,2,1)</f>
        <v>Medium</v>
      </c>
    </row>
    <row r="1788" spans="1:29" x14ac:dyDescent="0.25">
      <c r="A1788" t="s">
        <v>959</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Row],[Sales]],Raw_Data_2!$A$2:$B$5,2,1)</f>
        <v>Low</v>
      </c>
    </row>
    <row r="1789" spans="1:29" x14ac:dyDescent="0.25">
      <c r="A1789" t="s">
        <v>904</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Row],[Sales]],Raw_Data_2!$A$2:$B$5,2,1)</f>
        <v>Medium</v>
      </c>
    </row>
    <row r="1790" spans="1:29" x14ac:dyDescent="0.25">
      <c r="A1790" t="s">
        <v>877</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Row],[Sales]],Raw_Data_2!$A$2:$B$5,2,1)</f>
        <v>Medium</v>
      </c>
    </row>
    <row r="1791" spans="1:29" x14ac:dyDescent="0.25">
      <c r="A1791" t="s">
        <v>1090</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Row],[Sales]],Raw_Data_2!$A$2:$B$5,2,1)</f>
        <v>Low</v>
      </c>
    </row>
    <row r="1792" spans="1:29" x14ac:dyDescent="0.25">
      <c r="A1792" t="s">
        <v>939</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Row],[Sales]],Raw_Data_2!$A$2:$B$5,2,1)</f>
        <v>Low</v>
      </c>
    </row>
    <row r="1793" spans="1:29" x14ac:dyDescent="0.25">
      <c r="A1793" t="s">
        <v>939</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Row],[Sales]],Raw_Data_2!$A$2:$B$5,2,1)</f>
        <v>Medium</v>
      </c>
    </row>
    <row r="1794" spans="1:29" x14ac:dyDescent="0.25">
      <c r="A1794" t="s">
        <v>1090</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Row],[Sales]],Raw_Data_2!$A$2:$B$5,2,1)</f>
        <v>Low</v>
      </c>
    </row>
    <row r="1795" spans="1:29" x14ac:dyDescent="0.25">
      <c r="A1795" t="s">
        <v>1138</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Row],[Sales]],Raw_Data_2!$A$2:$B$5,2,1)</f>
        <v>Low</v>
      </c>
    </row>
    <row r="1796" spans="1:29" x14ac:dyDescent="0.25">
      <c r="A1796" t="s">
        <v>939</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Row],[Sales]],Raw_Data_2!$A$2:$B$5,2,1)</f>
        <v>Low</v>
      </c>
    </row>
    <row r="1797" spans="1:29" x14ac:dyDescent="0.25">
      <c r="A1797" t="s">
        <v>939</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Row],[Sales]],Raw_Data_2!$A$2:$B$5,2,1)</f>
        <v>Low</v>
      </c>
    </row>
    <row r="1798" spans="1:29" x14ac:dyDescent="0.25">
      <c r="A1798" t="s">
        <v>878</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Row],[Sales]],Raw_Data_2!$A$2:$B$5,2,1)</f>
        <v>Low</v>
      </c>
    </row>
    <row r="1799" spans="1:29" x14ac:dyDescent="0.25">
      <c r="A1799" t="s">
        <v>919</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Row],[Sales]],Raw_Data_2!$A$2:$B$5,2,1)</f>
        <v>Medium</v>
      </c>
    </row>
    <row r="1800" spans="1:29" x14ac:dyDescent="0.25">
      <c r="A1800" t="s">
        <v>878</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Row],[Sales]],Raw_Data_2!$A$2:$B$5,2,1)</f>
        <v>Medium</v>
      </c>
    </row>
    <row r="1801" spans="1:29" x14ac:dyDescent="0.25">
      <c r="A1801" t="s">
        <v>934</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Row],[Sales]],Raw_Data_2!$A$2:$B$5,2,1)</f>
        <v>Medium</v>
      </c>
    </row>
    <row r="1802" spans="1:29" x14ac:dyDescent="0.25">
      <c r="A1802" t="s">
        <v>974</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Row],[Sales]],Raw_Data_2!$A$2:$B$5,2,1)</f>
        <v>Medium</v>
      </c>
    </row>
    <row r="1803" spans="1:29" x14ac:dyDescent="0.25">
      <c r="A1803" t="s">
        <v>999</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Row],[Sales]],Raw_Data_2!$A$2:$B$5,2,1)</f>
        <v>High</v>
      </c>
    </row>
    <row r="1804" spans="1:29" x14ac:dyDescent="0.25">
      <c r="A1804" t="s">
        <v>878</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Row],[Sales]],Raw_Data_2!$A$2:$B$5,2,1)</f>
        <v>Medium</v>
      </c>
    </row>
    <row r="1805" spans="1:29" x14ac:dyDescent="0.25">
      <c r="A1805" t="s">
        <v>999</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Row],[Sales]],Raw_Data_2!$A$2:$B$5,2,1)</f>
        <v>Medium</v>
      </c>
    </row>
    <row r="1806" spans="1:29" x14ac:dyDescent="0.25">
      <c r="A1806" t="s">
        <v>974</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Row],[Sales]],Raw_Data_2!$A$2:$B$5,2,1)</f>
        <v>Medium</v>
      </c>
    </row>
    <row r="1807" spans="1:29" x14ac:dyDescent="0.25">
      <c r="A1807" t="s">
        <v>999</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Row],[Sales]],Raw_Data_2!$A$2:$B$5,2,1)</f>
        <v>High</v>
      </c>
    </row>
    <row r="1808" spans="1:29" x14ac:dyDescent="0.25">
      <c r="A1808" t="s">
        <v>974</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Row],[Sales]],Raw_Data_2!$A$2:$B$5,2,1)</f>
        <v>Low</v>
      </c>
    </row>
    <row r="1809" spans="1:29" x14ac:dyDescent="0.25">
      <c r="A1809" t="s">
        <v>1050</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Row],[Sales]],Raw_Data_2!$A$2:$B$5,2,1)</f>
        <v>Medium</v>
      </c>
    </row>
    <row r="1810" spans="1:29" x14ac:dyDescent="0.25">
      <c r="A1810" t="s">
        <v>1050</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Row],[Sales]],Raw_Data_2!$A$2:$B$5,2,1)</f>
        <v>Low</v>
      </c>
    </row>
    <row r="1811" spans="1:29" x14ac:dyDescent="0.25">
      <c r="A1811" t="s">
        <v>1050</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Row],[Sales]],Raw_Data_2!$A$2:$B$5,2,1)</f>
        <v>Low</v>
      </c>
    </row>
    <row r="1812" spans="1:29" x14ac:dyDescent="0.25">
      <c r="A1812" t="s">
        <v>1091</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Row],[Sales]],Raw_Data_2!$A$2:$B$5,2,1)</f>
        <v>Medium</v>
      </c>
    </row>
    <row r="1813" spans="1:29" x14ac:dyDescent="0.25">
      <c r="A1813" t="s">
        <v>1050</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Row],[Sales]],Raw_Data_2!$A$2:$B$5,2,1)</f>
        <v>Low</v>
      </c>
    </row>
    <row r="1814" spans="1:29" x14ac:dyDescent="0.25">
      <c r="A1814" t="s">
        <v>1050</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Row],[Sales]],Raw_Data_2!$A$2:$B$5,2,1)</f>
        <v>Medium</v>
      </c>
    </row>
    <row r="1815" spans="1:29" x14ac:dyDescent="0.25">
      <c r="A1815" t="s">
        <v>1112</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Row],[Sales]],Raw_Data_2!$A$2:$B$5,2,1)</f>
        <v>Low</v>
      </c>
    </row>
    <row r="1816" spans="1:29" x14ac:dyDescent="0.25">
      <c r="A1816" t="s">
        <v>919</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Row],[Sales]],Raw_Data_2!$A$2:$B$5,2,1)</f>
        <v>Low</v>
      </c>
    </row>
    <row r="1817" spans="1:29" x14ac:dyDescent="0.25">
      <c r="A1817" t="s">
        <v>1050</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Row],[Sales]],Raw_Data_2!$A$2:$B$5,2,1)</f>
        <v>Medium</v>
      </c>
    </row>
    <row r="1818" spans="1:29" x14ac:dyDescent="0.25">
      <c r="A1818" t="s">
        <v>934</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Row],[Sales]],Raw_Data_2!$A$2:$B$5,2,1)</f>
        <v>Low</v>
      </c>
    </row>
    <row r="1819" spans="1:29" x14ac:dyDescent="0.25">
      <c r="A1819" t="s">
        <v>1091</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Row],[Sales]],Raw_Data_2!$A$2:$B$5,2,1)</f>
        <v>Low</v>
      </c>
    </row>
    <row r="1820" spans="1:29" x14ac:dyDescent="0.25">
      <c r="A1820" t="s">
        <v>999</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Row],[Sales]],Raw_Data_2!$A$2:$B$5,2,1)</f>
        <v>Low</v>
      </c>
    </row>
    <row r="1821" spans="1:29" x14ac:dyDescent="0.25">
      <c r="A1821" t="s">
        <v>999</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Row],[Sales]],Raw_Data_2!$A$2:$B$5,2,1)</f>
        <v>Low</v>
      </c>
    </row>
    <row r="1822" spans="1:29" x14ac:dyDescent="0.25">
      <c r="A1822" t="s">
        <v>1128</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Row],[Sales]],Raw_Data_2!$A$2:$B$5,2,1)</f>
        <v>Medium</v>
      </c>
    </row>
    <row r="1823" spans="1:29" x14ac:dyDescent="0.25">
      <c r="A1823" t="s">
        <v>974</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Row],[Sales]],Raw_Data_2!$A$2:$B$5,2,1)</f>
        <v>Low</v>
      </c>
    </row>
    <row r="1824" spans="1:29" x14ac:dyDescent="0.25">
      <c r="A1824" t="s">
        <v>974</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Row],[Sales]],Raw_Data_2!$A$2:$B$5,2,1)</f>
        <v>Medium</v>
      </c>
    </row>
    <row r="1825" spans="1:29" x14ac:dyDescent="0.25">
      <c r="A1825" t="s">
        <v>878</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Row],[Sales]],Raw_Data_2!$A$2:$B$5,2,1)</f>
        <v>Low</v>
      </c>
    </row>
    <row r="1826" spans="1:29" x14ac:dyDescent="0.25">
      <c r="A1826" t="s">
        <v>934</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Row],[Sales]],Raw_Data_2!$A$2:$B$5,2,1)</f>
        <v>Low</v>
      </c>
    </row>
    <row r="1827" spans="1:29" x14ac:dyDescent="0.25">
      <c r="A1827" t="s">
        <v>1091</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Row],[Sales]],Raw_Data_2!$A$2:$B$5,2,1)</f>
        <v>Low</v>
      </c>
    </row>
    <row r="1828" spans="1:29" x14ac:dyDescent="0.25">
      <c r="A1828" t="s">
        <v>999</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Row],[Sales]],Raw_Data_2!$A$2:$B$5,2,1)</f>
        <v>Medium</v>
      </c>
    </row>
    <row r="1829" spans="1:29" x14ac:dyDescent="0.25">
      <c r="A1829" t="s">
        <v>1128</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Row],[Sales]],Raw_Data_2!$A$2:$B$5,2,1)</f>
        <v>Medium</v>
      </c>
    </row>
    <row r="1830" spans="1:29" x14ac:dyDescent="0.25">
      <c r="A1830" t="s">
        <v>974</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Row],[Sales]],Raw_Data_2!$A$2:$B$5,2,1)</f>
        <v>Medium</v>
      </c>
    </row>
    <row r="1831" spans="1:29" x14ac:dyDescent="0.25">
      <c r="A1831" t="s">
        <v>878</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Row],[Sales]],Raw_Data_2!$A$2:$B$5,2,1)</f>
        <v>Medium</v>
      </c>
    </row>
    <row r="1832" spans="1:29" x14ac:dyDescent="0.25">
      <c r="A1832" t="s">
        <v>1145</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Row],[Sales]],Raw_Data_2!$A$2:$B$5,2,1)</f>
        <v>Low</v>
      </c>
    </row>
    <row r="1833" spans="1:29" x14ac:dyDescent="0.25">
      <c r="A1833" t="s">
        <v>1145</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Row],[Sales]],Raw_Data_2!$A$2:$B$5,2,1)</f>
        <v>Low</v>
      </c>
    </row>
    <row r="1834" spans="1:29" x14ac:dyDescent="0.25">
      <c r="A1834" t="s">
        <v>878</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Row],[Sales]],Raw_Data_2!$A$2:$B$5,2,1)</f>
        <v>Medium</v>
      </c>
    </row>
    <row r="1835" spans="1:29" x14ac:dyDescent="0.25">
      <c r="A1835" t="s">
        <v>1112</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Row],[Sales]],Raw_Data_2!$A$2:$B$5,2,1)</f>
        <v>Medium</v>
      </c>
    </row>
    <row r="1836" spans="1:29" x14ac:dyDescent="0.25">
      <c r="A1836" t="s">
        <v>1050</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Row],[Sales]],Raw_Data_2!$A$2:$B$5,2,1)</f>
        <v>High</v>
      </c>
    </row>
    <row r="1837" spans="1:29" x14ac:dyDescent="0.25">
      <c r="A1837" t="s">
        <v>1112</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Row],[Sales]],Raw_Data_2!$A$2:$B$5,2,1)</f>
        <v>Low</v>
      </c>
    </row>
    <row r="1838" spans="1:29" x14ac:dyDescent="0.25">
      <c r="A1838" t="s">
        <v>999</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Row],[Sales]],Raw_Data_2!$A$2:$B$5,2,1)</f>
        <v>Low</v>
      </c>
    </row>
    <row r="1839" spans="1:29" x14ac:dyDescent="0.25">
      <c r="A1839" t="s">
        <v>1128</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Row],[Sales]],Raw_Data_2!$A$2:$B$5,2,1)</f>
        <v>Medium</v>
      </c>
    </row>
    <row r="1840" spans="1:29" x14ac:dyDescent="0.25">
      <c r="A1840" t="s">
        <v>1050</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Row],[Sales]],Raw_Data_2!$A$2:$B$5,2,1)</f>
        <v>Low</v>
      </c>
    </row>
    <row r="1841" spans="1:29" x14ac:dyDescent="0.25">
      <c r="A1841" t="s">
        <v>878</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Row],[Sales]],Raw_Data_2!$A$2:$B$5,2,1)</f>
        <v>Low</v>
      </c>
    </row>
    <row r="1842" spans="1:29" x14ac:dyDescent="0.25">
      <c r="A1842" t="s">
        <v>1145</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Row],[Sales]],Raw_Data_2!$A$2:$B$5,2,1)</f>
        <v>Medium</v>
      </c>
    </row>
    <row r="1843" spans="1:29" x14ac:dyDescent="0.25">
      <c r="A1843" t="s">
        <v>934</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Row],[Sales]],Raw_Data_2!$A$2:$B$5,2,1)</f>
        <v>Medium</v>
      </c>
    </row>
    <row r="1844" spans="1:29" x14ac:dyDescent="0.25">
      <c r="A1844" t="s">
        <v>1091</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Row],[Sales]],Raw_Data_2!$A$2:$B$5,2,1)</f>
        <v>Low</v>
      </c>
    </row>
    <row r="1845" spans="1:29" x14ac:dyDescent="0.25">
      <c r="A1845" t="s">
        <v>1145</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Row],[Sales]],Raw_Data_2!$A$2:$B$5,2,1)</f>
        <v>Medium</v>
      </c>
    </row>
    <row r="1846" spans="1:29" x14ac:dyDescent="0.25">
      <c r="A1846" t="s">
        <v>1128</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Row],[Sales]],Raw_Data_2!$A$2:$B$5,2,1)</f>
        <v>Medium</v>
      </c>
    </row>
    <row r="1847" spans="1:29" x14ac:dyDescent="0.25">
      <c r="A1847" t="s">
        <v>1145</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Row],[Sales]],Raw_Data_2!$A$2:$B$5,2,1)</f>
        <v>Low</v>
      </c>
    </row>
    <row r="1848" spans="1:29" x14ac:dyDescent="0.25">
      <c r="A1848" t="s">
        <v>974</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Row],[Sales]],Raw_Data_2!$A$2:$B$5,2,1)</f>
        <v>Low</v>
      </c>
    </row>
    <row r="1849" spans="1:29" x14ac:dyDescent="0.25">
      <c r="A1849" t="s">
        <v>934</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Row],[Sales]],Raw_Data_2!$A$2:$B$5,2,1)</f>
        <v>Low</v>
      </c>
    </row>
    <row r="1850" spans="1:29" x14ac:dyDescent="0.25">
      <c r="A1850" t="s">
        <v>1091</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Row],[Sales]],Raw_Data_2!$A$2:$B$5,2,1)</f>
        <v>Low</v>
      </c>
    </row>
    <row r="1851" spans="1:29" x14ac:dyDescent="0.25">
      <c r="A1851" t="s">
        <v>1145</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Row],[Sales]],Raw_Data_2!$A$2:$B$5,2,1)</f>
        <v>Medium</v>
      </c>
    </row>
    <row r="1852" spans="1:29" x14ac:dyDescent="0.25">
      <c r="A1852" t="s">
        <v>934</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Row],[Sales]],Raw_Data_2!$A$2:$B$5,2,1)</f>
        <v>Low</v>
      </c>
    </row>
    <row r="1853" spans="1:29" x14ac:dyDescent="0.25">
      <c r="A1853" t="s">
        <v>1091</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Row],[Sales]],Raw_Data_2!$A$2:$B$5,2,1)</f>
        <v>Low</v>
      </c>
    </row>
    <row r="1854" spans="1:29" x14ac:dyDescent="0.25">
      <c r="A1854" t="s">
        <v>1128</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Row],[Sales]],Raw_Data_2!$A$2:$B$5,2,1)</f>
        <v>Low</v>
      </c>
    </row>
    <row r="1855" spans="1:29" x14ac:dyDescent="0.25">
      <c r="A1855" t="s">
        <v>1091</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Row],[Sales]],Raw_Data_2!$A$2:$B$5,2,1)</f>
        <v>Low</v>
      </c>
    </row>
    <row r="1856" spans="1:29" x14ac:dyDescent="0.25">
      <c r="A1856" t="s">
        <v>1112</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Row],[Sales]],Raw_Data_2!$A$2:$B$5,2,1)</f>
        <v>Low</v>
      </c>
    </row>
    <row r="1857" spans="1:29" x14ac:dyDescent="0.25">
      <c r="A1857" t="s">
        <v>974</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Row],[Sales]],Raw_Data_2!$A$2:$B$5,2,1)</f>
        <v>Low</v>
      </c>
    </row>
    <row r="1858" spans="1:29" x14ac:dyDescent="0.25">
      <c r="A1858" t="s">
        <v>878</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Row],[Sales]],Raw_Data_2!$A$2:$B$5,2,1)</f>
        <v>Low</v>
      </c>
    </row>
    <row r="1859" spans="1:29" x14ac:dyDescent="0.25">
      <c r="A1859" t="s">
        <v>1112</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Row],[Sales]],Raw_Data_2!$A$2:$B$5,2,1)</f>
        <v>Low</v>
      </c>
    </row>
    <row r="1860" spans="1:29" x14ac:dyDescent="0.25">
      <c r="A1860" t="s">
        <v>878</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Row],[Sales]],Raw_Data_2!$A$2:$B$5,2,1)</f>
        <v>Low</v>
      </c>
    </row>
    <row r="1861" spans="1:29" x14ac:dyDescent="0.25">
      <c r="A1861" t="s">
        <v>1112</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Row],[Sales]],Raw_Data_2!$A$2:$B$5,2,1)</f>
        <v>Low</v>
      </c>
    </row>
    <row r="1862" spans="1:29" x14ac:dyDescent="0.25">
      <c r="A1862" t="s">
        <v>878</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Row],[Sales]],Raw_Data_2!$A$2:$B$5,2,1)</f>
        <v>Medium</v>
      </c>
    </row>
    <row r="1863" spans="1:29" x14ac:dyDescent="0.25">
      <c r="A1863" t="s">
        <v>1091</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Row],[Sales]],Raw_Data_2!$A$2:$B$5,2,1)</f>
        <v>Low</v>
      </c>
    </row>
    <row r="1864" spans="1:29" x14ac:dyDescent="0.25">
      <c r="A1864" t="s">
        <v>878</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Row],[Sales]],Raw_Data_2!$A$2:$B$5,2,1)</f>
        <v>Medium</v>
      </c>
    </row>
    <row r="1865" spans="1:29" x14ac:dyDescent="0.25">
      <c r="A1865" t="s">
        <v>1050</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Row],[Sales]],Raw_Data_2!$A$2:$B$5,2,1)</f>
        <v>Medium</v>
      </c>
    </row>
    <row r="1866" spans="1:29" x14ac:dyDescent="0.25">
      <c r="A1866" t="s">
        <v>1128</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Row],[Sales]],Raw_Data_2!$A$2:$B$5,2,1)</f>
        <v>Low</v>
      </c>
    </row>
    <row r="1867" spans="1:29" x14ac:dyDescent="0.25">
      <c r="A1867" t="s">
        <v>1091</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Row],[Sales]],Raw_Data_2!$A$2:$B$5,2,1)</f>
        <v>Medium</v>
      </c>
    </row>
    <row r="1868" spans="1:29" x14ac:dyDescent="0.25">
      <c r="A1868" t="s">
        <v>999</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Row],[Sales]],Raw_Data_2!$A$2:$B$5,2,1)</f>
        <v>Low</v>
      </c>
    </row>
    <row r="1869" spans="1:29" x14ac:dyDescent="0.25">
      <c r="A1869" t="s">
        <v>934</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Row],[Sales]],Raw_Data_2!$A$2:$B$5,2,1)</f>
        <v>Low</v>
      </c>
    </row>
    <row r="1870" spans="1:29" x14ac:dyDescent="0.25">
      <c r="A1870" t="s">
        <v>1091</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Row],[Sales]],Raw_Data_2!$A$2:$B$5,2,1)</f>
        <v>Medium</v>
      </c>
    </row>
    <row r="1871" spans="1:29" x14ac:dyDescent="0.25">
      <c r="A1871" t="s">
        <v>1091</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Row],[Sales]],Raw_Data_2!$A$2:$B$5,2,1)</f>
        <v>Low</v>
      </c>
    </row>
    <row r="1872" spans="1:29" x14ac:dyDescent="0.25">
      <c r="A1872" t="s">
        <v>1112</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Row],[Sales]],Raw_Data_2!$A$2:$B$5,2,1)</f>
        <v>Medium</v>
      </c>
    </row>
    <row r="1873" spans="1:29" x14ac:dyDescent="0.25">
      <c r="A1873" t="s">
        <v>1091</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Row],[Sales]],Raw_Data_2!$A$2:$B$5,2,1)</f>
        <v>Low</v>
      </c>
    </row>
    <row r="1874" spans="1:29" x14ac:dyDescent="0.25">
      <c r="A1874" t="s">
        <v>1091</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Row],[Sales]],Raw_Data_2!$A$2:$B$5,2,1)</f>
        <v>Medium</v>
      </c>
    </row>
    <row r="1875" spans="1:29" x14ac:dyDescent="0.25">
      <c r="A1875" t="s">
        <v>934</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Row],[Sales]],Raw_Data_2!$A$2:$B$5,2,1)</f>
        <v>Low</v>
      </c>
    </row>
    <row r="1876" spans="1:29" x14ac:dyDescent="0.25">
      <c r="A1876" t="s">
        <v>1091</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Row],[Sales]],Raw_Data_2!$A$2:$B$5,2,1)</f>
        <v>Low</v>
      </c>
    </row>
    <row r="1877" spans="1:29" x14ac:dyDescent="0.25">
      <c r="A1877" t="s">
        <v>999</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Row],[Sales]],Raw_Data_2!$A$2:$B$5,2,1)</f>
        <v>Low</v>
      </c>
    </row>
    <row r="1878" spans="1:29" x14ac:dyDescent="0.25">
      <c r="A1878" t="s">
        <v>879</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Row],[Sales]],Raw_Data_2!$A$2:$B$5,2,1)</f>
        <v>Medium</v>
      </c>
    </row>
    <row r="1879" spans="1:29" x14ac:dyDescent="0.25">
      <c r="A1879" t="s">
        <v>899</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Row],[Sales]],Raw_Data_2!$A$2:$B$5,2,1)</f>
        <v>Medium</v>
      </c>
    </row>
    <row r="1880" spans="1:29" x14ac:dyDescent="0.25">
      <c r="A1880" t="s">
        <v>906</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Row],[Sales]],Raw_Data_2!$A$2:$B$5,2,1)</f>
        <v>High</v>
      </c>
    </row>
    <row r="1881" spans="1:29" x14ac:dyDescent="0.25">
      <c r="A1881" t="s">
        <v>910</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Row],[Sales]],Raw_Data_2!$A$2:$B$5,2,1)</f>
        <v>Medium</v>
      </c>
    </row>
    <row r="1882" spans="1:29" x14ac:dyDescent="0.25">
      <c r="A1882" t="s">
        <v>920</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Row],[Sales]],Raw_Data_2!$A$2:$B$5,2,1)</f>
        <v>Medium</v>
      </c>
    </row>
    <row r="1883" spans="1:29" x14ac:dyDescent="0.25">
      <c r="A1883" t="s">
        <v>920</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Row],[Sales]],Raw_Data_2!$A$2:$B$5,2,1)</f>
        <v>Medium</v>
      </c>
    </row>
    <row r="1884" spans="1:29" x14ac:dyDescent="0.25">
      <c r="A1884" t="s">
        <v>940</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Row],[Sales]],Raw_Data_2!$A$2:$B$5,2,1)</f>
        <v>Medium</v>
      </c>
    </row>
    <row r="1885" spans="1:29" x14ac:dyDescent="0.25">
      <c r="A1885" t="s">
        <v>941</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Row],[Sales]],Raw_Data_2!$A$2:$B$5,2,1)</f>
        <v>Low</v>
      </c>
    </row>
    <row r="1886" spans="1:29" x14ac:dyDescent="0.25">
      <c r="A1886" t="s">
        <v>960</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Row],[Sales]],Raw_Data_2!$A$2:$B$5,2,1)</f>
        <v>Medium</v>
      </c>
    </row>
    <row r="1887" spans="1:29" x14ac:dyDescent="0.25">
      <c r="A1887" t="s">
        <v>961</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Row],[Sales]],Raw_Data_2!$A$2:$B$5,2,1)</f>
        <v>Medium</v>
      </c>
    </row>
    <row r="1888" spans="1:29" x14ac:dyDescent="0.25">
      <c r="A1888" t="s">
        <v>910</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Row],[Sales]],Raw_Data_2!$A$2:$B$5,2,1)</f>
        <v>Medium</v>
      </c>
    </row>
    <row r="1889" spans="1:29" x14ac:dyDescent="0.25">
      <c r="A1889" t="s">
        <v>980</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Row],[Sales]],Raw_Data_2!$A$2:$B$5,2,1)</f>
        <v>Medium</v>
      </c>
    </row>
    <row r="1890" spans="1:29" x14ac:dyDescent="0.25">
      <c r="A1890" t="s">
        <v>1000</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Row],[Sales]],Raw_Data_2!$A$2:$B$5,2,1)</f>
        <v>Medium</v>
      </c>
    </row>
    <row r="1891" spans="1:29" x14ac:dyDescent="0.25">
      <c r="A1891" t="s">
        <v>1001</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Row],[Sales]],Raw_Data_2!$A$2:$B$5,2,1)</f>
        <v>Medium</v>
      </c>
    </row>
    <row r="1892" spans="1:29" x14ac:dyDescent="0.25">
      <c r="A1892" t="s">
        <v>961</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Row],[Sales]],Raw_Data_2!$A$2:$B$5,2,1)</f>
        <v>Low</v>
      </c>
    </row>
    <row r="1893" spans="1:29" x14ac:dyDescent="0.25">
      <c r="A1893" t="s">
        <v>910</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Row],[Sales]],Raw_Data_2!$A$2:$B$5,2,1)</f>
        <v>Medium</v>
      </c>
    </row>
    <row r="1894" spans="1:29" x14ac:dyDescent="0.25">
      <c r="A1894" t="s">
        <v>879</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Row],[Sales]],Raw_Data_2!$A$2:$B$5,2,1)</f>
        <v>Medium</v>
      </c>
    </row>
    <row r="1895" spans="1:29" x14ac:dyDescent="0.25">
      <c r="A1895" t="s">
        <v>1000</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Row],[Sales]],Raw_Data_2!$A$2:$B$5,2,1)</f>
        <v>Medium</v>
      </c>
    </row>
    <row r="1896" spans="1:29" x14ac:dyDescent="0.25">
      <c r="A1896" t="s">
        <v>1001</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Row],[Sales]],Raw_Data_2!$A$2:$B$5,2,1)</f>
        <v>Medium</v>
      </c>
    </row>
    <row r="1897" spans="1:29" x14ac:dyDescent="0.25">
      <c r="A1897" t="s">
        <v>1015</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Row],[Sales]],Raw_Data_2!$A$2:$B$5,2,1)</f>
        <v>Low</v>
      </c>
    </row>
    <row r="1898" spans="1:29" x14ac:dyDescent="0.25">
      <c r="A1898" t="s">
        <v>980</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Row],[Sales]],Raw_Data_2!$A$2:$B$5,2,1)</f>
        <v>Medium</v>
      </c>
    </row>
    <row r="1899" spans="1:29" x14ac:dyDescent="0.25">
      <c r="A1899" t="s">
        <v>1000</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Row],[Sales]],Raw_Data_2!$A$2:$B$5,2,1)</f>
        <v>Medium</v>
      </c>
    </row>
    <row r="1900" spans="1:29" x14ac:dyDescent="0.25">
      <c r="A1900" t="s">
        <v>1001</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Row],[Sales]],Raw_Data_2!$A$2:$B$5,2,1)</f>
        <v>Medium</v>
      </c>
    </row>
    <row r="1901" spans="1:29" x14ac:dyDescent="0.25">
      <c r="A1901" t="s">
        <v>980</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Row],[Sales]],Raw_Data_2!$A$2:$B$5,2,1)</f>
        <v>Medium</v>
      </c>
    </row>
    <row r="1902" spans="1:29" x14ac:dyDescent="0.25">
      <c r="A1902" t="s">
        <v>1029</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Row],[Sales]],Raw_Data_2!$A$2:$B$5,2,1)</f>
        <v>Medium</v>
      </c>
    </row>
    <row r="1903" spans="1:29" x14ac:dyDescent="0.25">
      <c r="A1903" t="s">
        <v>960</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Row],[Sales]],Raw_Data_2!$A$2:$B$5,2,1)</f>
        <v>Medium</v>
      </c>
    </row>
    <row r="1904" spans="1:29" x14ac:dyDescent="0.25">
      <c r="A1904" t="s">
        <v>1001</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Row],[Sales]],Raw_Data_2!$A$2:$B$5,2,1)</f>
        <v>Medium</v>
      </c>
    </row>
    <row r="1905" spans="1:29" x14ac:dyDescent="0.25">
      <c r="A1905" t="s">
        <v>1015</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Row],[Sales]],Raw_Data_2!$A$2:$B$5,2,1)</f>
        <v>Low</v>
      </c>
    </row>
    <row r="1906" spans="1:29" x14ac:dyDescent="0.25">
      <c r="A1906" t="s">
        <v>980</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Row],[Sales]],Raw_Data_2!$A$2:$B$5,2,1)</f>
        <v>Low</v>
      </c>
    </row>
    <row r="1907" spans="1:29" x14ac:dyDescent="0.25">
      <c r="A1907" t="s">
        <v>899</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Row],[Sales]],Raw_Data_2!$A$2:$B$5,2,1)</f>
        <v>Medium</v>
      </c>
    </row>
    <row r="1908" spans="1:29" x14ac:dyDescent="0.25">
      <c r="A1908" t="s">
        <v>906</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Row],[Sales]],Raw_Data_2!$A$2:$B$5,2,1)</f>
        <v>Medium</v>
      </c>
    </row>
    <row r="1909" spans="1:29" x14ac:dyDescent="0.25">
      <c r="A1909" t="s">
        <v>910</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Row],[Sales]],Raw_Data_2!$A$2:$B$5,2,1)</f>
        <v>Medium</v>
      </c>
    </row>
    <row r="1910" spans="1:29" x14ac:dyDescent="0.25">
      <c r="A1910" t="s">
        <v>980</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Row],[Sales]],Raw_Data_2!$A$2:$B$5,2,1)</f>
        <v>Medium</v>
      </c>
    </row>
    <row r="1911" spans="1:29" x14ac:dyDescent="0.25">
      <c r="A1911" t="s">
        <v>906</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Row],[Sales]],Raw_Data_2!$A$2:$B$5,2,1)</f>
        <v>Medium</v>
      </c>
    </row>
    <row r="1912" spans="1:29" x14ac:dyDescent="0.25">
      <c r="A1912" t="s">
        <v>906</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Row],[Sales]],Raw_Data_2!$A$2:$B$5,2,1)</f>
        <v>Low</v>
      </c>
    </row>
    <row r="1913" spans="1:29" x14ac:dyDescent="0.25">
      <c r="A1913" t="s">
        <v>1079</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Row],[Sales]],Raw_Data_2!$A$2:$B$5,2,1)</f>
        <v>Low</v>
      </c>
    </row>
    <row r="1914" spans="1:29" x14ac:dyDescent="0.25">
      <c r="A1914" t="s">
        <v>941</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Row],[Sales]],Raw_Data_2!$A$2:$B$5,2,1)</f>
        <v>Medium</v>
      </c>
    </row>
    <row r="1915" spans="1:29" x14ac:dyDescent="0.25">
      <c r="A1915" t="s">
        <v>1092</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Row],[Sales]],Raw_Data_2!$A$2:$B$5,2,1)</f>
        <v>Low</v>
      </c>
    </row>
    <row r="1916" spans="1:29" x14ac:dyDescent="0.25">
      <c r="A1916" t="s">
        <v>906</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Row],[Sales]],Raw_Data_2!$A$2:$B$5,2,1)</f>
        <v>High</v>
      </c>
    </row>
    <row r="1917" spans="1:29" x14ac:dyDescent="0.25">
      <c r="A1917" t="s">
        <v>980</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Row],[Sales]],Raw_Data_2!$A$2:$B$5,2,1)</f>
        <v>Low</v>
      </c>
    </row>
    <row r="1918" spans="1:29" x14ac:dyDescent="0.25">
      <c r="A1918" t="s">
        <v>980</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Row],[Sales]],Raw_Data_2!$A$2:$B$5,2,1)</f>
        <v>Medium</v>
      </c>
    </row>
    <row r="1919" spans="1:29" x14ac:dyDescent="0.25">
      <c r="A1919" t="s">
        <v>1029</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Row],[Sales]],Raw_Data_2!$A$2:$B$5,2,1)</f>
        <v>High</v>
      </c>
    </row>
    <row r="1920" spans="1:29" x14ac:dyDescent="0.25">
      <c r="A1920" t="s">
        <v>960</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Row],[Sales]],Raw_Data_2!$A$2:$B$5,2,1)</f>
        <v>Medium</v>
      </c>
    </row>
    <row r="1921" spans="1:29" x14ac:dyDescent="0.25">
      <c r="A1921" t="s">
        <v>1001</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Row],[Sales]],Raw_Data_2!$A$2:$B$5,2,1)</f>
        <v>Medium</v>
      </c>
    </row>
    <row r="1922" spans="1:29" x14ac:dyDescent="0.25">
      <c r="A1922" t="s">
        <v>1015</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Row],[Sales]],Raw_Data_2!$A$2:$B$5,2,1)</f>
        <v>Low</v>
      </c>
    </row>
    <row r="1923" spans="1:29" x14ac:dyDescent="0.25">
      <c r="A1923" t="s">
        <v>906</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Row],[Sales]],Raw_Data_2!$A$2:$B$5,2,1)</f>
        <v>Low</v>
      </c>
    </row>
    <row r="1924" spans="1:29" x14ac:dyDescent="0.25">
      <c r="A1924" t="s">
        <v>960</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Row],[Sales]],Raw_Data_2!$A$2:$B$5,2,1)</f>
        <v>Medium</v>
      </c>
    </row>
    <row r="1925" spans="1:29" x14ac:dyDescent="0.25">
      <c r="A1925" t="s">
        <v>961</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Row],[Sales]],Raw_Data_2!$A$2:$B$5,2,1)</f>
        <v>Medium</v>
      </c>
    </row>
    <row r="1926" spans="1:29" x14ac:dyDescent="0.25">
      <c r="A1926" t="s">
        <v>1015</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Row],[Sales]],Raw_Data_2!$A$2:$B$5,2,1)</f>
        <v>Low</v>
      </c>
    </row>
    <row r="1927" spans="1:29" x14ac:dyDescent="0.25">
      <c r="A1927" t="s">
        <v>906</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Row],[Sales]],Raw_Data_2!$A$2:$B$5,2,1)</f>
        <v>Medium</v>
      </c>
    </row>
    <row r="1928" spans="1:29" x14ac:dyDescent="0.25">
      <c r="A1928" t="s">
        <v>960</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Row],[Sales]],Raw_Data_2!$A$2:$B$5,2,1)</f>
        <v>Low</v>
      </c>
    </row>
    <row r="1929" spans="1:29" x14ac:dyDescent="0.25">
      <c r="A1929" t="s">
        <v>961</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Row],[Sales]],Raw_Data_2!$A$2:$B$5,2,1)</f>
        <v>Low</v>
      </c>
    </row>
    <row r="1930" spans="1:29" x14ac:dyDescent="0.25">
      <c r="A1930" t="s">
        <v>910</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Row],[Sales]],Raw_Data_2!$A$2:$B$5,2,1)</f>
        <v>Low</v>
      </c>
    </row>
    <row r="1931" spans="1:29" x14ac:dyDescent="0.25">
      <c r="A1931" t="s">
        <v>920</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Row],[Sales]],Raw_Data_2!$A$2:$B$5,2,1)</f>
        <v>Low</v>
      </c>
    </row>
    <row r="1932" spans="1:29" x14ac:dyDescent="0.25">
      <c r="A1932" t="s">
        <v>1092</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Row],[Sales]],Raw_Data_2!$A$2:$B$5,2,1)</f>
        <v>Medium</v>
      </c>
    </row>
    <row r="1933" spans="1:29" x14ac:dyDescent="0.25">
      <c r="A1933" t="s">
        <v>920</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Row],[Sales]],Raw_Data_2!$A$2:$B$5,2,1)</f>
        <v>Low</v>
      </c>
    </row>
    <row r="1934" spans="1:29" x14ac:dyDescent="0.25">
      <c r="A1934" t="s">
        <v>906</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Row],[Sales]],Raw_Data_2!$A$2:$B$5,2,1)</f>
        <v>Medium</v>
      </c>
    </row>
    <row r="1935" spans="1:29" x14ac:dyDescent="0.25">
      <c r="A1935" t="s">
        <v>1079</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Row],[Sales]],Raw_Data_2!$A$2:$B$5,2,1)</f>
        <v>Medium</v>
      </c>
    </row>
    <row r="1936" spans="1:29" x14ac:dyDescent="0.25">
      <c r="A1936" t="s">
        <v>899</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Row],[Sales]],Raw_Data_2!$A$2:$B$5,2,1)</f>
        <v>Low</v>
      </c>
    </row>
    <row r="1937" spans="1:29" x14ac:dyDescent="0.25">
      <c r="A1937" t="s">
        <v>906</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Row],[Sales]],Raw_Data_2!$A$2:$B$5,2,1)</f>
        <v>Medium</v>
      </c>
    </row>
    <row r="1938" spans="1:29" x14ac:dyDescent="0.25">
      <c r="A1938" t="s">
        <v>910</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Row],[Sales]],Raw_Data_2!$A$2:$B$5,2,1)</f>
        <v>Medium</v>
      </c>
    </row>
    <row r="1939" spans="1:29" x14ac:dyDescent="0.25">
      <c r="A1939" t="s">
        <v>899</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Row],[Sales]],Raw_Data_2!$A$2:$B$5,2,1)</f>
        <v>Low</v>
      </c>
    </row>
    <row r="1940" spans="1:29" x14ac:dyDescent="0.25">
      <c r="A1940" t="s">
        <v>906</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Row],[Sales]],Raw_Data_2!$A$2:$B$5,2,1)</f>
        <v>Low</v>
      </c>
    </row>
    <row r="1941" spans="1:29" x14ac:dyDescent="0.25">
      <c r="A1941" t="s">
        <v>910</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Row],[Sales]],Raw_Data_2!$A$2:$B$5,2,1)</f>
        <v>Medium</v>
      </c>
    </row>
    <row r="1942" spans="1:29" x14ac:dyDescent="0.25">
      <c r="A1942" t="s">
        <v>941</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Row],[Sales]],Raw_Data_2!$A$2:$B$5,2,1)</f>
        <v>Low</v>
      </c>
    </row>
    <row r="1943" spans="1:29" x14ac:dyDescent="0.25">
      <c r="A1943" t="s">
        <v>1092</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Row],[Sales]],Raw_Data_2!$A$2:$B$5,2,1)</f>
        <v>Low</v>
      </c>
    </row>
    <row r="1944" spans="1:29" x14ac:dyDescent="0.25">
      <c r="A1944" t="s">
        <v>899</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Row],[Sales]],Raw_Data_2!$A$2:$B$5,2,1)</f>
        <v>Medium</v>
      </c>
    </row>
    <row r="1945" spans="1:29" x14ac:dyDescent="0.25">
      <c r="A1945" t="s">
        <v>906</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Row],[Sales]],Raw_Data_2!$A$2:$B$5,2,1)</f>
        <v>Medium</v>
      </c>
    </row>
    <row r="1946" spans="1:29" x14ac:dyDescent="0.25">
      <c r="A1946" t="s">
        <v>910</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Row],[Sales]],Raw_Data_2!$A$2:$B$5,2,1)</f>
        <v>Medium</v>
      </c>
    </row>
    <row r="1947" spans="1:29" x14ac:dyDescent="0.25">
      <c r="A1947" t="s">
        <v>1000</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Row],[Sales]],Raw_Data_2!$A$2:$B$5,2,1)</f>
        <v>Medium</v>
      </c>
    </row>
    <row r="1948" spans="1:29" x14ac:dyDescent="0.25">
      <c r="A1948" t="s">
        <v>1001</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Row],[Sales]],Raw_Data_2!$A$2:$B$5,2,1)</f>
        <v>Low</v>
      </c>
    </row>
    <row r="1949" spans="1:29" x14ac:dyDescent="0.25">
      <c r="A1949" t="s">
        <v>960</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Row],[Sales]],Raw_Data_2!$A$2:$B$5,2,1)</f>
        <v>Medium</v>
      </c>
    </row>
    <row r="1950" spans="1:29" x14ac:dyDescent="0.25">
      <c r="A1950" t="s">
        <v>980</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Row],[Sales]],Raw_Data_2!$A$2:$B$5,2,1)</f>
        <v>High</v>
      </c>
    </row>
    <row r="1951" spans="1:29" x14ac:dyDescent="0.25">
      <c r="A1951" t="s">
        <v>961</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Row],[Sales]],Raw_Data_2!$A$2:$B$5,2,1)</f>
        <v>Medium</v>
      </c>
    </row>
    <row r="1952" spans="1:29" x14ac:dyDescent="0.25">
      <c r="A1952" t="s">
        <v>1015</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Row],[Sales]],Raw_Data_2!$A$2:$B$5,2,1)</f>
        <v>Low</v>
      </c>
    </row>
    <row r="1953" spans="1:29" x14ac:dyDescent="0.25">
      <c r="A1953" t="s">
        <v>1000</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Row],[Sales]],Raw_Data_2!$A$2:$B$5,2,1)</f>
        <v>Medium</v>
      </c>
    </row>
    <row r="1954" spans="1:29" x14ac:dyDescent="0.25">
      <c r="A1954" t="s">
        <v>1001</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Row],[Sales]],Raw_Data_2!$A$2:$B$5,2,1)</f>
        <v>Low</v>
      </c>
    </row>
    <row r="1955" spans="1:29" x14ac:dyDescent="0.25">
      <c r="A1955" t="s">
        <v>980</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Row],[Sales]],Raw_Data_2!$A$2:$B$5,2,1)</f>
        <v>Low</v>
      </c>
    </row>
    <row r="1956" spans="1:29" x14ac:dyDescent="0.25">
      <c r="A1956" t="s">
        <v>906</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Row],[Sales]],Raw_Data_2!$A$2:$B$5,2,1)</f>
        <v>Medium</v>
      </c>
    </row>
    <row r="1957" spans="1:29" x14ac:dyDescent="0.25">
      <c r="A1957" t="s">
        <v>910</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Row],[Sales]],Raw_Data_2!$A$2:$B$5,2,1)</f>
        <v>Low</v>
      </c>
    </row>
    <row r="1958" spans="1:29" x14ac:dyDescent="0.25">
      <c r="A1958" t="s">
        <v>980</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Row],[Sales]],Raw_Data_2!$A$2:$B$5,2,1)</f>
        <v>Medium</v>
      </c>
    </row>
    <row r="1959" spans="1:29" x14ac:dyDescent="0.25">
      <c r="A1959" t="s">
        <v>1079</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Row],[Sales]],Raw_Data_2!$A$2:$B$5,2,1)</f>
        <v>Medium</v>
      </c>
    </row>
    <row r="1960" spans="1:29" x14ac:dyDescent="0.25">
      <c r="A1960" t="s">
        <v>980</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Row],[Sales]],Raw_Data_2!$A$2:$B$5,2,1)</f>
        <v>Low</v>
      </c>
    </row>
    <row r="1961" spans="1:29" x14ac:dyDescent="0.25">
      <c r="A1961" t="s">
        <v>941</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Row],[Sales]],Raw_Data_2!$A$2:$B$5,2,1)</f>
        <v>Medium</v>
      </c>
    </row>
    <row r="1962" spans="1:29" x14ac:dyDescent="0.25">
      <c r="A1962" t="s">
        <v>1000</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Row],[Sales]],Raw_Data_2!$A$2:$B$5,2,1)</f>
        <v>Medium</v>
      </c>
    </row>
    <row r="1963" spans="1:29" x14ac:dyDescent="0.25">
      <c r="A1963" t="s">
        <v>1001</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Row],[Sales]],Raw_Data_2!$A$2:$B$5,2,1)</f>
        <v>Medium</v>
      </c>
    </row>
    <row r="1964" spans="1:29" x14ac:dyDescent="0.25">
      <c r="A1964" t="s">
        <v>1015</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Row],[Sales]],Raw_Data_2!$A$2:$B$5,2,1)</f>
        <v>Low</v>
      </c>
    </row>
    <row r="1965" spans="1:29" x14ac:dyDescent="0.25">
      <c r="A1965" t="s">
        <v>1079</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Row],[Sales]],Raw_Data_2!$A$2:$B$5,2,1)</f>
        <v>Medium</v>
      </c>
    </row>
    <row r="1966" spans="1:29" x14ac:dyDescent="0.25">
      <c r="A1966" t="s">
        <v>1000</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Row],[Sales]],Raw_Data_2!$A$2:$B$5,2,1)</f>
        <v>Medium</v>
      </c>
    </row>
    <row r="1967" spans="1:29" x14ac:dyDescent="0.25">
      <c r="A1967" t="s">
        <v>1143</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Row],[Sales]],Raw_Data_2!$A$2:$B$5,2,1)</f>
        <v>Medium</v>
      </c>
    </row>
    <row r="1968" spans="1:29" x14ac:dyDescent="0.25">
      <c r="A1968" t="s">
        <v>960</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Row],[Sales]],Raw_Data_2!$A$2:$B$5,2,1)</f>
        <v>Low</v>
      </c>
    </row>
    <row r="1969" spans="1:29" x14ac:dyDescent="0.25">
      <c r="A1969" t="s">
        <v>961</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Row],[Sales]],Raw_Data_2!$A$2:$B$5,2,1)</f>
        <v>Low</v>
      </c>
    </row>
    <row r="1970" spans="1:29" x14ac:dyDescent="0.25">
      <c r="A1970" t="s">
        <v>910</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Row],[Sales]],Raw_Data_2!$A$2:$B$5,2,1)</f>
        <v>Medium</v>
      </c>
    </row>
    <row r="1971" spans="1:29" x14ac:dyDescent="0.25">
      <c r="A1971" t="s">
        <v>906</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Row],[Sales]],Raw_Data_2!$A$2:$B$5,2,1)</f>
        <v>Low</v>
      </c>
    </row>
    <row r="1972" spans="1:29" x14ac:dyDescent="0.25">
      <c r="A1972" t="s">
        <v>1015</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Row],[Sales]],Raw_Data_2!$A$2:$B$5,2,1)</f>
        <v>Medium</v>
      </c>
    </row>
    <row r="1973" spans="1:29" x14ac:dyDescent="0.25">
      <c r="A1973" t="s">
        <v>980</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Row],[Sales]],Raw_Data_2!$A$2:$B$5,2,1)</f>
        <v>Medium</v>
      </c>
    </row>
    <row r="1974" spans="1:29" x14ac:dyDescent="0.25">
      <c r="A1974" t="s">
        <v>1079</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Row],[Sales]],Raw_Data_2!$A$2:$B$5,2,1)</f>
        <v>Low</v>
      </c>
    </row>
    <row r="1975" spans="1:29" x14ac:dyDescent="0.25">
      <c r="A1975" t="s">
        <v>1079</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Row],[Sales]],Raw_Data_2!$A$2:$B$5,2,1)</f>
        <v>Low</v>
      </c>
    </row>
    <row r="1976" spans="1:29" x14ac:dyDescent="0.25">
      <c r="A1976" t="s">
        <v>960</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Row],[Sales]],Raw_Data_2!$A$2:$B$5,2,1)</f>
        <v>Low</v>
      </c>
    </row>
    <row r="1977" spans="1:29" x14ac:dyDescent="0.25">
      <c r="A1977" t="s">
        <v>1001</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Row],[Sales]],Raw_Data_2!$A$2:$B$5,2,1)</f>
        <v>Low</v>
      </c>
    </row>
    <row r="1978" spans="1:29" x14ac:dyDescent="0.25">
      <c r="A1978" t="s">
        <v>1015</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Row],[Sales]],Raw_Data_2!$A$2:$B$5,2,1)</f>
        <v>Low</v>
      </c>
    </row>
    <row r="1979" spans="1:29" x14ac:dyDescent="0.25">
      <c r="A1979" t="s">
        <v>879</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Row],[Sales]],Raw_Data_2!$A$2:$B$5,2,1)</f>
        <v>Low</v>
      </c>
    </row>
    <row r="1980" spans="1:29" x14ac:dyDescent="0.25">
      <c r="A1980" t="s">
        <v>1079</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Row],[Sales]],Raw_Data_2!$A$2:$B$5,2,1)</f>
        <v>Low</v>
      </c>
    </row>
    <row r="1981" spans="1:29" x14ac:dyDescent="0.25">
      <c r="A1981" t="s">
        <v>920</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Row],[Sales]],Raw_Data_2!$A$2:$B$5,2,1)</f>
        <v>Medium</v>
      </c>
    </row>
    <row r="1982" spans="1:29" x14ac:dyDescent="0.25">
      <c r="A1982" t="s">
        <v>906</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Row],[Sales]],Raw_Data_2!$A$2:$B$5,2,1)</f>
        <v>Low</v>
      </c>
    </row>
    <row r="1983" spans="1:29" x14ac:dyDescent="0.25">
      <c r="A1983" t="s">
        <v>920</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Row],[Sales]],Raw_Data_2!$A$2:$B$5,2,1)</f>
        <v>Low</v>
      </c>
    </row>
    <row r="1984" spans="1:29" x14ac:dyDescent="0.25">
      <c r="A1984" t="s">
        <v>1000</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Row],[Sales]],Raw_Data_2!$A$2:$B$5,2,1)</f>
        <v>Medium</v>
      </c>
    </row>
    <row r="1985" spans="1:29" x14ac:dyDescent="0.25">
      <c r="A1985" t="s">
        <v>1143</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Row],[Sales]],Raw_Data_2!$A$2:$B$5,2,1)</f>
        <v>Medium</v>
      </c>
    </row>
    <row r="1986" spans="1:29" x14ac:dyDescent="0.25">
      <c r="A1986" t="s">
        <v>906</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Row],[Sales]],Raw_Data_2!$A$2:$B$5,2,1)</f>
        <v>Low</v>
      </c>
    </row>
    <row r="1987" spans="1:29" x14ac:dyDescent="0.25">
      <c r="A1987" t="s">
        <v>960</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Row],[Sales]],Raw_Data_2!$A$2:$B$5,2,1)</f>
        <v>Medium</v>
      </c>
    </row>
    <row r="1988" spans="1:29" x14ac:dyDescent="0.25">
      <c r="A1988" t="s">
        <v>961</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Row],[Sales]],Raw_Data_2!$A$2:$B$5,2,1)</f>
        <v>Medium</v>
      </c>
    </row>
    <row r="1989" spans="1:29" x14ac:dyDescent="0.25">
      <c r="A1989" t="s">
        <v>1015</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Row],[Sales]],Raw_Data_2!$A$2:$B$5,2,1)</f>
        <v>Medium</v>
      </c>
    </row>
    <row r="1990" spans="1:29" x14ac:dyDescent="0.25">
      <c r="A1990" t="s">
        <v>879</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Row],[Sales]],Raw_Data_2!$A$2:$B$5,2,1)</f>
        <v>Low</v>
      </c>
    </row>
    <row r="1991" spans="1:29" x14ac:dyDescent="0.25">
      <c r="A1991" t="s">
        <v>1079</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Row],[Sales]],Raw_Data_2!$A$2:$B$5,2,1)</f>
        <v>Low</v>
      </c>
    </row>
    <row r="1992" spans="1:29" x14ac:dyDescent="0.25">
      <c r="A1992" t="s">
        <v>1029</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Row],[Sales]],Raw_Data_2!$A$2:$B$5,2,1)</f>
        <v>Low</v>
      </c>
    </row>
    <row r="1993" spans="1:29" x14ac:dyDescent="0.25">
      <c r="A1993" t="s">
        <v>960</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Row],[Sales]],Raw_Data_2!$A$2:$B$5,2,1)</f>
        <v>Low</v>
      </c>
    </row>
    <row r="1994" spans="1:29" x14ac:dyDescent="0.25">
      <c r="A1994" t="s">
        <v>1001</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Row],[Sales]],Raw_Data_2!$A$2:$B$5,2,1)</f>
        <v>Low</v>
      </c>
    </row>
    <row r="1995" spans="1:29" x14ac:dyDescent="0.25">
      <c r="A1995" t="s">
        <v>1015</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Row],[Sales]],Raw_Data_2!$A$2:$B$5,2,1)</f>
        <v>Low</v>
      </c>
    </row>
    <row r="1996" spans="1:29" x14ac:dyDescent="0.25">
      <c r="A1996" t="s">
        <v>941</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Row],[Sales]],Raw_Data_2!$A$2:$B$5,2,1)</f>
        <v>Low</v>
      </c>
    </row>
    <row r="1997" spans="1:29" x14ac:dyDescent="0.25">
      <c r="A1997" t="s">
        <v>1079</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Row],[Sales]],Raw_Data_2!$A$2:$B$5,2,1)</f>
        <v>Medium</v>
      </c>
    </row>
    <row r="1998" spans="1:29" x14ac:dyDescent="0.25">
      <c r="A1998" t="s">
        <v>980</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Row],[Sales]],Raw_Data_2!$A$2:$B$5,2,1)</f>
        <v>Low</v>
      </c>
    </row>
    <row r="1999" spans="1:29" x14ac:dyDescent="0.25">
      <c r="A1999" t="s">
        <v>940</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Row],[Sales]],Raw_Data_2!$A$2:$B$5,2,1)</f>
        <v>Medium</v>
      </c>
    </row>
    <row r="2000" spans="1:29" x14ac:dyDescent="0.25">
      <c r="A2000" t="s">
        <v>1000</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Row],[Sales]],Raw_Data_2!$A$2:$B$5,2,1)</f>
        <v>Low</v>
      </c>
    </row>
    <row r="2001" spans="1:29" x14ac:dyDescent="0.25">
      <c r="A2001" t="s">
        <v>1143</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Row],[Sales]],Raw_Data_2!$A$2:$B$5,2,1)</f>
        <v>Low</v>
      </c>
    </row>
    <row r="2002" spans="1:29" x14ac:dyDescent="0.25">
      <c r="A2002" t="s">
        <v>1079</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Row],[Sales]],Raw_Data_2!$A$2:$B$5,2,1)</f>
        <v>Low</v>
      </c>
    </row>
    <row r="2003" spans="1:29" x14ac:dyDescent="0.25">
      <c r="A2003" t="s">
        <v>980</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Row],[Sales]],Raw_Data_2!$A$2:$B$5,2,1)</f>
        <v>Low</v>
      </c>
    </row>
    <row r="2004" spans="1:29" x14ac:dyDescent="0.25">
      <c r="A2004" t="s">
        <v>941</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Row],[Sales]],Raw_Data_2!$A$2:$B$5,2,1)</f>
        <v>Low</v>
      </c>
    </row>
    <row r="2005" spans="1:29" x14ac:dyDescent="0.25">
      <c r="A2005" t="s">
        <v>1079</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Row],[Sales]],Raw_Data_2!$A$2:$B$5,2,1)</f>
        <v>Medium</v>
      </c>
    </row>
    <row r="2006" spans="1:29" x14ac:dyDescent="0.25">
      <c r="A2006" t="s">
        <v>941</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Row],[Sales]],Raw_Data_2!$A$2:$B$5,2,1)</f>
        <v>Low</v>
      </c>
    </row>
    <row r="2007" spans="1:29" x14ac:dyDescent="0.25">
      <c r="A2007" t="s">
        <v>980</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Row],[Sales]],Raw_Data_2!$A$2:$B$5,2,1)</f>
        <v>Medium</v>
      </c>
    </row>
    <row r="2008" spans="1:29" x14ac:dyDescent="0.25">
      <c r="A2008" t="s">
        <v>920</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Row],[Sales]],Raw_Data_2!$A$2:$B$5,2,1)</f>
        <v>Medium</v>
      </c>
    </row>
    <row r="2009" spans="1:29" x14ac:dyDescent="0.25">
      <c r="A2009" t="s">
        <v>906</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Row],[Sales]],Raw_Data_2!$A$2:$B$5,2,1)</f>
        <v>Low</v>
      </c>
    </row>
    <row r="2010" spans="1:29" x14ac:dyDescent="0.25">
      <c r="A2010" t="s">
        <v>960</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Row],[Sales]],Raw_Data_2!$A$2:$B$5,2,1)</f>
        <v>Medium</v>
      </c>
    </row>
    <row r="2011" spans="1:29" x14ac:dyDescent="0.25">
      <c r="A2011" t="s">
        <v>1001</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Row],[Sales]],Raw_Data_2!$A$2:$B$5,2,1)</f>
        <v>Medium</v>
      </c>
    </row>
    <row r="2012" spans="1:29" x14ac:dyDescent="0.25">
      <c r="A2012" t="s">
        <v>899</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Row],[Sales]],Raw_Data_2!$A$2:$B$5,2,1)</f>
        <v>Medium</v>
      </c>
    </row>
    <row r="2013" spans="1:29" x14ac:dyDescent="0.25">
      <c r="A2013" t="s">
        <v>906</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Row],[Sales]],Raw_Data_2!$A$2:$B$5,2,1)</f>
        <v>Medium</v>
      </c>
    </row>
    <row r="2014" spans="1:29" x14ac:dyDescent="0.25">
      <c r="A2014" t="s">
        <v>1015</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Row],[Sales]],Raw_Data_2!$A$2:$B$5,2,1)</f>
        <v>Medium</v>
      </c>
    </row>
    <row r="2015" spans="1:29" x14ac:dyDescent="0.25">
      <c r="A2015" t="s">
        <v>920</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Row],[Sales]],Raw_Data_2!$A$2:$B$5,2,1)</f>
        <v>Medium</v>
      </c>
    </row>
    <row r="2016" spans="1:29" x14ac:dyDescent="0.25">
      <c r="A2016" t="s">
        <v>980</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Row],[Sales]],Raw_Data_2!$A$2:$B$5,2,1)</f>
        <v>Medium</v>
      </c>
    </row>
    <row r="2017" spans="1:29" x14ac:dyDescent="0.25">
      <c r="A2017" t="s">
        <v>960</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Row],[Sales]],Raw_Data_2!$A$2:$B$5,2,1)</f>
        <v>Medium</v>
      </c>
    </row>
    <row r="2018" spans="1:29" x14ac:dyDescent="0.25">
      <c r="A2018" t="s">
        <v>961</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Row],[Sales]],Raw_Data_2!$A$2:$B$5,2,1)</f>
        <v>Low</v>
      </c>
    </row>
    <row r="2019" spans="1:29" x14ac:dyDescent="0.25">
      <c r="A2019" t="s">
        <v>1015</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Row],[Sales]],Raw_Data_2!$A$2:$B$5,2,1)</f>
        <v>Medium</v>
      </c>
    </row>
    <row r="2020" spans="1:29" x14ac:dyDescent="0.25">
      <c r="A2020" t="s">
        <v>920</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Row],[Sales]],Raw_Data_2!$A$2:$B$5,2,1)</f>
        <v>Low</v>
      </c>
    </row>
    <row r="2021" spans="1:29" x14ac:dyDescent="0.25">
      <c r="A2021" t="s">
        <v>980</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Row],[Sales]],Raw_Data_2!$A$2:$B$5,2,1)</f>
        <v>Low</v>
      </c>
    </row>
    <row r="2022" spans="1:29" x14ac:dyDescent="0.25">
      <c r="A2022" t="s">
        <v>1029</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Row],[Sales]],Raw_Data_2!$A$2:$B$5,2,1)</f>
        <v>Low</v>
      </c>
    </row>
    <row r="2023" spans="1:29" x14ac:dyDescent="0.25">
      <c r="A2023" t="s">
        <v>960</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Row],[Sales]],Raw_Data_2!$A$2:$B$5,2,1)</f>
        <v>Low</v>
      </c>
    </row>
    <row r="2024" spans="1:29" x14ac:dyDescent="0.25">
      <c r="A2024" t="s">
        <v>961</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Row],[Sales]],Raw_Data_2!$A$2:$B$5,2,1)</f>
        <v>Low</v>
      </c>
    </row>
    <row r="2025" spans="1:29" x14ac:dyDescent="0.25">
      <c r="A2025" t="s">
        <v>1000</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Row],[Sales]],Raw_Data_2!$A$2:$B$5,2,1)</f>
        <v>Low</v>
      </c>
    </row>
    <row r="2026" spans="1:29" x14ac:dyDescent="0.25">
      <c r="A2026" t="s">
        <v>1001</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Row],[Sales]],Raw_Data_2!$A$2:$B$5,2,1)</f>
        <v>Low</v>
      </c>
    </row>
    <row r="2027" spans="1:29" x14ac:dyDescent="0.25">
      <c r="A2027" t="s">
        <v>961</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Row],[Sales]],Raw_Data_2!$A$2:$B$5,2,1)</f>
        <v>Low</v>
      </c>
    </row>
    <row r="2028" spans="1:29" x14ac:dyDescent="0.25">
      <c r="A2028" t="s">
        <v>1015</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Row],[Sales]],Raw_Data_2!$A$2:$B$5,2,1)</f>
        <v>Medium</v>
      </c>
    </row>
    <row r="2029" spans="1:29" x14ac:dyDescent="0.25">
      <c r="A2029" t="s">
        <v>920</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Row],[Sales]],Raw_Data_2!$A$2:$B$5,2,1)</f>
        <v>Medium</v>
      </c>
    </row>
    <row r="2030" spans="1:29" x14ac:dyDescent="0.25">
      <c r="A2030" t="s">
        <v>879</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Row],[Sales]],Raw_Data_2!$A$2:$B$5,2,1)</f>
        <v>Medium</v>
      </c>
    </row>
    <row r="2031" spans="1:29" x14ac:dyDescent="0.25">
      <c r="A2031" t="s">
        <v>920</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Row],[Sales]],Raw_Data_2!$A$2:$B$5,2,1)</f>
        <v>Low</v>
      </c>
    </row>
    <row r="2032" spans="1:29" x14ac:dyDescent="0.25">
      <c r="A2032" t="s">
        <v>960</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Row],[Sales]],Raw_Data_2!$A$2:$B$5,2,1)</f>
        <v>Medium</v>
      </c>
    </row>
    <row r="2033" spans="1:29" x14ac:dyDescent="0.25">
      <c r="A2033" t="s">
        <v>1001</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Row],[Sales]],Raw_Data_2!$A$2:$B$5,2,1)</f>
        <v>Medium</v>
      </c>
    </row>
    <row r="2034" spans="1:29" x14ac:dyDescent="0.25">
      <c r="A2034" t="s">
        <v>1000</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Row],[Sales]],Raw_Data_2!$A$2:$B$5,2,1)</f>
        <v>Low</v>
      </c>
    </row>
    <row r="2035" spans="1:29" x14ac:dyDescent="0.25">
      <c r="A2035" t="s">
        <v>1001</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Row],[Sales]],Raw_Data_2!$A$2:$B$5,2,1)</f>
        <v>Low</v>
      </c>
    </row>
    <row r="2036" spans="1:29" x14ac:dyDescent="0.25">
      <c r="A2036" t="s">
        <v>879</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Row],[Sales]],Raw_Data_2!$A$2:$B$5,2,1)</f>
        <v>Low</v>
      </c>
    </row>
    <row r="2037" spans="1:29" x14ac:dyDescent="0.25">
      <c r="A2037" t="s">
        <v>940</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Row],[Sales]],Raw_Data_2!$A$2:$B$5,2,1)</f>
        <v>Low</v>
      </c>
    </row>
    <row r="2038" spans="1:29" x14ac:dyDescent="0.25">
      <c r="A2038" t="s">
        <v>1000</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Row],[Sales]],Raw_Data_2!$A$2:$B$5,2,1)</f>
        <v>Low</v>
      </c>
    </row>
    <row r="2039" spans="1:29" x14ac:dyDescent="0.25">
      <c r="A2039" t="s">
        <v>1143</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Row],[Sales]],Raw_Data_2!$A$2:$B$5,2,1)</f>
        <v>Low</v>
      </c>
    </row>
    <row r="2040" spans="1:29" x14ac:dyDescent="0.25">
      <c r="A2040" t="s">
        <v>920</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Row],[Sales]],Raw_Data_2!$A$2:$B$5,2,1)</f>
        <v>Low</v>
      </c>
    </row>
    <row r="2041" spans="1:29" x14ac:dyDescent="0.25">
      <c r="A2041" t="s">
        <v>1000</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Row],[Sales]],Raw_Data_2!$A$2:$B$5,2,1)</f>
        <v>Medium</v>
      </c>
    </row>
    <row r="2042" spans="1:29" x14ac:dyDescent="0.25">
      <c r="A2042" t="s">
        <v>1001</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Row],[Sales]],Raw_Data_2!$A$2:$B$5,2,1)</f>
        <v>Low</v>
      </c>
    </row>
    <row r="2043" spans="1:29" x14ac:dyDescent="0.25">
      <c r="A2043" t="s">
        <v>1092</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Row],[Sales]],Raw_Data_2!$A$2:$B$5,2,1)</f>
        <v>Medium</v>
      </c>
    </row>
    <row r="2044" spans="1:29" x14ac:dyDescent="0.25">
      <c r="A2044" t="s">
        <v>941</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Row],[Sales]],Raw_Data_2!$A$2:$B$5,2,1)</f>
        <v>Medium</v>
      </c>
    </row>
    <row r="2045" spans="1:29" x14ac:dyDescent="0.25">
      <c r="A2045" t="s">
        <v>920</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Row],[Sales]],Raw_Data_2!$A$2:$B$5,2,1)</f>
        <v>Medium</v>
      </c>
    </row>
    <row r="2046" spans="1:29" x14ac:dyDescent="0.25">
      <c r="A2046" t="s">
        <v>940</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Row],[Sales]],Raw_Data_2!$A$2:$B$5,2,1)</f>
        <v>Low</v>
      </c>
    </row>
    <row r="2047" spans="1:29" x14ac:dyDescent="0.25">
      <c r="A2047" t="s">
        <v>1000</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Row],[Sales]],Raw_Data_2!$A$2:$B$5,2,1)</f>
        <v>Medium</v>
      </c>
    </row>
    <row r="2048" spans="1:29" x14ac:dyDescent="0.25">
      <c r="A2048" t="s">
        <v>1092</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Row],[Sales]],Raw_Data_2!$A$2:$B$5,2,1)</f>
        <v>Low</v>
      </c>
    </row>
    <row r="2049" spans="1:29" x14ac:dyDescent="0.25">
      <c r="A2049" t="s">
        <v>961</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Row],[Sales]],Raw_Data_2!$A$2:$B$5,2,1)</f>
        <v>Low</v>
      </c>
    </row>
    <row r="2050" spans="1:29" x14ac:dyDescent="0.25">
      <c r="A2050" t="s">
        <v>1015</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Row],[Sales]],Raw_Data_2!$A$2:$B$5,2,1)</f>
        <v>Medium</v>
      </c>
    </row>
    <row r="2051" spans="1:29" x14ac:dyDescent="0.25">
      <c r="A2051" t="s">
        <v>920</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Row],[Sales]],Raw_Data_2!$A$2:$B$5,2,1)</f>
        <v>Medium</v>
      </c>
    </row>
    <row r="2052" spans="1:29" x14ac:dyDescent="0.25">
      <c r="A2052" t="s">
        <v>920</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Row],[Sales]],Raw_Data_2!$A$2:$B$5,2,1)</f>
        <v>Low</v>
      </c>
    </row>
    <row r="2053" spans="1:29" x14ac:dyDescent="0.25">
      <c r="A2053" t="s">
        <v>940</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Row],[Sales]],Raw_Data_2!$A$2:$B$5,2,1)</f>
        <v>Medium</v>
      </c>
    </row>
    <row r="2054" spans="1:29" x14ac:dyDescent="0.25">
      <c r="A2054" t="s">
        <v>1000</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Row],[Sales]],Raw_Data_2!$A$2:$B$5,2,1)</f>
        <v>Low</v>
      </c>
    </row>
    <row r="2055" spans="1:29" x14ac:dyDescent="0.25">
      <c r="A2055" t="s">
        <v>1143</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Row],[Sales]],Raw_Data_2!$A$2:$B$5,2,1)</f>
        <v>Low</v>
      </c>
    </row>
    <row r="2056" spans="1:29" x14ac:dyDescent="0.25">
      <c r="A2056" t="s">
        <v>1092</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Row],[Sales]],Raw_Data_2!$A$2:$B$5,2,1)</f>
        <v>Medium</v>
      </c>
    </row>
    <row r="2057" spans="1:29" x14ac:dyDescent="0.25">
      <c r="A2057" t="s">
        <v>1167</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Row],[Sales]],Raw_Data_2!$A$2:$B$5,2,1)</f>
        <v>Medium</v>
      </c>
    </row>
    <row r="2058" spans="1:29" x14ac:dyDescent="0.25">
      <c r="A2058" t="s">
        <v>1000</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Row],[Sales]],Raw_Data_2!$A$2:$B$5,2,1)</f>
        <v>Medium</v>
      </c>
    </row>
    <row r="2059" spans="1:29" x14ac:dyDescent="0.25">
      <c r="A2059" t="s">
        <v>1143</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Row],[Sales]],Raw_Data_2!$A$2:$B$5,2,1)</f>
        <v>Medium</v>
      </c>
    </row>
    <row r="2060" spans="1:29" x14ac:dyDescent="0.25">
      <c r="A2060" t="s">
        <v>1092</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Row],[Sales]],Raw_Data_2!$A$2:$B$5,2,1)</f>
        <v>Medium</v>
      </c>
    </row>
    <row r="2061" spans="1:29" x14ac:dyDescent="0.25">
      <c r="A2061" t="s">
        <v>920</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Row],[Sales]],Raw_Data_2!$A$2:$B$5,2,1)</f>
        <v>Low</v>
      </c>
    </row>
    <row r="2062" spans="1:29" x14ac:dyDescent="0.25">
      <c r="A2062" t="s">
        <v>941</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Row],[Sales]],Raw_Data_2!$A$2:$B$5,2,1)</f>
        <v>Low</v>
      </c>
    </row>
    <row r="2063" spans="1:29" x14ac:dyDescent="0.25">
      <c r="A2063" t="s">
        <v>1000</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Row],[Sales]],Raw_Data_2!$A$2:$B$5,2,1)</f>
        <v>Low</v>
      </c>
    </row>
    <row r="2064" spans="1:29" x14ac:dyDescent="0.25">
      <c r="A2064" t="s">
        <v>1143</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Row],[Sales]],Raw_Data_2!$A$2:$B$5,2,1)</f>
        <v>Low</v>
      </c>
    </row>
    <row r="2065" spans="1:29" x14ac:dyDescent="0.25">
      <c r="A2065" t="s">
        <v>1092</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Row],[Sales]],Raw_Data_2!$A$2:$B$5,2,1)</f>
        <v>Medium</v>
      </c>
    </row>
    <row r="2066" spans="1:29" x14ac:dyDescent="0.25">
      <c r="A2066" t="s">
        <v>881</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Row],[Sales]],Raw_Data_2!$A$2:$B$5,2,1)</f>
        <v>Medium</v>
      </c>
    </row>
    <row r="2067" spans="1:29" x14ac:dyDescent="0.25">
      <c r="A2067" t="s">
        <v>882</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Row],[Sales]],Raw_Data_2!$A$2:$B$5,2,1)</f>
        <v>Medium</v>
      </c>
    </row>
    <row r="2068" spans="1:29" x14ac:dyDescent="0.25">
      <c r="A2068" t="s">
        <v>905</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Row],[Sales]],Raw_Data_2!$A$2:$B$5,2,1)</f>
        <v>High</v>
      </c>
    </row>
    <row r="2069" spans="1:29" x14ac:dyDescent="0.25">
      <c r="A2069" t="s">
        <v>908</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Row],[Sales]],Raw_Data_2!$A$2:$B$5,2,1)</f>
        <v>Medium</v>
      </c>
    </row>
    <row r="2070" spans="1:29" x14ac:dyDescent="0.25">
      <c r="A2070" t="s">
        <v>909</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Row],[Sales]],Raw_Data_2!$A$2:$B$5,2,1)</f>
        <v>Medium</v>
      </c>
    </row>
    <row r="2071" spans="1:29" x14ac:dyDescent="0.25">
      <c r="A2071" t="s">
        <v>881</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Row],[Sales]],Raw_Data_2!$A$2:$B$5,2,1)</f>
        <v>Medium</v>
      </c>
    </row>
    <row r="2072" spans="1:29" x14ac:dyDescent="0.25">
      <c r="A2072" t="s">
        <v>921</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Row],[Sales]],Raw_Data_2!$A$2:$B$5,2,1)</f>
        <v>Low</v>
      </c>
    </row>
    <row r="2073" spans="1:29" x14ac:dyDescent="0.25">
      <c r="A2073" t="s">
        <v>881</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Row],[Sales]],Raw_Data_2!$A$2:$B$5,2,1)</f>
        <v>Medium</v>
      </c>
    </row>
    <row r="2074" spans="1:29" x14ac:dyDescent="0.25">
      <c r="A2074" t="s">
        <v>921</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Row],[Sales]],Raw_Data_2!$A$2:$B$5,2,1)</f>
        <v>Low</v>
      </c>
    </row>
    <row r="2075" spans="1:29" x14ac:dyDescent="0.25">
      <c r="A2075" t="s">
        <v>944</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Row],[Sales]],Raw_Data_2!$A$2:$B$5,2,1)</f>
        <v>Low</v>
      </c>
    </row>
    <row r="2076" spans="1:29" x14ac:dyDescent="0.25">
      <c r="A2076" t="s">
        <v>957</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Row],[Sales]],Raw_Data_2!$A$2:$B$5,2,1)</f>
        <v>Medium</v>
      </c>
    </row>
    <row r="2077" spans="1:29" x14ac:dyDescent="0.25">
      <c r="A2077" t="s">
        <v>962</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Row],[Sales]],Raw_Data_2!$A$2:$B$5,2,1)</f>
        <v>Medium</v>
      </c>
    </row>
    <row r="2078" spans="1:29" x14ac:dyDescent="0.25">
      <c r="A2078" t="s">
        <v>909</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Row],[Sales]],Raw_Data_2!$A$2:$B$5,2,1)</f>
        <v>Medium</v>
      </c>
    </row>
    <row r="2079" spans="1:29" x14ac:dyDescent="0.25">
      <c r="A2079" t="s">
        <v>881</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Row],[Sales]],Raw_Data_2!$A$2:$B$5,2,1)</f>
        <v>Low</v>
      </c>
    </row>
    <row r="2080" spans="1:29" x14ac:dyDescent="0.25">
      <c r="A2080" t="s">
        <v>882</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Row],[Sales]],Raw_Data_2!$A$2:$B$5,2,1)</f>
        <v>Medium</v>
      </c>
    </row>
    <row r="2081" spans="1:29" x14ac:dyDescent="0.25">
      <c r="A2081" t="s">
        <v>1002</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Row],[Sales]],Raw_Data_2!$A$2:$B$5,2,1)</f>
        <v>Low</v>
      </c>
    </row>
    <row r="2082" spans="1:29" x14ac:dyDescent="0.25">
      <c r="A2082" t="s">
        <v>957</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Row],[Sales]],Raw_Data_2!$A$2:$B$5,2,1)</f>
        <v>Medium</v>
      </c>
    </row>
    <row r="2083" spans="1:29" x14ac:dyDescent="0.25">
      <c r="A2083" t="s">
        <v>905</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Row],[Sales]],Raw_Data_2!$A$2:$B$5,2,1)</f>
        <v>Medium</v>
      </c>
    </row>
    <row r="2084" spans="1:29" x14ac:dyDescent="0.25">
      <c r="A2084" t="s">
        <v>908</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Row],[Sales]],Raw_Data_2!$A$2:$B$5,2,1)</f>
        <v>Medium</v>
      </c>
    </row>
    <row r="2085" spans="1:29" x14ac:dyDescent="0.25">
      <c r="A2085" t="s">
        <v>909</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Row],[Sales]],Raw_Data_2!$A$2:$B$5,2,1)</f>
        <v>Medium</v>
      </c>
    </row>
    <row r="2086" spans="1:29" x14ac:dyDescent="0.25">
      <c r="A2086" t="s">
        <v>881</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Row],[Sales]],Raw_Data_2!$A$2:$B$5,2,1)</f>
        <v>Medium</v>
      </c>
    </row>
    <row r="2087" spans="1:29" x14ac:dyDescent="0.25">
      <c r="A2087" t="s">
        <v>882</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Row],[Sales]],Raw_Data_2!$A$2:$B$5,2,1)</f>
        <v>High</v>
      </c>
    </row>
    <row r="2088" spans="1:29" x14ac:dyDescent="0.25">
      <c r="A2088" t="s">
        <v>1002</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Row],[Sales]],Raw_Data_2!$A$2:$B$5,2,1)</f>
        <v>Medium</v>
      </c>
    </row>
    <row r="2089" spans="1:29" x14ac:dyDescent="0.25">
      <c r="A2089" t="s">
        <v>881</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Row],[Sales]],Raw_Data_2!$A$2:$B$5,2,1)</f>
        <v>Medium</v>
      </c>
    </row>
    <row r="2090" spans="1:29" x14ac:dyDescent="0.25">
      <c r="A2090" t="s">
        <v>882</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Row],[Sales]],Raw_Data_2!$A$2:$B$5,2,1)</f>
        <v>Medium</v>
      </c>
    </row>
    <row r="2091" spans="1:29" x14ac:dyDescent="0.25">
      <c r="A2091" t="s">
        <v>1002</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Row],[Sales]],Raw_Data_2!$A$2:$B$5,2,1)</f>
        <v>Medium</v>
      </c>
    </row>
    <row r="2092" spans="1:29" x14ac:dyDescent="0.25">
      <c r="A2092" t="s">
        <v>881</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Row],[Sales]],Raw_Data_2!$A$2:$B$5,2,1)</f>
        <v>Medium</v>
      </c>
    </row>
    <row r="2093" spans="1:29" x14ac:dyDescent="0.25">
      <c r="A2093" t="s">
        <v>882</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Row],[Sales]],Raw_Data_2!$A$2:$B$5,2,1)</f>
        <v>Medium</v>
      </c>
    </row>
    <row r="2094" spans="1:29" x14ac:dyDescent="0.25">
      <c r="A2094" t="s">
        <v>957</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Row],[Sales]],Raw_Data_2!$A$2:$B$5,2,1)</f>
        <v>Medium</v>
      </c>
    </row>
    <row r="2095" spans="1:29" x14ac:dyDescent="0.25">
      <c r="A2095" t="s">
        <v>1002</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Row],[Sales]],Raw_Data_2!$A$2:$B$5,2,1)</f>
        <v>Medium</v>
      </c>
    </row>
    <row r="2096" spans="1:29" x14ac:dyDescent="0.25">
      <c r="A2096" t="s">
        <v>881</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Row],[Sales]],Raw_Data_2!$A$2:$B$5,2,1)</f>
        <v>Low</v>
      </c>
    </row>
    <row r="2097" spans="1:29" x14ac:dyDescent="0.25">
      <c r="A2097" t="s">
        <v>882</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Row],[Sales]],Raw_Data_2!$A$2:$B$5,2,1)</f>
        <v>Medium</v>
      </c>
    </row>
    <row r="2098" spans="1:29" x14ac:dyDescent="0.25">
      <c r="A2098" t="s">
        <v>905</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Row],[Sales]],Raw_Data_2!$A$2:$B$5,2,1)</f>
        <v>Medium</v>
      </c>
    </row>
    <row r="2099" spans="1:29" x14ac:dyDescent="0.25">
      <c r="A2099" t="s">
        <v>908</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Row],[Sales]],Raw_Data_2!$A$2:$B$5,2,1)</f>
        <v>Low</v>
      </c>
    </row>
    <row r="2100" spans="1:29" x14ac:dyDescent="0.25">
      <c r="A2100" t="s">
        <v>909</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Row],[Sales]],Raw_Data_2!$A$2:$B$5,2,1)</f>
        <v>Low</v>
      </c>
    </row>
    <row r="2101" spans="1:29" x14ac:dyDescent="0.25">
      <c r="A2101" t="s">
        <v>1048</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Row],[Sales]],Raw_Data_2!$A$2:$B$5,2,1)</f>
        <v>Medium</v>
      </c>
    </row>
    <row r="2102" spans="1:29" x14ac:dyDescent="0.25">
      <c r="A2102" t="s">
        <v>1049</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Row],[Sales]],Raw_Data_2!$A$2:$B$5,2,1)</f>
        <v>Medium</v>
      </c>
    </row>
    <row r="2103" spans="1:29" x14ac:dyDescent="0.25">
      <c r="A2103" t="s">
        <v>905</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Row],[Sales]],Raw_Data_2!$A$2:$B$5,2,1)</f>
        <v>Medium</v>
      </c>
    </row>
    <row r="2104" spans="1:29" x14ac:dyDescent="0.25">
      <c r="A2104" t="s">
        <v>1068</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Row],[Sales]],Raw_Data_2!$A$2:$B$5,2,1)</f>
        <v>Medium</v>
      </c>
    </row>
    <row r="2105" spans="1:29" x14ac:dyDescent="0.25">
      <c r="A2105" t="s">
        <v>1069</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Row],[Sales]],Raw_Data_2!$A$2:$B$5,2,1)</f>
        <v>Low</v>
      </c>
    </row>
    <row r="2106" spans="1:29" x14ac:dyDescent="0.25">
      <c r="A2106" t="s">
        <v>905</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Row],[Sales]],Raw_Data_2!$A$2:$B$5,2,1)</f>
        <v>Low</v>
      </c>
    </row>
    <row r="2107" spans="1:29" x14ac:dyDescent="0.25">
      <c r="A2107" t="s">
        <v>1068</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Row],[Sales]],Raw_Data_2!$A$2:$B$5,2,1)</f>
        <v>Low</v>
      </c>
    </row>
    <row r="2108" spans="1:29" x14ac:dyDescent="0.25">
      <c r="A2108" t="s">
        <v>909</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Row],[Sales]],Raw_Data_2!$A$2:$B$5,2,1)</f>
        <v>Low</v>
      </c>
    </row>
    <row r="2109" spans="1:29" x14ac:dyDescent="0.25">
      <c r="A2109" t="s">
        <v>1048</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Row],[Sales]],Raw_Data_2!$A$2:$B$5,2,1)</f>
        <v>Medium</v>
      </c>
    </row>
    <row r="2110" spans="1:29" x14ac:dyDescent="0.25">
      <c r="A2110" t="s">
        <v>1080</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Row],[Sales]],Raw_Data_2!$A$2:$B$5,2,1)</f>
        <v>Medium</v>
      </c>
    </row>
    <row r="2111" spans="1:29" x14ac:dyDescent="0.25">
      <c r="A2111" t="s">
        <v>1087</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Row],[Sales]],Raw_Data_2!$A$2:$B$5,2,1)</f>
        <v>High</v>
      </c>
    </row>
    <row r="2112" spans="1:29" x14ac:dyDescent="0.25">
      <c r="A2112" t="s">
        <v>1093</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Row],[Sales]],Raw_Data_2!$A$2:$B$5,2,1)</f>
        <v>Medium</v>
      </c>
    </row>
    <row r="2113" spans="1:29" x14ac:dyDescent="0.25">
      <c r="A2113" t="s">
        <v>1048</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Row],[Sales]],Raw_Data_2!$A$2:$B$5,2,1)</f>
        <v>Medium</v>
      </c>
    </row>
    <row r="2114" spans="1:29" x14ac:dyDescent="0.25">
      <c r="A2114" t="s">
        <v>1101</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Row],[Sales]],Raw_Data_2!$A$2:$B$5,2,1)</f>
        <v>Medium</v>
      </c>
    </row>
    <row r="2115" spans="1:29" x14ac:dyDescent="0.25">
      <c r="A2115" t="s">
        <v>881</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Row],[Sales]],Raw_Data_2!$A$2:$B$5,2,1)</f>
        <v>Low</v>
      </c>
    </row>
    <row r="2116" spans="1:29" x14ac:dyDescent="0.25">
      <c r="A2116" t="s">
        <v>1049</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Row],[Sales]],Raw_Data_2!$A$2:$B$5,2,1)</f>
        <v>Medium</v>
      </c>
    </row>
    <row r="2117" spans="1:29" x14ac:dyDescent="0.25">
      <c r="A2117" t="s">
        <v>1048</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Row],[Sales]],Raw_Data_2!$A$2:$B$5,2,1)</f>
        <v>Low</v>
      </c>
    </row>
    <row r="2118" spans="1:29" x14ac:dyDescent="0.25">
      <c r="A2118" t="s">
        <v>1049</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Row],[Sales]],Raw_Data_2!$A$2:$B$5,2,1)</f>
        <v>Medium</v>
      </c>
    </row>
    <row r="2119" spans="1:29" x14ac:dyDescent="0.25">
      <c r="A2119" t="s">
        <v>1002</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Row],[Sales]],Raw_Data_2!$A$2:$B$5,2,1)</f>
        <v>Medium</v>
      </c>
    </row>
    <row r="2120" spans="1:29" x14ac:dyDescent="0.25">
      <c r="A2120" t="s">
        <v>1068</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Row],[Sales]],Raw_Data_2!$A$2:$B$5,2,1)</f>
        <v>Medium</v>
      </c>
    </row>
    <row r="2121" spans="1:29" x14ac:dyDescent="0.25">
      <c r="A2121" t="s">
        <v>1101</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Row],[Sales]],Raw_Data_2!$A$2:$B$5,2,1)</f>
        <v>Low</v>
      </c>
    </row>
    <row r="2122" spans="1:29" x14ac:dyDescent="0.25">
      <c r="A2122" t="s">
        <v>957</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Row],[Sales]],Raw_Data_2!$A$2:$B$5,2,1)</f>
        <v>Medium</v>
      </c>
    </row>
    <row r="2123" spans="1:29" x14ac:dyDescent="0.25">
      <c r="A2123" t="s">
        <v>962</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Row],[Sales]],Raw_Data_2!$A$2:$B$5,2,1)</f>
        <v>Medium</v>
      </c>
    </row>
    <row r="2124" spans="1:29" x14ac:dyDescent="0.25">
      <c r="A2124" t="s">
        <v>905</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Row],[Sales]],Raw_Data_2!$A$2:$B$5,2,1)</f>
        <v>Low</v>
      </c>
    </row>
    <row r="2125" spans="1:29" x14ac:dyDescent="0.25">
      <c r="A2125" t="s">
        <v>1068</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Row],[Sales]],Raw_Data_2!$A$2:$B$5,2,1)</f>
        <v>Low</v>
      </c>
    </row>
    <row r="2126" spans="1:29" x14ac:dyDescent="0.25">
      <c r="A2126" t="s">
        <v>1101</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Row],[Sales]],Raw_Data_2!$A$2:$B$5,2,1)</f>
        <v>Medium</v>
      </c>
    </row>
    <row r="2127" spans="1:29" x14ac:dyDescent="0.25">
      <c r="A2127" t="s">
        <v>957</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Row],[Sales]],Raw_Data_2!$A$2:$B$5,2,1)</f>
        <v>Low</v>
      </c>
    </row>
    <row r="2128" spans="1:29" x14ac:dyDescent="0.25">
      <c r="A2128" t="s">
        <v>962</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Row],[Sales]],Raw_Data_2!$A$2:$B$5,2,1)</f>
        <v>Low</v>
      </c>
    </row>
    <row r="2129" spans="1:29" x14ac:dyDescent="0.25">
      <c r="A2129" t="s">
        <v>909</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Row],[Sales]],Raw_Data_2!$A$2:$B$5,2,1)</f>
        <v>Medium</v>
      </c>
    </row>
    <row r="2130" spans="1:29" x14ac:dyDescent="0.25">
      <c r="A2130" t="s">
        <v>1087</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Row],[Sales]],Raw_Data_2!$A$2:$B$5,2,1)</f>
        <v>Low</v>
      </c>
    </row>
    <row r="2131" spans="1:29" x14ac:dyDescent="0.25">
      <c r="A2131" t="s">
        <v>921</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Row],[Sales]],Raw_Data_2!$A$2:$B$5,2,1)</f>
        <v>Low</v>
      </c>
    </row>
    <row r="2132" spans="1:29" x14ac:dyDescent="0.25">
      <c r="A2132" t="s">
        <v>881</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Row],[Sales]],Raw_Data_2!$A$2:$B$5,2,1)</f>
        <v>Medium</v>
      </c>
    </row>
    <row r="2133" spans="1:29" x14ac:dyDescent="0.25">
      <c r="A2133" t="s">
        <v>921</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Row],[Sales]],Raw_Data_2!$A$2:$B$5,2,1)</f>
        <v>Low</v>
      </c>
    </row>
    <row r="2134" spans="1:29" x14ac:dyDescent="0.25">
      <c r="A2134" t="s">
        <v>905</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Row],[Sales]],Raw_Data_2!$A$2:$B$5,2,1)</f>
        <v>Medium</v>
      </c>
    </row>
    <row r="2135" spans="1:29" x14ac:dyDescent="0.25">
      <c r="A2135" t="s">
        <v>1068</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Row],[Sales]],Raw_Data_2!$A$2:$B$5,2,1)</f>
        <v>Low</v>
      </c>
    </row>
    <row r="2136" spans="1:29" x14ac:dyDescent="0.25">
      <c r="A2136" t="s">
        <v>909</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Row],[Sales]],Raw_Data_2!$A$2:$B$5,2,1)</f>
        <v>Medium</v>
      </c>
    </row>
    <row r="2137" spans="1:29" x14ac:dyDescent="0.25">
      <c r="A2137" t="s">
        <v>1048</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Row],[Sales]],Raw_Data_2!$A$2:$B$5,2,1)</f>
        <v>Low</v>
      </c>
    </row>
    <row r="2138" spans="1:29" x14ac:dyDescent="0.25">
      <c r="A2138" t="s">
        <v>1080</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Row],[Sales]],Raw_Data_2!$A$2:$B$5,2,1)</f>
        <v>Low</v>
      </c>
    </row>
    <row r="2139" spans="1:29" x14ac:dyDescent="0.25">
      <c r="A2139" t="s">
        <v>905</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Row],[Sales]],Raw_Data_2!$A$2:$B$5,2,1)</f>
        <v>Medium</v>
      </c>
    </row>
    <row r="2140" spans="1:29" x14ac:dyDescent="0.25">
      <c r="A2140" t="s">
        <v>908</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Row],[Sales]],Raw_Data_2!$A$2:$B$5,2,1)</f>
        <v>Low</v>
      </c>
    </row>
    <row r="2141" spans="1:29" x14ac:dyDescent="0.25">
      <c r="A2141" t="s">
        <v>909</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Row],[Sales]],Raw_Data_2!$A$2:$B$5,2,1)</f>
        <v>Medium</v>
      </c>
    </row>
    <row r="2142" spans="1:29" x14ac:dyDescent="0.25">
      <c r="A2142" t="s">
        <v>905</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Row],[Sales]],Raw_Data_2!$A$2:$B$5,2,1)</f>
        <v>Low</v>
      </c>
    </row>
    <row r="2143" spans="1:29" x14ac:dyDescent="0.25">
      <c r="A2143" t="s">
        <v>1068</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Row],[Sales]],Raw_Data_2!$A$2:$B$5,2,1)</f>
        <v>Low</v>
      </c>
    </row>
    <row r="2144" spans="1:29" x14ac:dyDescent="0.25">
      <c r="A2144" t="s">
        <v>909</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Row],[Sales]],Raw_Data_2!$A$2:$B$5,2,1)</f>
        <v>Low</v>
      </c>
    </row>
    <row r="2145" spans="1:29" x14ac:dyDescent="0.25">
      <c r="A2145" t="s">
        <v>1093</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Row],[Sales]],Raw_Data_2!$A$2:$B$5,2,1)</f>
        <v>Low</v>
      </c>
    </row>
    <row r="2146" spans="1:29" x14ac:dyDescent="0.25">
      <c r="A2146" t="s">
        <v>905</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Row],[Sales]],Raw_Data_2!$A$2:$B$5,2,1)</f>
        <v>Low</v>
      </c>
    </row>
    <row r="2147" spans="1:29" x14ac:dyDescent="0.25">
      <c r="A2147" t="s">
        <v>1068</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Row],[Sales]],Raw_Data_2!$A$2:$B$5,2,1)</f>
        <v>Low</v>
      </c>
    </row>
    <row r="2148" spans="1:29" x14ac:dyDescent="0.25">
      <c r="A2148" t="s">
        <v>909</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Row],[Sales]],Raw_Data_2!$A$2:$B$5,2,1)</f>
        <v>Medium</v>
      </c>
    </row>
    <row r="2149" spans="1:29" x14ac:dyDescent="0.25">
      <c r="A2149" t="s">
        <v>1002</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Row],[Sales]],Raw_Data_2!$A$2:$B$5,2,1)</f>
        <v>Medium</v>
      </c>
    </row>
    <row r="2150" spans="1:29" x14ac:dyDescent="0.25">
      <c r="A2150" t="s">
        <v>957</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Row],[Sales]],Raw_Data_2!$A$2:$B$5,2,1)</f>
        <v>Medium</v>
      </c>
    </row>
    <row r="2151" spans="1:29" x14ac:dyDescent="0.25">
      <c r="A2151" t="s">
        <v>1048</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Row],[Sales]],Raw_Data_2!$A$2:$B$5,2,1)</f>
        <v>Medium</v>
      </c>
    </row>
    <row r="2152" spans="1:29" x14ac:dyDescent="0.25">
      <c r="A2152" t="s">
        <v>962</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Row],[Sales]],Raw_Data_2!$A$2:$B$5,2,1)</f>
        <v>Low</v>
      </c>
    </row>
    <row r="2153" spans="1:29" x14ac:dyDescent="0.25">
      <c r="A2153" t="s">
        <v>1049</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Row],[Sales]],Raw_Data_2!$A$2:$B$5,2,1)</f>
        <v>Medium</v>
      </c>
    </row>
    <row r="2154" spans="1:29" x14ac:dyDescent="0.25">
      <c r="A2154" t="s">
        <v>1002</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Row],[Sales]],Raw_Data_2!$A$2:$B$5,2,1)</f>
        <v>Low</v>
      </c>
    </row>
    <row r="2155" spans="1:29" x14ac:dyDescent="0.25">
      <c r="A2155" t="s">
        <v>881</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Row],[Sales]],Raw_Data_2!$A$2:$B$5,2,1)</f>
        <v>Low</v>
      </c>
    </row>
    <row r="2156" spans="1:29" x14ac:dyDescent="0.25">
      <c r="A2156" t="s">
        <v>1049</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Row],[Sales]],Raw_Data_2!$A$2:$B$5,2,1)</f>
        <v>Low</v>
      </c>
    </row>
    <row r="2157" spans="1:29" x14ac:dyDescent="0.25">
      <c r="A2157" t="s">
        <v>905</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Row],[Sales]],Raw_Data_2!$A$2:$B$5,2,1)</f>
        <v>Medium</v>
      </c>
    </row>
    <row r="2158" spans="1:29" x14ac:dyDescent="0.25">
      <c r="A2158" t="s">
        <v>908</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Row],[Sales]],Raw_Data_2!$A$2:$B$5,2,1)</f>
        <v>High</v>
      </c>
    </row>
    <row r="2159" spans="1:29" x14ac:dyDescent="0.25">
      <c r="A2159" t="s">
        <v>909</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Row],[Sales]],Raw_Data_2!$A$2:$B$5,2,1)</f>
        <v>Low</v>
      </c>
    </row>
    <row r="2160" spans="1:29" x14ac:dyDescent="0.25">
      <c r="A2160" t="s">
        <v>1133</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Row],[Sales]],Raw_Data_2!$A$2:$B$5,2,1)</f>
        <v>Medium</v>
      </c>
    </row>
    <row r="2161" spans="1:29" x14ac:dyDescent="0.25">
      <c r="A2161" t="s">
        <v>1049</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Row],[Sales]],Raw_Data_2!$A$2:$B$5,2,1)</f>
        <v>Medium</v>
      </c>
    </row>
    <row r="2162" spans="1:29" x14ac:dyDescent="0.25">
      <c r="A2162" t="s">
        <v>1048</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Row],[Sales]],Raw_Data_2!$A$2:$B$5,2,1)</f>
        <v>Low</v>
      </c>
    </row>
    <row r="2163" spans="1:29" x14ac:dyDescent="0.25">
      <c r="A2163" t="s">
        <v>1080</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Row],[Sales]],Raw_Data_2!$A$2:$B$5,2,1)</f>
        <v>Medium</v>
      </c>
    </row>
    <row r="2164" spans="1:29" x14ac:dyDescent="0.25">
      <c r="A2164" t="s">
        <v>1133</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Row],[Sales]],Raw_Data_2!$A$2:$B$5,2,1)</f>
        <v>Low</v>
      </c>
    </row>
    <row r="2165" spans="1:29" x14ac:dyDescent="0.25">
      <c r="A2165" t="s">
        <v>1049</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Row],[Sales]],Raw_Data_2!$A$2:$B$5,2,1)</f>
        <v>Low</v>
      </c>
    </row>
    <row r="2166" spans="1:29" x14ac:dyDescent="0.25">
      <c r="A2166" t="s">
        <v>1093</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Row],[Sales]],Raw_Data_2!$A$2:$B$5,2,1)</f>
        <v>Medium</v>
      </c>
    </row>
    <row r="2167" spans="1:29" x14ac:dyDescent="0.25">
      <c r="A2167" t="s">
        <v>944</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Row],[Sales]],Raw_Data_2!$A$2:$B$5,2,1)</f>
        <v>Medium</v>
      </c>
    </row>
    <row r="2168" spans="1:29" x14ac:dyDescent="0.25">
      <c r="A2168" t="s">
        <v>1068</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Row],[Sales]],Raw_Data_2!$A$2:$B$5,2,1)</f>
        <v>Medium</v>
      </c>
    </row>
    <row r="2169" spans="1:29" x14ac:dyDescent="0.25">
      <c r="A2169" t="s">
        <v>1101</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Row],[Sales]],Raw_Data_2!$A$2:$B$5,2,1)</f>
        <v>Low</v>
      </c>
    </row>
    <row r="2170" spans="1:29" x14ac:dyDescent="0.25">
      <c r="A2170" t="s">
        <v>944</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Row],[Sales]],Raw_Data_2!$A$2:$B$5,2,1)</f>
        <v>Medium</v>
      </c>
    </row>
    <row r="2171" spans="1:29" x14ac:dyDescent="0.25">
      <c r="A2171" t="s">
        <v>957</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Row],[Sales]],Raw_Data_2!$A$2:$B$5,2,1)</f>
        <v>Medium</v>
      </c>
    </row>
    <row r="2172" spans="1:29" x14ac:dyDescent="0.25">
      <c r="A2172" t="s">
        <v>962</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Row],[Sales]],Raw_Data_2!$A$2:$B$5,2,1)</f>
        <v>Medium</v>
      </c>
    </row>
    <row r="2173" spans="1:29" x14ac:dyDescent="0.25">
      <c r="A2173" t="s">
        <v>909</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Row],[Sales]],Raw_Data_2!$A$2:$B$5,2,1)</f>
        <v>Medium</v>
      </c>
    </row>
    <row r="2174" spans="1:29" x14ac:dyDescent="0.25">
      <c r="A2174" t="s">
        <v>957</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Row],[Sales]],Raw_Data_2!$A$2:$B$5,2,1)</f>
        <v>Low</v>
      </c>
    </row>
    <row r="2175" spans="1:29" x14ac:dyDescent="0.25">
      <c r="A2175" t="s">
        <v>905</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Row],[Sales]],Raw_Data_2!$A$2:$B$5,2,1)</f>
        <v>Low</v>
      </c>
    </row>
    <row r="2176" spans="1:29" x14ac:dyDescent="0.25">
      <c r="A2176" t="s">
        <v>908</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Row],[Sales]],Raw_Data_2!$A$2:$B$5,2,1)</f>
        <v>Low</v>
      </c>
    </row>
    <row r="2177" spans="1:29" x14ac:dyDescent="0.25">
      <c r="A2177" t="s">
        <v>1133</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Row],[Sales]],Raw_Data_2!$A$2:$B$5,2,1)</f>
        <v>Medium</v>
      </c>
    </row>
    <row r="2178" spans="1:29" x14ac:dyDescent="0.25">
      <c r="A2178" t="s">
        <v>1049</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Row],[Sales]],Raw_Data_2!$A$2:$B$5,2,1)</f>
        <v>Medium</v>
      </c>
    </row>
    <row r="2179" spans="1:29" x14ac:dyDescent="0.25">
      <c r="A2179" t="s">
        <v>1068</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Row],[Sales]],Raw_Data_2!$A$2:$B$5,2,1)</f>
        <v>Medium</v>
      </c>
    </row>
    <row r="2180" spans="1:29" x14ac:dyDescent="0.25">
      <c r="A2180" t="s">
        <v>1101</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Row],[Sales]],Raw_Data_2!$A$2:$B$5,2,1)</f>
        <v>Low</v>
      </c>
    </row>
    <row r="2181" spans="1:29" x14ac:dyDescent="0.25">
      <c r="A2181" t="s">
        <v>1068</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Row],[Sales]],Raw_Data_2!$A$2:$B$5,2,1)</f>
        <v>Low</v>
      </c>
    </row>
    <row r="2182" spans="1:29" x14ac:dyDescent="0.25">
      <c r="A2182" t="s">
        <v>1101</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Row],[Sales]],Raw_Data_2!$A$2:$B$5,2,1)</f>
        <v>Low</v>
      </c>
    </row>
    <row r="2183" spans="1:29" x14ac:dyDescent="0.25">
      <c r="A2183" t="s">
        <v>1002</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Row],[Sales]],Raw_Data_2!$A$2:$B$5,2,1)</f>
        <v>Medium</v>
      </c>
    </row>
    <row r="2184" spans="1:29" x14ac:dyDescent="0.25">
      <c r="A2184" t="s">
        <v>881</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Row],[Sales]],Raw_Data_2!$A$2:$B$5,2,1)</f>
        <v>Low</v>
      </c>
    </row>
    <row r="2185" spans="1:29" x14ac:dyDescent="0.25">
      <c r="A2185" t="s">
        <v>921</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Row],[Sales]],Raw_Data_2!$A$2:$B$5,2,1)</f>
        <v>Low</v>
      </c>
    </row>
    <row r="2186" spans="1:29" x14ac:dyDescent="0.25">
      <c r="A2186" t="s">
        <v>1068</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Row],[Sales]],Raw_Data_2!$A$2:$B$5,2,1)</f>
        <v>Low</v>
      </c>
    </row>
    <row r="2187" spans="1:29" x14ac:dyDescent="0.25">
      <c r="A2187" t="s">
        <v>1080</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Row],[Sales]],Raw_Data_2!$A$2:$B$5,2,1)</f>
        <v>Low</v>
      </c>
    </row>
    <row r="2188" spans="1:29" x14ac:dyDescent="0.25">
      <c r="A2188" t="s">
        <v>1087</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Row],[Sales]],Raw_Data_2!$A$2:$B$5,2,1)</f>
        <v>Low</v>
      </c>
    </row>
    <row r="2189" spans="1:29" x14ac:dyDescent="0.25">
      <c r="A2189" t="s">
        <v>921</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Row],[Sales]],Raw_Data_2!$A$2:$B$5,2,1)</f>
        <v>Low</v>
      </c>
    </row>
    <row r="2190" spans="1:29" x14ac:dyDescent="0.25">
      <c r="A2190" t="s">
        <v>905</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Row],[Sales]],Raw_Data_2!$A$2:$B$5,2,1)</f>
        <v>Low</v>
      </c>
    </row>
    <row r="2191" spans="1:29" x14ac:dyDescent="0.25">
      <c r="A2191" t="s">
        <v>1068</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Row],[Sales]],Raw_Data_2!$A$2:$B$5,2,1)</f>
        <v>Medium</v>
      </c>
    </row>
    <row r="2192" spans="1:29" x14ac:dyDescent="0.25">
      <c r="A2192" t="s">
        <v>1101</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Row],[Sales]],Raw_Data_2!$A$2:$B$5,2,1)</f>
        <v>Low</v>
      </c>
    </row>
    <row r="2193" spans="1:29" x14ac:dyDescent="0.25">
      <c r="A2193" t="s">
        <v>1087</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Row],[Sales]],Raw_Data_2!$A$2:$B$5,2,1)</f>
        <v>Low</v>
      </c>
    </row>
    <row r="2194" spans="1:29" x14ac:dyDescent="0.25">
      <c r="A2194" t="s">
        <v>881</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Row],[Sales]],Raw_Data_2!$A$2:$B$5,2,1)</f>
        <v>Medium</v>
      </c>
    </row>
    <row r="2195" spans="1:29" x14ac:dyDescent="0.25">
      <c r="A2195" t="s">
        <v>1147</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Row],[Sales]],Raw_Data_2!$A$2:$B$5,2,1)</f>
        <v>Medium</v>
      </c>
    </row>
    <row r="2196" spans="1:29" x14ac:dyDescent="0.25">
      <c r="A2196" t="s">
        <v>944</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Row],[Sales]],Raw_Data_2!$A$2:$B$5,2,1)</f>
        <v>Low</v>
      </c>
    </row>
    <row r="2197" spans="1:29" x14ac:dyDescent="0.25">
      <c r="A2197" t="s">
        <v>905</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Row],[Sales]],Raw_Data_2!$A$2:$B$5,2,1)</f>
        <v>Low</v>
      </c>
    </row>
    <row r="2198" spans="1:29" x14ac:dyDescent="0.25">
      <c r="A2198" t="s">
        <v>1068</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Row],[Sales]],Raw_Data_2!$A$2:$B$5,2,1)</f>
        <v>Low</v>
      </c>
    </row>
    <row r="2199" spans="1:29" x14ac:dyDescent="0.25">
      <c r="A2199" t="s">
        <v>1148</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Row],[Sales]],Raw_Data_2!$A$2:$B$5,2,1)</f>
        <v>Low</v>
      </c>
    </row>
    <row r="2200" spans="1:29" x14ac:dyDescent="0.25">
      <c r="A2200" t="s">
        <v>957</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Row],[Sales]],Raw_Data_2!$A$2:$B$5,2,1)</f>
        <v>Medium</v>
      </c>
    </row>
    <row r="2201" spans="1:29" x14ac:dyDescent="0.25">
      <c r="A2201" t="s">
        <v>962</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Row],[Sales]],Raw_Data_2!$A$2:$B$5,2,1)</f>
        <v>Medium</v>
      </c>
    </row>
    <row r="2202" spans="1:29" x14ac:dyDescent="0.25">
      <c r="A2202" t="s">
        <v>1133</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Row],[Sales]],Raw_Data_2!$A$2:$B$5,2,1)</f>
        <v>Medium</v>
      </c>
    </row>
    <row r="2203" spans="1:29" x14ac:dyDescent="0.25">
      <c r="A2203" t="s">
        <v>882</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Row],[Sales]],Raw_Data_2!$A$2:$B$5,2,1)</f>
        <v>Medium</v>
      </c>
    </row>
    <row r="2204" spans="1:29" x14ac:dyDescent="0.25">
      <c r="A2204" t="s">
        <v>1068</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Row],[Sales]],Raw_Data_2!$A$2:$B$5,2,1)</f>
        <v>Medium</v>
      </c>
    </row>
    <row r="2205" spans="1:29" x14ac:dyDescent="0.25">
      <c r="A2205" t="s">
        <v>1069</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Row],[Sales]],Raw_Data_2!$A$2:$B$5,2,1)</f>
        <v>Low</v>
      </c>
    </row>
    <row r="2206" spans="1:29" x14ac:dyDescent="0.25">
      <c r="A2206" t="s">
        <v>957</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Row],[Sales]],Raw_Data_2!$A$2:$B$5,2,1)</f>
        <v>Low</v>
      </c>
    </row>
    <row r="2207" spans="1:29" x14ac:dyDescent="0.25">
      <c r="A2207" t="s">
        <v>1151</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Row],[Sales]],Raw_Data_2!$A$2:$B$5,2,1)</f>
        <v>Low</v>
      </c>
    </row>
    <row r="2208" spans="1:29" x14ac:dyDescent="0.25">
      <c r="A2208" t="s">
        <v>921</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Row],[Sales]],Raw_Data_2!$A$2:$B$5,2,1)</f>
        <v>Medium</v>
      </c>
    </row>
    <row r="2209" spans="1:29" x14ac:dyDescent="0.25">
      <c r="A2209" t="s">
        <v>1068</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Row],[Sales]],Raw_Data_2!$A$2:$B$5,2,1)</f>
        <v>Low</v>
      </c>
    </row>
    <row r="2210" spans="1:29" x14ac:dyDescent="0.25">
      <c r="A2210" t="s">
        <v>1069</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Row],[Sales]],Raw_Data_2!$A$2:$B$5,2,1)</f>
        <v>Low</v>
      </c>
    </row>
    <row r="2211" spans="1:29" x14ac:dyDescent="0.25">
      <c r="A2211" t="s">
        <v>1048</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Row],[Sales]],Raw_Data_2!$A$2:$B$5,2,1)</f>
        <v>Low</v>
      </c>
    </row>
    <row r="2212" spans="1:29" x14ac:dyDescent="0.25">
      <c r="A2212" t="s">
        <v>1049</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Row],[Sales]],Raw_Data_2!$A$2:$B$5,2,1)</f>
        <v>Low</v>
      </c>
    </row>
    <row r="2213" spans="1:29" x14ac:dyDescent="0.25">
      <c r="A2213" t="s">
        <v>921</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Row],[Sales]],Raw_Data_2!$A$2:$B$5,2,1)</f>
        <v>High</v>
      </c>
    </row>
    <row r="2214" spans="1:29" x14ac:dyDescent="0.25">
      <c r="A2214" t="s">
        <v>1068</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Row],[Sales]],Raw_Data_2!$A$2:$B$5,2,1)</f>
        <v>Low</v>
      </c>
    </row>
    <row r="2215" spans="1:29" x14ac:dyDescent="0.25">
      <c r="A2215" t="s">
        <v>1069</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Row],[Sales]],Raw_Data_2!$A$2:$B$5,2,1)</f>
        <v>Medium</v>
      </c>
    </row>
    <row r="2216" spans="1:29" x14ac:dyDescent="0.25">
      <c r="A2216" t="s">
        <v>1048</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Row],[Sales]],Raw_Data_2!$A$2:$B$5,2,1)</f>
        <v>Medium</v>
      </c>
    </row>
    <row r="2217" spans="1:29" x14ac:dyDescent="0.25">
      <c r="A2217" t="s">
        <v>1049</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Row],[Sales]],Raw_Data_2!$A$2:$B$5,2,1)</f>
        <v>Low</v>
      </c>
    </row>
    <row r="2218" spans="1:29" x14ac:dyDescent="0.25">
      <c r="A2218" t="s">
        <v>921</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Row],[Sales]],Raw_Data_2!$A$2:$B$5,2,1)</f>
        <v>Low</v>
      </c>
    </row>
    <row r="2219" spans="1:29" x14ac:dyDescent="0.25">
      <c r="A2219" t="s">
        <v>1068</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Row],[Sales]],Raw_Data_2!$A$2:$B$5,2,1)</f>
        <v>Low</v>
      </c>
    </row>
    <row r="2220" spans="1:29" x14ac:dyDescent="0.25">
      <c r="A2220" t="s">
        <v>1069</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Row],[Sales]],Raw_Data_2!$A$2:$B$5,2,1)</f>
        <v>Low</v>
      </c>
    </row>
    <row r="2221" spans="1:29" x14ac:dyDescent="0.25">
      <c r="A2221" t="s">
        <v>921</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Row],[Sales]],Raw_Data_2!$A$2:$B$5,2,1)</f>
        <v>Low</v>
      </c>
    </row>
    <row r="2222" spans="1:29" x14ac:dyDescent="0.25">
      <c r="A2222" t="s">
        <v>1048</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Row],[Sales]],Raw_Data_2!$A$2:$B$5,2,1)</f>
        <v>Medium</v>
      </c>
    </row>
    <row r="2223" spans="1:29" x14ac:dyDescent="0.25">
      <c r="A2223" t="s">
        <v>1049</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Row],[Sales]],Raw_Data_2!$A$2:$B$5,2,1)</f>
        <v>Medium</v>
      </c>
    </row>
    <row r="2224" spans="1:29" x14ac:dyDescent="0.25">
      <c r="A2224" t="s">
        <v>1087</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Row],[Sales]],Raw_Data_2!$A$2:$B$5,2,1)</f>
        <v>Medium</v>
      </c>
    </row>
    <row r="2225" spans="1:29" x14ac:dyDescent="0.25">
      <c r="A2225" t="s">
        <v>921</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Row],[Sales]],Raw_Data_2!$A$2:$B$5,2,1)</f>
        <v>Medium</v>
      </c>
    </row>
    <row r="2226" spans="1:29" x14ac:dyDescent="0.25">
      <c r="A2226" t="s">
        <v>1068</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Row],[Sales]],Raw_Data_2!$A$2:$B$5,2,1)</f>
        <v>Medium</v>
      </c>
    </row>
    <row r="2227" spans="1:29" x14ac:dyDescent="0.25">
      <c r="A2227" t="s">
        <v>1069</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Row],[Sales]],Raw_Data_2!$A$2:$B$5,2,1)</f>
        <v>Low</v>
      </c>
    </row>
    <row r="2228" spans="1:29" x14ac:dyDescent="0.25">
      <c r="A2228" t="s">
        <v>1002</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Row],[Sales]],Raw_Data_2!$A$2:$B$5,2,1)</f>
        <v>Medium</v>
      </c>
    </row>
    <row r="2229" spans="1:29" x14ac:dyDescent="0.25">
      <c r="A2229" t="s">
        <v>905</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Row],[Sales]],Raw_Data_2!$A$2:$B$5,2,1)</f>
        <v>Medium</v>
      </c>
    </row>
    <row r="2230" spans="1:29" x14ac:dyDescent="0.25">
      <c r="A2230" t="s">
        <v>908</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Row],[Sales]],Raw_Data_2!$A$2:$B$5,2,1)</f>
        <v>Medium</v>
      </c>
    </row>
    <row r="2231" spans="1:29" x14ac:dyDescent="0.25">
      <c r="A2231" t="s">
        <v>1087</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Row],[Sales]],Raw_Data_2!$A$2:$B$5,2,1)</f>
        <v>Low</v>
      </c>
    </row>
    <row r="2232" spans="1:29" x14ac:dyDescent="0.25">
      <c r="A2232" t="s">
        <v>1147</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Row],[Sales]],Raw_Data_2!$A$2:$B$5,2,1)</f>
        <v>Medium</v>
      </c>
    </row>
    <row r="2233" spans="1:29" x14ac:dyDescent="0.25">
      <c r="A2233" t="s">
        <v>1048</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Row],[Sales]],Raw_Data_2!$A$2:$B$5,2,1)</f>
        <v>Medium</v>
      </c>
    </row>
    <row r="2234" spans="1:29" x14ac:dyDescent="0.25">
      <c r="A2234" t="s">
        <v>1080</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Row],[Sales]],Raw_Data_2!$A$2:$B$5,2,1)</f>
        <v>Medium</v>
      </c>
    </row>
    <row r="2235" spans="1:29" x14ac:dyDescent="0.25">
      <c r="A2235" t="s">
        <v>957</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Row],[Sales]],Raw_Data_2!$A$2:$B$5,2,1)</f>
        <v>Low</v>
      </c>
    </row>
    <row r="2236" spans="1:29" x14ac:dyDescent="0.25">
      <c r="A2236" t="s">
        <v>1151</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Row],[Sales]],Raw_Data_2!$A$2:$B$5,2,1)</f>
        <v>Medium</v>
      </c>
    </row>
    <row r="2237" spans="1:29" x14ac:dyDescent="0.25">
      <c r="A2237" t="s">
        <v>1087</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Row],[Sales]],Raw_Data_2!$A$2:$B$5,2,1)</f>
        <v>Medium</v>
      </c>
    </row>
    <row r="2238" spans="1:29" x14ac:dyDescent="0.25">
      <c r="A2238" t="s">
        <v>881</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Row],[Sales]],Raw_Data_2!$A$2:$B$5,2,1)</f>
        <v>Low</v>
      </c>
    </row>
    <row r="2239" spans="1:29" x14ac:dyDescent="0.25">
      <c r="A2239" t="s">
        <v>1147</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Row],[Sales]],Raw_Data_2!$A$2:$B$5,2,1)</f>
        <v>Medium</v>
      </c>
    </row>
    <row r="2240" spans="1:29" x14ac:dyDescent="0.25">
      <c r="A2240" t="s">
        <v>1048</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Row],[Sales]],Raw_Data_2!$A$2:$B$5,2,1)</f>
        <v>Medium</v>
      </c>
    </row>
    <row r="2241" spans="1:29" x14ac:dyDescent="0.25">
      <c r="A2241" t="s">
        <v>1080</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Row],[Sales]],Raw_Data_2!$A$2:$B$5,2,1)</f>
        <v>Medium</v>
      </c>
    </row>
    <row r="2242" spans="1:29" x14ac:dyDescent="0.25">
      <c r="A2242" t="s">
        <v>957</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Row],[Sales]],Raw_Data_2!$A$2:$B$5,2,1)</f>
        <v>Low</v>
      </c>
    </row>
    <row r="2243" spans="1:29" x14ac:dyDescent="0.25">
      <c r="A2243" t="s">
        <v>1151</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Row],[Sales]],Raw_Data_2!$A$2:$B$5,2,1)</f>
        <v>Low</v>
      </c>
    </row>
    <row r="2244" spans="1:29" x14ac:dyDescent="0.25">
      <c r="A2244" t="s">
        <v>1002</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Row],[Sales]],Raw_Data_2!$A$2:$B$5,2,1)</f>
        <v>Low</v>
      </c>
    </row>
    <row r="2245" spans="1:29" x14ac:dyDescent="0.25">
      <c r="A2245" t="s">
        <v>957</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Row],[Sales]],Raw_Data_2!$A$2:$B$5,2,1)</f>
        <v>Low</v>
      </c>
    </row>
    <row r="2246" spans="1:29" x14ac:dyDescent="0.25">
      <c r="A2246" t="s">
        <v>905</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Row],[Sales]],Raw_Data_2!$A$2:$B$5,2,1)</f>
        <v>Low</v>
      </c>
    </row>
    <row r="2247" spans="1:29" x14ac:dyDescent="0.25">
      <c r="A2247" t="s">
        <v>908</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Row],[Sales]],Raw_Data_2!$A$2:$B$5,2,1)</f>
        <v>Low</v>
      </c>
    </row>
    <row r="2248" spans="1:29" x14ac:dyDescent="0.25">
      <c r="A2248" t="s">
        <v>1087</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Row],[Sales]],Raw_Data_2!$A$2:$B$5,2,1)</f>
        <v>Medium</v>
      </c>
    </row>
    <row r="2249" spans="1:29" x14ac:dyDescent="0.25">
      <c r="A2249" t="s">
        <v>1147</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Row],[Sales]],Raw_Data_2!$A$2:$B$5,2,1)</f>
        <v>Low</v>
      </c>
    </row>
    <row r="2250" spans="1:29" x14ac:dyDescent="0.25">
      <c r="A2250" t="s">
        <v>1048</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Row],[Sales]],Raw_Data_2!$A$2:$B$5,2,1)</f>
        <v>Medium</v>
      </c>
    </row>
    <row r="2251" spans="1:29" x14ac:dyDescent="0.25">
      <c r="A2251" t="s">
        <v>882</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Row],[Sales]],Raw_Data_2!$A$2:$B$5,2,1)</f>
        <v>Low</v>
      </c>
    </row>
    <row r="2252" spans="1:29" x14ac:dyDescent="0.25">
      <c r="A2252" t="s">
        <v>1087</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Row],[Sales]],Raw_Data_2!$A$2:$B$5,2,1)</f>
        <v>Low</v>
      </c>
    </row>
    <row r="2253" spans="1:29" x14ac:dyDescent="0.25">
      <c r="A2253" t="s">
        <v>1147</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Row],[Sales]],Raw_Data_2!$A$2:$B$5,2,1)</f>
        <v>Low</v>
      </c>
    </row>
    <row r="2254" spans="1:29" x14ac:dyDescent="0.25">
      <c r="A2254" t="s">
        <v>1002</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Row],[Sales]],Raw_Data_2!$A$2:$B$5,2,1)</f>
        <v>Medium</v>
      </c>
    </row>
    <row r="2255" spans="1:29" x14ac:dyDescent="0.25">
      <c r="A2255" t="s">
        <v>944</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Row],[Sales]],Raw_Data_2!$A$2:$B$5,2,1)</f>
        <v>Low</v>
      </c>
    </row>
    <row r="2256" spans="1:29" x14ac:dyDescent="0.25">
      <c r="A2256" t="s">
        <v>1048</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Row],[Sales]],Raw_Data_2!$A$2:$B$5,2,1)</f>
        <v>Medium</v>
      </c>
    </row>
    <row r="2257" spans="1:29" x14ac:dyDescent="0.25">
      <c r="A2257" t="s">
        <v>882</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Row],[Sales]],Raw_Data_2!$A$2:$B$5,2,1)</f>
        <v>Medium</v>
      </c>
    </row>
    <row r="2258" spans="1:29" x14ac:dyDescent="0.25">
      <c r="A2258" t="s">
        <v>921</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Row],[Sales]],Raw_Data_2!$A$2:$B$5,2,1)</f>
        <v>Low</v>
      </c>
    </row>
    <row r="2259" spans="1:29" x14ac:dyDescent="0.25">
      <c r="A2259" t="s">
        <v>1087</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Row],[Sales]],Raw_Data_2!$A$2:$B$5,2,1)</f>
        <v>Low</v>
      </c>
    </row>
    <row r="2260" spans="1:29" x14ac:dyDescent="0.25">
      <c r="A2260" t="s">
        <v>1147</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Row],[Sales]],Raw_Data_2!$A$2:$B$5,2,1)</f>
        <v>Low</v>
      </c>
    </row>
    <row r="2261" spans="1:29" x14ac:dyDescent="0.25">
      <c r="A2261" t="s">
        <v>944</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Row],[Sales]],Raw_Data_2!$A$2:$B$5,2,1)</f>
        <v>Low</v>
      </c>
    </row>
    <row r="2262" spans="1:29" x14ac:dyDescent="0.25">
      <c r="A2262" t="s">
        <v>921</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Row],[Sales]],Raw_Data_2!$A$2:$B$5,2,1)</f>
        <v>Medium</v>
      </c>
    </row>
    <row r="2263" spans="1:29" x14ac:dyDescent="0.25">
      <c r="A2263" t="s">
        <v>1087</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Row],[Sales]],Raw_Data_2!$A$2:$B$5,2,1)</f>
        <v>Medium</v>
      </c>
    </row>
    <row r="2264" spans="1:29" x14ac:dyDescent="0.25">
      <c r="A2264" t="s">
        <v>1147</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Row],[Sales]],Raw_Data_2!$A$2:$B$5,2,1)</f>
        <v>Medium</v>
      </c>
    </row>
    <row r="2265" spans="1:29" x14ac:dyDescent="0.25">
      <c r="A2265" t="s">
        <v>921</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Row],[Sales]],Raw_Data_2!$A$2:$B$5,2,1)</f>
        <v>Medium</v>
      </c>
    </row>
    <row r="2266" spans="1:29" x14ac:dyDescent="0.25">
      <c r="A2266" t="s">
        <v>957</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Row],[Sales]],Raw_Data_2!$A$2:$B$5,2,1)</f>
        <v>Medium</v>
      </c>
    </row>
    <row r="2267" spans="1:29" x14ac:dyDescent="0.25">
      <c r="A2267" t="s">
        <v>905</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Row],[Sales]],Raw_Data_2!$A$2:$B$5,2,1)</f>
        <v>Medium</v>
      </c>
    </row>
    <row r="2268" spans="1:29" x14ac:dyDescent="0.25">
      <c r="A2268" t="s">
        <v>1002</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Row],[Sales]],Raw_Data_2!$A$2:$B$5,2,1)</f>
        <v>High</v>
      </c>
    </row>
    <row r="2269" spans="1:29" x14ac:dyDescent="0.25">
      <c r="A2269" t="s">
        <v>1087</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Row],[Sales]],Raw_Data_2!$A$2:$B$5,2,1)</f>
        <v>Medium</v>
      </c>
    </row>
    <row r="2270" spans="1:29" x14ac:dyDescent="0.25">
      <c r="A2270" t="s">
        <v>1147</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Row],[Sales]],Raw_Data_2!$A$2:$B$5,2,1)</f>
        <v>Medium</v>
      </c>
    </row>
    <row r="2271" spans="1:29" x14ac:dyDescent="0.25">
      <c r="A2271" t="s">
        <v>1087</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Row],[Sales]],Raw_Data_2!$A$2:$B$5,2,1)</f>
        <v>Low</v>
      </c>
    </row>
    <row r="2272" spans="1:29" x14ac:dyDescent="0.25">
      <c r="A2272" t="s">
        <v>882</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Row],[Sales]],Raw_Data_2!$A$2:$B$5,2,1)</f>
        <v>Medium</v>
      </c>
    </row>
    <row r="2273" spans="1:29" x14ac:dyDescent="0.25">
      <c r="A2273" t="s">
        <v>944</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Row],[Sales]],Raw_Data_2!$A$2:$B$5,2,1)</f>
        <v>Low</v>
      </c>
    </row>
    <row r="2274" spans="1:29" x14ac:dyDescent="0.25">
      <c r="A2274" t="s">
        <v>944</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Row],[Sales]],Raw_Data_2!$A$2:$B$5,2,1)</f>
        <v>Low</v>
      </c>
    </row>
    <row r="2275" spans="1:29" x14ac:dyDescent="0.25">
      <c r="A2275" t="s">
        <v>1087</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Row],[Sales]],Raw_Data_2!$A$2:$B$5,2,1)</f>
        <v>Low</v>
      </c>
    </row>
    <row r="2276" spans="1:29" x14ac:dyDescent="0.25">
      <c r="A2276" t="s">
        <v>921</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Row],[Sales]],Raw_Data_2!$A$2:$B$5,2,1)</f>
        <v>Low</v>
      </c>
    </row>
    <row r="2277" spans="1:29" x14ac:dyDescent="0.25">
      <c r="A2277" t="s">
        <v>881</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Row],[Sales]],Raw_Data_2!$A$2:$B$5,2,1)</f>
        <v>Medium</v>
      </c>
    </row>
    <row r="2278" spans="1:29" x14ac:dyDescent="0.25">
      <c r="A2278" t="s">
        <v>921</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Row],[Sales]],Raw_Data_2!$A$2:$B$5,2,1)</f>
        <v>Low</v>
      </c>
    </row>
    <row r="2279" spans="1:29" x14ac:dyDescent="0.25">
      <c r="A2279" t="s">
        <v>944</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Row],[Sales]],Raw_Data_2!$A$2:$B$5,2,1)</f>
        <v>Medium</v>
      </c>
    </row>
    <row r="2280" spans="1:29" x14ac:dyDescent="0.25">
      <c r="A2280" t="s">
        <v>883</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Row],[Sales]],Raw_Data_2!$A$2:$B$5,2,1)</f>
        <v>Low</v>
      </c>
    </row>
    <row r="2281" spans="1:29" x14ac:dyDescent="0.25">
      <c r="A2281" t="s">
        <v>917</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Row],[Sales]],Raw_Data_2!$A$2:$B$5,2,1)</f>
        <v>Medium</v>
      </c>
    </row>
    <row r="2282" spans="1:29" x14ac:dyDescent="0.25">
      <c r="A2282" t="s">
        <v>883</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Row],[Sales]],Raw_Data_2!$A$2:$B$5,2,1)</f>
        <v>Low</v>
      </c>
    </row>
    <row r="2283" spans="1:29" x14ac:dyDescent="0.25">
      <c r="A2283" t="s">
        <v>917</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Row],[Sales]],Raw_Data_2!$A$2:$B$5,2,1)</f>
        <v>Medium</v>
      </c>
    </row>
    <row r="2284" spans="1:29" x14ac:dyDescent="0.25">
      <c r="A2284" t="s">
        <v>946</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Row],[Sales]],Raw_Data_2!$A$2:$B$5,2,1)</f>
        <v>Low</v>
      </c>
    </row>
    <row r="2285" spans="1:29" x14ac:dyDescent="0.25">
      <c r="A2285" t="s">
        <v>994</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Row],[Sales]],Raw_Data_2!$A$2:$B$5,2,1)</f>
        <v>Medium</v>
      </c>
    </row>
    <row r="2286" spans="1:29" x14ac:dyDescent="0.25">
      <c r="A2286" t="s">
        <v>946</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Row],[Sales]],Raw_Data_2!$A$2:$B$5,2,1)</f>
        <v>Medium</v>
      </c>
    </row>
    <row r="2287" spans="1:29" x14ac:dyDescent="0.25">
      <c r="A2287" t="s">
        <v>994</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Row],[Sales]],Raw_Data_2!$A$2:$B$5,2,1)</f>
        <v>Medium</v>
      </c>
    </row>
    <row r="2288" spans="1:29" x14ac:dyDescent="0.25">
      <c r="A2288" t="s">
        <v>994</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Row],[Sales]],Raw_Data_2!$A$2:$B$5,2,1)</f>
        <v>Medium</v>
      </c>
    </row>
    <row r="2289" spans="1:29" x14ac:dyDescent="0.25">
      <c r="A2289" t="s">
        <v>946</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Row],[Sales]],Raw_Data_2!$A$2:$B$5,2,1)</f>
        <v>Medium</v>
      </c>
    </row>
    <row r="2290" spans="1:29" x14ac:dyDescent="0.25">
      <c r="A2290" t="s">
        <v>1035</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Row],[Sales]],Raw_Data_2!$A$2:$B$5,2,1)</f>
        <v>Low</v>
      </c>
    </row>
    <row r="2291" spans="1:29" x14ac:dyDescent="0.25">
      <c r="A2291" t="s">
        <v>917</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Row],[Sales]],Raw_Data_2!$A$2:$B$5,2,1)</f>
        <v>Medium</v>
      </c>
    </row>
    <row r="2292" spans="1:29" x14ac:dyDescent="0.25">
      <c r="A2292" t="s">
        <v>1035</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Row],[Sales]],Raw_Data_2!$A$2:$B$5,2,1)</f>
        <v>Medium</v>
      </c>
    </row>
    <row r="2293" spans="1:29" x14ac:dyDescent="0.25">
      <c r="A2293" t="s">
        <v>917</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Row],[Sales]],Raw_Data_2!$A$2:$B$5,2,1)</f>
        <v>Medium</v>
      </c>
    </row>
    <row r="2294" spans="1:29" x14ac:dyDescent="0.25">
      <c r="A2294" t="s">
        <v>917</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Row],[Sales]],Raw_Data_2!$A$2:$B$5,2,1)</f>
        <v>Low</v>
      </c>
    </row>
    <row r="2295" spans="1:29" x14ac:dyDescent="0.25">
      <c r="A2295" t="s">
        <v>1035</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Row],[Sales]],Raw_Data_2!$A$2:$B$5,2,1)</f>
        <v>Medium</v>
      </c>
    </row>
    <row r="2296" spans="1:29" x14ac:dyDescent="0.25">
      <c r="A2296" t="s">
        <v>1139</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Row],[Sales]],Raw_Data_2!$A$2:$B$5,2,1)</f>
        <v>Medium</v>
      </c>
    </row>
    <row r="2297" spans="1:29" x14ac:dyDescent="0.25">
      <c r="A2297" t="s">
        <v>994</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Row],[Sales]],Raw_Data_2!$A$2:$B$5,2,1)</f>
        <v>High</v>
      </c>
    </row>
    <row r="2298" spans="1:29" x14ac:dyDescent="0.25">
      <c r="A2298" t="s">
        <v>994</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Row],[Sales]],Raw_Data_2!$A$2:$B$5,2,1)</f>
        <v>Low</v>
      </c>
    </row>
    <row r="2299" spans="1:29" x14ac:dyDescent="0.25">
      <c r="A2299" t="s">
        <v>917</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Row],[Sales]],Raw_Data_2!$A$2:$B$5,2,1)</f>
        <v>Low</v>
      </c>
    </row>
    <row r="2300" spans="1:29" x14ac:dyDescent="0.25">
      <c r="A2300" t="s">
        <v>1139</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Row],[Sales]],Raw_Data_2!$A$2:$B$5,2,1)</f>
        <v>Medium</v>
      </c>
    </row>
    <row r="2301" spans="1:29" x14ac:dyDescent="0.25">
      <c r="A2301" t="s">
        <v>917</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Row],[Sales]],Raw_Data_2!$A$2:$B$5,2,1)</f>
        <v>Low</v>
      </c>
    </row>
    <row r="2302" spans="1:29" x14ac:dyDescent="0.25">
      <c r="A2302" t="s">
        <v>1139</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Row],[Sales]],Raw_Data_2!$A$2:$B$5,2,1)</f>
        <v>Low</v>
      </c>
    </row>
    <row r="2303" spans="1:29" x14ac:dyDescent="0.25">
      <c r="A2303" t="s">
        <v>1035</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Row],[Sales]],Raw_Data_2!$A$2:$B$5,2,1)</f>
        <v>Low</v>
      </c>
    </row>
    <row r="2304" spans="1:29" x14ac:dyDescent="0.25">
      <c r="A2304" t="s">
        <v>1139</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Row],[Sales]],Raw_Data_2!$A$2:$B$5,2,1)</f>
        <v>Low</v>
      </c>
    </row>
    <row r="2305" spans="1:29" x14ac:dyDescent="0.25">
      <c r="A2305" t="s">
        <v>883</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Row],[Sales]],Raw_Data_2!$A$2:$B$5,2,1)</f>
        <v>Medium</v>
      </c>
    </row>
    <row r="2306" spans="1:29" x14ac:dyDescent="0.25">
      <c r="A2306" t="s">
        <v>1035</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Row],[Sales]],Raw_Data_2!$A$2:$B$5,2,1)</f>
        <v>Medium</v>
      </c>
    </row>
    <row r="2307" spans="1:29" x14ac:dyDescent="0.25">
      <c r="A2307" t="s">
        <v>917</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Row],[Sales]],Raw_Data_2!$A$2:$B$5,2,1)</f>
        <v>Low</v>
      </c>
    </row>
    <row r="2308" spans="1:29" x14ac:dyDescent="0.25">
      <c r="A2308" t="s">
        <v>1139</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Row],[Sales]],Raw_Data_2!$A$2:$B$5,2,1)</f>
        <v>Low</v>
      </c>
    </row>
    <row r="2309" spans="1:29" x14ac:dyDescent="0.25">
      <c r="A2309" t="s">
        <v>883</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Row],[Sales]],Raw_Data_2!$A$2:$B$5,2,1)</f>
        <v>Medium</v>
      </c>
    </row>
    <row r="2310" spans="1:29" x14ac:dyDescent="0.25">
      <c r="A2310" t="s">
        <v>994</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Row],[Sales]],Raw_Data_2!$A$2:$B$5,2,1)</f>
        <v>Medium</v>
      </c>
    </row>
    <row r="2311" spans="1:29" x14ac:dyDescent="0.25">
      <c r="A2311" t="s">
        <v>946</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Row],[Sales]],Raw_Data_2!$A$2:$B$5,2,1)</f>
        <v>Low</v>
      </c>
    </row>
    <row r="2312" spans="1:29" x14ac:dyDescent="0.25">
      <c r="A2312" t="s">
        <v>917</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Row],[Sales]],Raw_Data_2!$A$2:$B$5,2,1)</f>
        <v>Low</v>
      </c>
    </row>
    <row r="2313" spans="1:29" x14ac:dyDescent="0.25">
      <c r="A2313" t="s">
        <v>1139</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Row],[Sales]],Raw_Data_2!$A$2:$B$5,2,1)</f>
        <v>Low</v>
      </c>
    </row>
    <row r="2314" spans="1:29" x14ac:dyDescent="0.25">
      <c r="A2314" t="s">
        <v>883</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Row],[Sales]],Raw_Data_2!$A$2:$B$5,2,1)</f>
        <v>Low</v>
      </c>
    </row>
    <row r="2315" spans="1:29" x14ac:dyDescent="0.25">
      <c r="A2315" t="s">
        <v>917</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Row],[Sales]],Raw_Data_2!$A$2:$B$5,2,1)</f>
        <v>Medium</v>
      </c>
    </row>
    <row r="2316" spans="1:29" x14ac:dyDescent="0.25">
      <c r="A2316" t="s">
        <v>946</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Row],[Sales]],Raw_Data_2!$A$2:$B$5,2,1)</f>
        <v>Medium</v>
      </c>
    </row>
    <row r="2317" spans="1:29" x14ac:dyDescent="0.25">
      <c r="A2317" t="s">
        <v>994</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Row],[Sales]],Raw_Data_2!$A$2:$B$5,2,1)</f>
        <v>Low</v>
      </c>
    </row>
    <row r="2318" spans="1:29" x14ac:dyDescent="0.25">
      <c r="A2318" t="s">
        <v>946</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Row],[Sales]],Raw_Data_2!$A$2:$B$5,2,1)</f>
        <v>Medium</v>
      </c>
    </row>
    <row r="2319" spans="1:29" x14ac:dyDescent="0.25">
      <c r="A2319" t="s">
        <v>917</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Row],[Sales]],Raw_Data_2!$A$2:$B$5,2,1)</f>
        <v>Low</v>
      </c>
    </row>
    <row r="2320" spans="1:29" x14ac:dyDescent="0.25">
      <c r="A2320" t="s">
        <v>1139</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Row],[Sales]],Raw_Data_2!$A$2:$B$5,2,1)</f>
        <v>Low</v>
      </c>
    </row>
    <row r="2321" spans="1:29" x14ac:dyDescent="0.25">
      <c r="A2321" t="s">
        <v>883</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Row],[Sales]],Raw_Data_2!$A$2:$B$5,2,1)</f>
        <v>Medium</v>
      </c>
    </row>
    <row r="2322" spans="1:29" x14ac:dyDescent="0.25">
      <c r="A2322" t="s">
        <v>917</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Row],[Sales]],Raw_Data_2!$A$2:$B$5,2,1)</f>
        <v>Low</v>
      </c>
    </row>
    <row r="2323" spans="1:29" x14ac:dyDescent="0.25">
      <c r="A2323" t="s">
        <v>1139</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Row],[Sales]],Raw_Data_2!$A$2:$B$5,2,1)</f>
        <v>Low</v>
      </c>
    </row>
    <row r="2324" spans="1:29" x14ac:dyDescent="0.25">
      <c r="A2324" t="s">
        <v>883</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Row],[Sales]],Raw_Data_2!$A$2:$B$5,2,1)</f>
        <v>Low</v>
      </c>
    </row>
    <row r="2325" spans="1:29" x14ac:dyDescent="0.25">
      <c r="A2325" t="s">
        <v>994</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Row],[Sales]],Raw_Data_2!$A$2:$B$5,2,1)</f>
        <v>Medium</v>
      </c>
    </row>
    <row r="2326" spans="1:29" x14ac:dyDescent="0.25">
      <c r="A2326" t="s">
        <v>946</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Row],[Sales]],Raw_Data_2!$A$2:$B$5,2,1)</f>
        <v>Medium</v>
      </c>
    </row>
    <row r="2327" spans="1:29" x14ac:dyDescent="0.25">
      <c r="A2327" t="s">
        <v>994</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Row],[Sales]],Raw_Data_2!$A$2:$B$5,2,1)</f>
        <v>Low</v>
      </c>
    </row>
    <row r="2328" spans="1:29" x14ac:dyDescent="0.25">
      <c r="A2328" t="s">
        <v>946</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Row],[Sales]],Raw_Data_2!$A$2:$B$5,2,1)</f>
        <v>Low</v>
      </c>
    </row>
    <row r="2329" spans="1:29" x14ac:dyDescent="0.25">
      <c r="A2329" t="s">
        <v>917</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Row],[Sales]],Raw_Data_2!$A$2:$B$5,2,1)</f>
        <v>Low</v>
      </c>
    </row>
    <row r="2330" spans="1:29" x14ac:dyDescent="0.25">
      <c r="A2330" t="s">
        <v>1139</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Row],[Sales]],Raw_Data_2!$A$2:$B$5,2,1)</f>
        <v>Low</v>
      </c>
    </row>
    <row r="2331" spans="1:29" x14ac:dyDescent="0.25">
      <c r="A2331" t="s">
        <v>883</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Row],[Sales]],Raw_Data_2!$A$2:$B$5,2,1)</f>
        <v>Low</v>
      </c>
    </row>
    <row r="2332" spans="1:29" x14ac:dyDescent="0.25">
      <c r="A2332" t="s">
        <v>1139</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Row],[Sales]],Raw_Data_2!$A$2:$B$5,2,1)</f>
        <v>Medium</v>
      </c>
    </row>
    <row r="2333" spans="1:29" x14ac:dyDescent="0.25">
      <c r="A2333" t="s">
        <v>883</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Row],[Sales]],Raw_Data_2!$A$2:$B$5,2,1)</f>
        <v>Low</v>
      </c>
    </row>
    <row r="2334" spans="1:29" x14ac:dyDescent="0.25">
      <c r="A2334" t="s">
        <v>917</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Row],[Sales]],Raw_Data_2!$A$2:$B$5,2,1)</f>
        <v>Low</v>
      </c>
    </row>
    <row r="2335" spans="1:29" x14ac:dyDescent="0.25">
      <c r="A2335" t="s">
        <v>1139</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Row],[Sales]],Raw_Data_2!$A$2:$B$5,2,1)</f>
        <v>Medium</v>
      </c>
    </row>
    <row r="2336" spans="1:29" x14ac:dyDescent="0.25">
      <c r="A2336" t="s">
        <v>883</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Row],[Sales]],Raw_Data_2!$A$2:$B$5,2,1)</f>
        <v>Low</v>
      </c>
    </row>
    <row r="2337" spans="1:29" x14ac:dyDescent="0.25">
      <c r="A2337" t="s">
        <v>917</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Row],[Sales]],Raw_Data_2!$A$2:$B$5,2,1)</f>
        <v>Low</v>
      </c>
    </row>
    <row r="2338" spans="1:29" x14ac:dyDescent="0.25">
      <c r="A2338" t="s">
        <v>1139</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Row],[Sales]],Raw_Data_2!$A$2:$B$5,2,1)</f>
        <v>Medium</v>
      </c>
    </row>
    <row r="2339" spans="1:29" x14ac:dyDescent="0.25">
      <c r="A2339" t="s">
        <v>883</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Row],[Sales]],Raw_Data_2!$A$2:$B$5,2,1)</f>
        <v>Medium</v>
      </c>
    </row>
    <row r="2340" spans="1:29" x14ac:dyDescent="0.25">
      <c r="A2340" t="s">
        <v>917</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Row],[Sales]],Raw_Data_2!$A$2:$B$5,2,1)</f>
        <v>Low</v>
      </c>
    </row>
    <row r="2341" spans="1:29" x14ac:dyDescent="0.25">
      <c r="A2341" t="s">
        <v>1139</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Row],[Sales]],Raw_Data_2!$A$2:$B$5,2,1)</f>
        <v>Low</v>
      </c>
    </row>
    <row r="2342" spans="1:29" x14ac:dyDescent="0.25">
      <c r="A2342" t="s">
        <v>883</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Row],[Sales]],Raw_Data_2!$A$2:$B$5,2,1)</f>
        <v>Medium</v>
      </c>
    </row>
    <row r="2343" spans="1:29" x14ac:dyDescent="0.25">
      <c r="A2343" t="s">
        <v>917</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Row],[Sales]],Raw_Data_2!$A$2:$B$5,2,1)</f>
        <v>Low</v>
      </c>
    </row>
    <row r="2344" spans="1:29" x14ac:dyDescent="0.25">
      <c r="A2344" t="s">
        <v>1139</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Row],[Sales]],Raw_Data_2!$A$2:$B$5,2,1)</f>
        <v>Medium</v>
      </c>
    </row>
    <row r="2345" spans="1:29" x14ac:dyDescent="0.25">
      <c r="A2345" t="s">
        <v>883</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Row],[Sales]],Raw_Data_2!$A$2:$B$5,2,1)</f>
        <v>Medium</v>
      </c>
    </row>
    <row r="2346" spans="1:29" x14ac:dyDescent="0.25">
      <c r="A2346" t="s">
        <v>883</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Row],[Sales]],Raw_Data_2!$A$2:$B$5,2,1)</f>
        <v>Low</v>
      </c>
    </row>
    <row r="2347" spans="1:29" x14ac:dyDescent="0.25">
      <c r="A2347" t="s">
        <v>911</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Row],[Sales]],Raw_Data_2!$A$2:$B$5,2,1)</f>
        <v>Medium</v>
      </c>
    </row>
    <row r="2348" spans="1:29" x14ac:dyDescent="0.25">
      <c r="A2348" t="s">
        <v>914</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Row],[Sales]],Raw_Data_2!$A$2:$B$5,2,1)</f>
        <v>Medium</v>
      </c>
    </row>
    <row r="2349" spans="1:29" x14ac:dyDescent="0.25">
      <c r="A2349" t="s">
        <v>947</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Row],[Sales]],Raw_Data_2!$A$2:$B$5,2,1)</f>
        <v>Medium</v>
      </c>
    </row>
    <row r="2350" spans="1:29" x14ac:dyDescent="0.25">
      <c r="A2350" t="s">
        <v>950</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Row],[Sales]],Raw_Data_2!$A$2:$B$5,2,1)</f>
        <v>High</v>
      </c>
    </row>
    <row r="2351" spans="1:29" x14ac:dyDescent="0.25">
      <c r="A2351" t="s">
        <v>963</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Row],[Sales]],Raw_Data_2!$A$2:$B$5,2,1)</f>
        <v>Low</v>
      </c>
    </row>
    <row r="2352" spans="1:29" x14ac:dyDescent="0.25">
      <c r="A2352" t="s">
        <v>914</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Row],[Sales]],Raw_Data_2!$A$2:$B$5,2,1)</f>
        <v>Medium</v>
      </c>
    </row>
    <row r="2353" spans="1:29" x14ac:dyDescent="0.25">
      <c r="A2353" t="s">
        <v>1004</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Row],[Sales]],Raw_Data_2!$A$2:$B$5,2,1)</f>
        <v>Medium</v>
      </c>
    </row>
    <row r="2354" spans="1:29" x14ac:dyDescent="0.25">
      <c r="A2354" t="s">
        <v>963</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Row],[Sales]],Raw_Data_2!$A$2:$B$5,2,1)</f>
        <v>High</v>
      </c>
    </row>
    <row r="2355" spans="1:29" x14ac:dyDescent="0.25">
      <c r="A2355" t="s">
        <v>914</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Row],[Sales]],Raw_Data_2!$A$2:$B$5,2,1)</f>
        <v>Medium</v>
      </c>
    </row>
    <row r="2356" spans="1:29" x14ac:dyDescent="0.25">
      <c r="A2356" t="s">
        <v>1016</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Row],[Sales]],Raw_Data_2!$A$2:$B$5,2,1)</f>
        <v>Medium</v>
      </c>
    </row>
    <row r="2357" spans="1:29" x14ac:dyDescent="0.25">
      <c r="A2357" t="s">
        <v>1016</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Row],[Sales]],Raw_Data_2!$A$2:$B$5,2,1)</f>
        <v>Medium</v>
      </c>
    </row>
    <row r="2358" spans="1:29" x14ac:dyDescent="0.25">
      <c r="A2358" t="s">
        <v>1004</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Row],[Sales]],Raw_Data_2!$A$2:$B$5,2,1)</f>
        <v>Low</v>
      </c>
    </row>
    <row r="2359" spans="1:29" x14ac:dyDescent="0.25">
      <c r="A2359" t="s">
        <v>963</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Row],[Sales]],Raw_Data_2!$A$2:$B$5,2,1)</f>
        <v>Medium</v>
      </c>
    </row>
    <row r="2360" spans="1:29" x14ac:dyDescent="0.25">
      <c r="A2360" t="s">
        <v>914</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Row],[Sales]],Raw_Data_2!$A$2:$B$5,2,1)</f>
        <v>Medium</v>
      </c>
    </row>
    <row r="2361" spans="1:29" x14ac:dyDescent="0.25">
      <c r="A2361" t="s">
        <v>911</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Row],[Sales]],Raw_Data_2!$A$2:$B$5,2,1)</f>
        <v>High</v>
      </c>
    </row>
    <row r="2362" spans="1:29" x14ac:dyDescent="0.25">
      <c r="A2362" t="s">
        <v>911</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Row],[Sales]],Raw_Data_2!$A$2:$B$5,2,1)</f>
        <v>Medium</v>
      </c>
    </row>
    <row r="2363" spans="1:29" x14ac:dyDescent="0.25">
      <c r="A2363" t="s">
        <v>947</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Row],[Sales]],Raw_Data_2!$A$2:$B$5,2,1)</f>
        <v>Low</v>
      </c>
    </row>
    <row r="2364" spans="1:29" x14ac:dyDescent="0.25">
      <c r="A2364" t="s">
        <v>1095</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Row],[Sales]],Raw_Data_2!$A$2:$B$5,2,1)</f>
        <v>Low</v>
      </c>
    </row>
    <row r="2365" spans="1:29" x14ac:dyDescent="0.25">
      <c r="A2365" t="s">
        <v>950</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Row],[Sales]],Raw_Data_2!$A$2:$B$5,2,1)</f>
        <v>Medium</v>
      </c>
    </row>
    <row r="2366" spans="1:29" x14ac:dyDescent="0.25">
      <c r="A2366" t="s">
        <v>1004</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Row],[Sales]],Raw_Data_2!$A$2:$B$5,2,1)</f>
        <v>Low</v>
      </c>
    </row>
    <row r="2367" spans="1:29" x14ac:dyDescent="0.25">
      <c r="A2367" t="s">
        <v>963</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Row],[Sales]],Raw_Data_2!$A$2:$B$5,2,1)</f>
        <v>Medium</v>
      </c>
    </row>
    <row r="2368" spans="1:29" x14ac:dyDescent="0.25">
      <c r="A2368" t="s">
        <v>963</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Row],[Sales]],Raw_Data_2!$A$2:$B$5,2,1)</f>
        <v>Low</v>
      </c>
    </row>
    <row r="2369" spans="1:29" x14ac:dyDescent="0.25">
      <c r="A2369" t="s">
        <v>1095</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Row],[Sales]],Raw_Data_2!$A$2:$B$5,2,1)</f>
        <v>Low</v>
      </c>
    </row>
    <row r="2370" spans="1:29" x14ac:dyDescent="0.25">
      <c r="A2370" t="s">
        <v>911</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Row],[Sales]],Raw_Data_2!$A$2:$B$5,2,1)</f>
        <v>Medium</v>
      </c>
    </row>
    <row r="2371" spans="1:29" x14ac:dyDescent="0.25">
      <c r="A2371" t="s">
        <v>911</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Row],[Sales]],Raw_Data_2!$A$2:$B$5,2,1)</f>
        <v>Low</v>
      </c>
    </row>
    <row r="2372" spans="1:29" x14ac:dyDescent="0.25">
      <c r="A2372" t="s">
        <v>947</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Row],[Sales]],Raw_Data_2!$A$2:$B$5,2,1)</f>
        <v>Low</v>
      </c>
    </row>
    <row r="2373" spans="1:29" x14ac:dyDescent="0.25">
      <c r="A2373" t="s">
        <v>1095</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Row],[Sales]],Raw_Data_2!$A$2:$B$5,2,1)</f>
        <v>Medium</v>
      </c>
    </row>
    <row r="2374" spans="1:29" x14ac:dyDescent="0.25">
      <c r="A2374" t="s">
        <v>950</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Row],[Sales]],Raw_Data_2!$A$2:$B$5,2,1)</f>
        <v>Low</v>
      </c>
    </row>
    <row r="2375" spans="1:29" x14ac:dyDescent="0.25">
      <c r="A2375" t="s">
        <v>911</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Row],[Sales]],Raw_Data_2!$A$2:$B$5,2,1)</f>
        <v>Low</v>
      </c>
    </row>
    <row r="2376" spans="1:29" x14ac:dyDescent="0.25">
      <c r="A2376" t="s">
        <v>1016</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Row],[Sales]],Raw_Data_2!$A$2:$B$5,2,1)</f>
        <v>Medium</v>
      </c>
    </row>
    <row r="2377" spans="1:29" x14ac:dyDescent="0.25">
      <c r="A2377" t="s">
        <v>963</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Row],[Sales]],Raw_Data_2!$A$2:$B$5,2,1)</f>
        <v>Low</v>
      </c>
    </row>
    <row r="2378" spans="1:29" x14ac:dyDescent="0.25">
      <c r="A2378" t="s">
        <v>1016</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Row],[Sales]],Raw_Data_2!$A$2:$B$5,2,1)</f>
        <v>Low</v>
      </c>
    </row>
    <row r="2379" spans="1:29" x14ac:dyDescent="0.25">
      <c r="A2379" t="s">
        <v>911</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Row],[Sales]],Raw_Data_2!$A$2:$B$5,2,1)</f>
        <v>Medium</v>
      </c>
    </row>
    <row r="2380" spans="1:29" x14ac:dyDescent="0.25">
      <c r="A2380" t="s">
        <v>947</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Row],[Sales]],Raw_Data_2!$A$2:$B$5,2,1)</f>
        <v>Medium</v>
      </c>
    </row>
    <row r="2381" spans="1:29" x14ac:dyDescent="0.25">
      <c r="A2381" t="s">
        <v>1095</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Row],[Sales]],Raw_Data_2!$A$2:$B$5,2,1)</f>
        <v>Low</v>
      </c>
    </row>
    <row r="2382" spans="1:29" x14ac:dyDescent="0.25">
      <c r="A2382" t="s">
        <v>950</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Row],[Sales]],Raw_Data_2!$A$2:$B$5,2,1)</f>
        <v>Medium</v>
      </c>
    </row>
    <row r="2383" spans="1:29" x14ac:dyDescent="0.25">
      <c r="A2383" t="s">
        <v>1016</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Row],[Sales]],Raw_Data_2!$A$2:$B$5,2,1)</f>
        <v>Medium</v>
      </c>
    </row>
    <row r="2384" spans="1:29" x14ac:dyDescent="0.25">
      <c r="A2384" t="s">
        <v>1016</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Row],[Sales]],Raw_Data_2!$A$2:$B$5,2,1)</f>
        <v>Medium</v>
      </c>
    </row>
    <row r="2385" spans="1:29" x14ac:dyDescent="0.25">
      <c r="A2385" t="s">
        <v>963</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Row],[Sales]],Raw_Data_2!$A$2:$B$5,2,1)</f>
        <v>Low</v>
      </c>
    </row>
    <row r="2386" spans="1:29" x14ac:dyDescent="0.25">
      <c r="A2386" t="s">
        <v>914</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Row],[Sales]],Raw_Data_2!$A$2:$B$5,2,1)</f>
        <v>Medium</v>
      </c>
    </row>
    <row r="2387" spans="1:29" x14ac:dyDescent="0.25">
      <c r="A2387" t="s">
        <v>963</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Row],[Sales]],Raw_Data_2!$A$2:$B$5,2,1)</f>
        <v>Low</v>
      </c>
    </row>
    <row r="2388" spans="1:29" x14ac:dyDescent="0.25">
      <c r="A2388" t="s">
        <v>914</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Row],[Sales]],Raw_Data_2!$A$2:$B$5,2,1)</f>
        <v>Low</v>
      </c>
    </row>
    <row r="2389" spans="1:29" x14ac:dyDescent="0.25">
      <c r="A2389" t="s">
        <v>1004</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Row],[Sales]],Raw_Data_2!$A$2:$B$5,2,1)</f>
        <v>Low</v>
      </c>
    </row>
    <row r="2390" spans="1:29" x14ac:dyDescent="0.25">
      <c r="A2390" t="s">
        <v>1095</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Row],[Sales]],Raw_Data_2!$A$2:$B$5,2,1)</f>
        <v>Low</v>
      </c>
    </row>
    <row r="2391" spans="1:29" x14ac:dyDescent="0.25">
      <c r="A2391" t="s">
        <v>1016</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Row],[Sales]],Raw_Data_2!$A$2:$B$5,2,1)</f>
        <v>Medium</v>
      </c>
    </row>
    <row r="2392" spans="1:29" x14ac:dyDescent="0.25">
      <c r="A2392" t="s">
        <v>1004</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Row],[Sales]],Raw_Data_2!$A$2:$B$5,2,1)</f>
        <v>Medium</v>
      </c>
    </row>
    <row r="2393" spans="1:29" x14ac:dyDescent="0.25">
      <c r="A2393" t="s">
        <v>1150</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Row],[Sales]],Raw_Data_2!$A$2:$B$5,2,1)</f>
        <v>Medium</v>
      </c>
    </row>
    <row r="2394" spans="1:29" x14ac:dyDescent="0.25">
      <c r="A2394" t="s">
        <v>1004</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Row],[Sales]],Raw_Data_2!$A$2:$B$5,2,1)</f>
        <v>Medium</v>
      </c>
    </row>
    <row r="2395" spans="1:29" x14ac:dyDescent="0.25">
      <c r="A2395" t="s">
        <v>947</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Row],[Sales]],Raw_Data_2!$A$2:$B$5,2,1)</f>
        <v>Low</v>
      </c>
    </row>
    <row r="2396" spans="1:29" x14ac:dyDescent="0.25">
      <c r="A2396" t="s">
        <v>1095</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Row],[Sales]],Raw_Data_2!$A$2:$B$5,2,1)</f>
        <v>Low</v>
      </c>
    </row>
    <row r="2397" spans="1:29" x14ac:dyDescent="0.25">
      <c r="A2397" t="s">
        <v>950</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Row],[Sales]],Raw_Data_2!$A$2:$B$5,2,1)</f>
        <v>Low</v>
      </c>
    </row>
    <row r="2398" spans="1:29" x14ac:dyDescent="0.25">
      <c r="A2398" t="s">
        <v>1150</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Row],[Sales]],Raw_Data_2!$A$2:$B$5,2,1)</f>
        <v>Medium</v>
      </c>
    </row>
    <row r="2399" spans="1:29" x14ac:dyDescent="0.25">
      <c r="A2399" t="s">
        <v>947</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Row],[Sales]],Raw_Data_2!$A$2:$B$5,2,1)</f>
        <v>Low</v>
      </c>
    </row>
    <row r="2400" spans="1:29" x14ac:dyDescent="0.25">
      <c r="A2400" t="s">
        <v>1150</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Row],[Sales]],Raw_Data_2!$A$2:$B$5,2,1)</f>
        <v>Medium</v>
      </c>
    </row>
    <row r="2401" spans="1:29" x14ac:dyDescent="0.25">
      <c r="A2401" t="s">
        <v>947</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Row],[Sales]],Raw_Data_2!$A$2:$B$5,2,1)</f>
        <v>Medium</v>
      </c>
    </row>
    <row r="2402" spans="1:29" x14ac:dyDescent="0.25">
      <c r="A2402" t="s">
        <v>1095</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Row],[Sales]],Raw_Data_2!$A$2:$B$5,2,1)</f>
        <v>Low</v>
      </c>
    </row>
    <row r="2403" spans="1:29" x14ac:dyDescent="0.25">
      <c r="A2403" t="s">
        <v>950</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Row],[Sales]],Raw_Data_2!$A$2:$B$5,2,1)</f>
        <v>Low</v>
      </c>
    </row>
    <row r="2404" spans="1:29" x14ac:dyDescent="0.25">
      <c r="A2404" t="s">
        <v>1150</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Row],[Sales]],Raw_Data_2!$A$2:$B$5,2,1)</f>
        <v>Low</v>
      </c>
    </row>
    <row r="2405" spans="1:29" x14ac:dyDescent="0.25">
      <c r="A2405" t="s">
        <v>947</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Row],[Sales]],Raw_Data_2!$A$2:$B$5,2,1)</f>
        <v>Low</v>
      </c>
    </row>
    <row r="2406" spans="1:29" x14ac:dyDescent="0.25">
      <c r="A2406" t="s">
        <v>950</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Row],[Sales]],Raw_Data_2!$A$2:$B$5,2,1)</f>
        <v>Medium</v>
      </c>
    </row>
    <row r="2407" spans="1:29" x14ac:dyDescent="0.25">
      <c r="A2407" t="s">
        <v>947</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Row],[Sales]],Raw_Data_2!$A$2:$B$5,2,1)</f>
        <v>Low</v>
      </c>
    </row>
    <row r="2408" spans="1:29" x14ac:dyDescent="0.25">
      <c r="A2408" t="s">
        <v>1095</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Row],[Sales]],Raw_Data_2!$A$2:$B$5,2,1)</f>
        <v>Medium</v>
      </c>
    </row>
    <row r="2409" spans="1:29" x14ac:dyDescent="0.25">
      <c r="A2409" t="s">
        <v>1150</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Row],[Sales]],Raw_Data_2!$A$2:$B$5,2,1)</f>
        <v>Low</v>
      </c>
    </row>
    <row r="2410" spans="1:29" x14ac:dyDescent="0.25">
      <c r="A2410" t="s">
        <v>1004</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Row],[Sales]],Raw_Data_2!$A$2:$B$5,2,1)</f>
        <v>Low</v>
      </c>
    </row>
    <row r="2411" spans="1:29" x14ac:dyDescent="0.25">
      <c r="A2411" t="s">
        <v>911</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Row],[Sales]],Raw_Data_2!$A$2:$B$5,2,1)</f>
        <v>Medium</v>
      </c>
    </row>
    <row r="2412" spans="1:29" x14ac:dyDescent="0.25">
      <c r="A2412" t="s">
        <v>1095</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Row],[Sales]],Raw_Data_2!$A$2:$B$5,2,1)</f>
        <v>Medium</v>
      </c>
    </row>
    <row r="2413" spans="1:29" x14ac:dyDescent="0.25">
      <c r="A2413" t="s">
        <v>1004</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Row],[Sales]],Raw_Data_2!$A$2:$B$5,2,1)</f>
        <v>Medium</v>
      </c>
    </row>
    <row r="2414" spans="1:29" x14ac:dyDescent="0.25">
      <c r="A2414" t="s">
        <v>914</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Row],[Sales]],Raw_Data_2!$A$2:$B$5,2,1)</f>
        <v>Low</v>
      </c>
    </row>
    <row r="2415" spans="1:29" x14ac:dyDescent="0.25">
      <c r="A2415" t="s">
        <v>1004</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Row],[Sales]],Raw_Data_2!$A$2:$B$5,2,1)</f>
        <v>Low</v>
      </c>
    </row>
    <row r="2416" spans="1:29" x14ac:dyDescent="0.25">
      <c r="A2416" t="s">
        <v>1004</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Row],[Sales]],Raw_Data_2!$A$2:$B$5,2,1)</f>
        <v>Low</v>
      </c>
    </row>
    <row r="2417" spans="1:29" x14ac:dyDescent="0.25">
      <c r="A2417" t="s">
        <v>963</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Row],[Sales]],Raw_Data_2!$A$2:$B$5,2,1)</f>
        <v>Medium</v>
      </c>
    </row>
    <row r="2418" spans="1:29" x14ac:dyDescent="0.25">
      <c r="A2418" t="s">
        <v>914</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Row],[Sales]],Raw_Data_2!$A$2:$B$5,2,1)</f>
        <v>Low</v>
      </c>
    </row>
    <row r="2419" spans="1:29" x14ac:dyDescent="0.25">
      <c r="A2419" t="s">
        <v>1004</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Row],[Sales]],Raw_Data_2!$A$2:$B$5,2,1)</f>
        <v>Low</v>
      </c>
    </row>
    <row r="2420" spans="1:29" x14ac:dyDescent="0.25">
      <c r="A2420" t="s">
        <v>1016</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Row],[Sales]],Raw_Data_2!$A$2:$B$5,2,1)</f>
        <v>Low</v>
      </c>
    </row>
    <row r="2421" spans="1:29" x14ac:dyDescent="0.25">
      <c r="A2421" t="s">
        <v>947</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Row],[Sales]],Raw_Data_2!$A$2:$B$5,2,1)</f>
        <v>Medium</v>
      </c>
    </row>
    <row r="2422" spans="1:29" x14ac:dyDescent="0.25">
      <c r="A2422" t="s">
        <v>1016</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Row],[Sales]],Raw_Data_2!$A$2:$B$5,2,1)</f>
        <v>Medium</v>
      </c>
    </row>
    <row r="2423" spans="1:29" x14ac:dyDescent="0.25">
      <c r="A2423" t="s">
        <v>947</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Row],[Sales]],Raw_Data_2!$A$2:$B$5,2,1)</f>
        <v>Low</v>
      </c>
    </row>
    <row r="2424" spans="1:29" x14ac:dyDescent="0.25">
      <c r="A2424" t="s">
        <v>1095</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Row],[Sales]],Raw_Data_2!$A$2:$B$5,2,1)</f>
        <v>Low</v>
      </c>
    </row>
    <row r="2425" spans="1:29" x14ac:dyDescent="0.25">
      <c r="A2425" t="s">
        <v>950</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Row],[Sales]],Raw_Data_2!$A$2:$B$5,2,1)</f>
        <v>Medium</v>
      </c>
    </row>
    <row r="2426" spans="1:29" x14ac:dyDescent="0.25">
      <c r="A2426" t="s">
        <v>1095</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Row],[Sales]],Raw_Data_2!$A$2:$B$5,2,1)</f>
        <v>Medium</v>
      </c>
    </row>
    <row r="2427" spans="1:29" x14ac:dyDescent="0.25">
      <c r="A2427" t="s">
        <v>947</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Row],[Sales]],Raw_Data_2!$A$2:$B$5,2,1)</f>
        <v>Low</v>
      </c>
    </row>
    <row r="2428" spans="1:29" x14ac:dyDescent="0.25">
      <c r="A2428" t="s">
        <v>1095</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Row],[Sales]],Raw_Data_2!$A$2:$B$5,2,1)</f>
        <v>Medium</v>
      </c>
    </row>
    <row r="2429" spans="1:29" x14ac:dyDescent="0.25">
      <c r="A2429" t="s">
        <v>1004</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Row],[Sales]],Raw_Data_2!$A$2:$B$5,2,1)</f>
        <v>Medium</v>
      </c>
    </row>
    <row r="2430" spans="1:29" x14ac:dyDescent="0.25">
      <c r="A2430" t="s">
        <v>914</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Row],[Sales]],Raw_Data_2!$A$2:$B$5,2,1)</f>
        <v>Medium</v>
      </c>
    </row>
    <row r="2431" spans="1:29" x14ac:dyDescent="0.25">
      <c r="A2431" t="s">
        <v>1095</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Row],[Sales]],Raw_Data_2!$A$2:$B$5,2,1)</f>
        <v>Medium</v>
      </c>
    </row>
    <row r="2432" spans="1:29" x14ac:dyDescent="0.25">
      <c r="A2432" t="s">
        <v>947</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Row],[Sales]],Raw_Data_2!$A$2:$B$5,2,1)</f>
        <v>Medium</v>
      </c>
    </row>
    <row r="2433" spans="1:29" x14ac:dyDescent="0.25">
      <c r="A2433" t="s">
        <v>1095</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Row],[Sales]],Raw_Data_2!$A$2:$B$5,2,1)</f>
        <v>Medium</v>
      </c>
    </row>
    <row r="2434" spans="1:29" x14ac:dyDescent="0.25">
      <c r="A2434" t="s">
        <v>947</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Row],[Sales]],Raw_Data_2!$A$2:$B$5,2,1)</f>
        <v>Medium</v>
      </c>
    </row>
    <row r="2435" spans="1:29" x14ac:dyDescent="0.25">
      <c r="A2435" t="s">
        <v>1095</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Row],[Sales]],Raw_Data_2!$A$2:$B$5,2,1)</f>
        <v>Low</v>
      </c>
    </row>
    <row r="2436" spans="1:29" x14ac:dyDescent="0.25">
      <c r="A2436" t="s">
        <v>947</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Row],[Sales]],Raw_Data_2!$A$2:$B$5,2,1)</f>
        <v>Low</v>
      </c>
    </row>
    <row r="2437" spans="1:29" x14ac:dyDescent="0.25">
      <c r="A2437" t="s">
        <v>1095</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Row],[Sales]],Raw_Data_2!$A$2:$B$5,2,1)</f>
        <v>Medium</v>
      </c>
    </row>
    <row r="2438" spans="1:29" x14ac:dyDescent="0.25">
      <c r="A2438" t="s">
        <v>947</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Row],[Sales]],Raw_Data_2!$A$2:$B$5,2,1)</f>
        <v>Low</v>
      </c>
    </row>
    <row r="2439" spans="1:29" x14ac:dyDescent="0.25">
      <c r="A2439" t="s">
        <v>1095</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Row],[Sales]],Raw_Data_2!$A$2:$B$5,2,1)</f>
        <v>Medium</v>
      </c>
    </row>
    <row r="2440" spans="1:29" x14ac:dyDescent="0.25">
      <c r="A2440" t="s">
        <v>950</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Row],[Sales]],Raw_Data_2!$A$2:$B$5,2,1)</f>
        <v>Low</v>
      </c>
    </row>
    <row r="2441" spans="1:29" x14ac:dyDescent="0.25">
      <c r="A2441" t="s">
        <v>947</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Row],[Sales]],Raw_Data_2!$A$2:$B$5,2,1)</f>
        <v>Medium</v>
      </c>
    </row>
    <row r="2442" spans="1:29" x14ac:dyDescent="0.25">
      <c r="A2442" t="s">
        <v>1095</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Row],[Sales]],Raw_Data_2!$A$2:$B$5,2,1)</f>
        <v>Medium</v>
      </c>
    </row>
    <row r="2443" spans="1:29" x14ac:dyDescent="0.25">
      <c r="A2443" t="s">
        <v>912</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Row],[Sales]],Raw_Data_2!$A$2:$B$5,2,1)</f>
        <v>High</v>
      </c>
    </row>
    <row r="2444" spans="1:29" x14ac:dyDescent="0.25">
      <c r="A2444" t="s">
        <v>922</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Row],[Sales]],Raw_Data_2!$A$2:$B$5,2,1)</f>
        <v>Medium</v>
      </c>
    </row>
    <row r="2445" spans="1:29" x14ac:dyDescent="0.25">
      <c r="A2445" t="s">
        <v>922</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Row],[Sales]],Raw_Data_2!$A$2:$B$5,2,1)</f>
        <v>Medium</v>
      </c>
    </row>
    <row r="2446" spans="1:29" x14ac:dyDescent="0.25">
      <c r="A2446" t="s">
        <v>948</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Row],[Sales]],Raw_Data_2!$A$2:$B$5,2,1)</f>
        <v>Medium</v>
      </c>
    </row>
    <row r="2447" spans="1:29" x14ac:dyDescent="0.25">
      <c r="A2447" t="s">
        <v>912</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Row],[Sales]],Raw_Data_2!$A$2:$B$5,2,1)</f>
        <v>Medium</v>
      </c>
    </row>
    <row r="2448" spans="1:29" x14ac:dyDescent="0.25">
      <c r="A2448" t="s">
        <v>1005</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Row],[Sales]],Raw_Data_2!$A$2:$B$5,2,1)</f>
        <v>Medium</v>
      </c>
    </row>
    <row r="2449" spans="1:29" x14ac:dyDescent="0.25">
      <c r="A2449" t="s">
        <v>912</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Row],[Sales]],Raw_Data_2!$A$2:$B$5,2,1)</f>
        <v>Low</v>
      </c>
    </row>
    <row r="2450" spans="1:29" x14ac:dyDescent="0.25">
      <c r="A2450" t="s">
        <v>1005</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Row],[Sales]],Raw_Data_2!$A$2:$B$5,2,1)</f>
        <v>Medium</v>
      </c>
    </row>
    <row r="2451" spans="1:29" x14ac:dyDescent="0.25">
      <c r="A2451" t="s">
        <v>1005</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Row],[Sales]],Raw_Data_2!$A$2:$B$5,2,1)</f>
        <v>Medium</v>
      </c>
    </row>
    <row r="2452" spans="1:29" x14ac:dyDescent="0.25">
      <c r="A2452" t="s">
        <v>1005</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Row],[Sales]],Raw_Data_2!$A$2:$B$5,2,1)</f>
        <v>Low</v>
      </c>
    </row>
    <row r="2453" spans="1:29" x14ac:dyDescent="0.25">
      <c r="A2453" t="s">
        <v>912</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Row],[Sales]],Raw_Data_2!$A$2:$B$5,2,1)</f>
        <v>Medium</v>
      </c>
    </row>
    <row r="2454" spans="1:29" x14ac:dyDescent="0.25">
      <c r="A2454" t="s">
        <v>1070</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Row],[Sales]],Raw_Data_2!$A$2:$B$5,2,1)</f>
        <v>Low</v>
      </c>
    </row>
    <row r="2455" spans="1:29" x14ac:dyDescent="0.25">
      <c r="A2455" t="s">
        <v>912</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Row],[Sales]],Raw_Data_2!$A$2:$B$5,2,1)</f>
        <v>Low</v>
      </c>
    </row>
    <row r="2456" spans="1:29" x14ac:dyDescent="0.25">
      <c r="A2456" t="s">
        <v>1005</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Row],[Sales]],Raw_Data_2!$A$2:$B$5,2,1)</f>
        <v>Low</v>
      </c>
    </row>
    <row r="2457" spans="1:29" x14ac:dyDescent="0.25">
      <c r="A2457" t="s">
        <v>1106</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Row],[Sales]],Raw_Data_2!$A$2:$B$5,2,1)</f>
        <v>Medium</v>
      </c>
    </row>
    <row r="2458" spans="1:29" x14ac:dyDescent="0.25">
      <c r="A2458" t="s">
        <v>1070</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Row],[Sales]],Raw_Data_2!$A$2:$B$5,2,1)</f>
        <v>Medium</v>
      </c>
    </row>
    <row r="2459" spans="1:29" x14ac:dyDescent="0.25">
      <c r="A2459" t="s">
        <v>912</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Row],[Sales]],Raw_Data_2!$A$2:$B$5,2,1)</f>
        <v>Low</v>
      </c>
    </row>
    <row r="2460" spans="1:29" x14ac:dyDescent="0.25">
      <c r="A2460" t="s">
        <v>922</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Row],[Sales]],Raw_Data_2!$A$2:$B$5,2,1)</f>
        <v>Low</v>
      </c>
    </row>
    <row r="2461" spans="1:29" x14ac:dyDescent="0.25">
      <c r="A2461" t="s">
        <v>922</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Row],[Sales]],Raw_Data_2!$A$2:$B$5,2,1)</f>
        <v>Low</v>
      </c>
    </row>
    <row r="2462" spans="1:29" x14ac:dyDescent="0.25">
      <c r="A2462" t="s">
        <v>1070</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Row],[Sales]],Raw_Data_2!$A$2:$B$5,2,1)</f>
        <v>Low</v>
      </c>
    </row>
    <row r="2463" spans="1:29" x14ac:dyDescent="0.25">
      <c r="A2463" t="s">
        <v>912</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Row],[Sales]],Raw_Data_2!$A$2:$B$5,2,1)</f>
        <v>Medium</v>
      </c>
    </row>
    <row r="2464" spans="1:29" x14ac:dyDescent="0.25">
      <c r="A2464" t="s">
        <v>912</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Row],[Sales]],Raw_Data_2!$A$2:$B$5,2,1)</f>
        <v>Low</v>
      </c>
    </row>
    <row r="2465" spans="1:29" x14ac:dyDescent="0.25">
      <c r="A2465" t="s">
        <v>912</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Row],[Sales]],Raw_Data_2!$A$2:$B$5,2,1)</f>
        <v>Medium</v>
      </c>
    </row>
    <row r="2466" spans="1:29" x14ac:dyDescent="0.25">
      <c r="A2466" t="s">
        <v>1106</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Row],[Sales]],Raw_Data_2!$A$2:$B$5,2,1)</f>
        <v>Low</v>
      </c>
    </row>
    <row r="2467" spans="1:29" x14ac:dyDescent="0.25">
      <c r="A2467" t="s">
        <v>1106</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Row],[Sales]],Raw_Data_2!$A$2:$B$5,2,1)</f>
        <v>Medium</v>
      </c>
    </row>
    <row r="2468" spans="1:29" x14ac:dyDescent="0.25">
      <c r="A2468" t="s">
        <v>1106</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Row],[Sales]],Raw_Data_2!$A$2:$B$5,2,1)</f>
        <v>Medium</v>
      </c>
    </row>
    <row r="2469" spans="1:29" x14ac:dyDescent="0.25">
      <c r="A2469" t="s">
        <v>1005</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Row],[Sales]],Raw_Data_2!$A$2:$B$5,2,1)</f>
        <v>High</v>
      </c>
    </row>
    <row r="2470" spans="1:29" x14ac:dyDescent="0.25">
      <c r="A2470" t="s">
        <v>1106</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Row],[Sales]],Raw_Data_2!$A$2:$B$5,2,1)</f>
        <v>Medium</v>
      </c>
    </row>
    <row r="2471" spans="1:29" x14ac:dyDescent="0.25">
      <c r="A2471" t="s">
        <v>1070</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Row],[Sales]],Raw_Data_2!$A$2:$B$5,2,1)</f>
        <v>Medium</v>
      </c>
    </row>
    <row r="2472" spans="1:29" x14ac:dyDescent="0.25">
      <c r="A2472" t="s">
        <v>1106</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Row],[Sales]],Raw_Data_2!$A$2:$B$5,2,1)</f>
        <v>Low</v>
      </c>
    </row>
    <row r="2473" spans="1:29" x14ac:dyDescent="0.25">
      <c r="A2473" t="s">
        <v>1005</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Row],[Sales]],Raw_Data_2!$A$2:$B$5,2,1)</f>
        <v>Medium</v>
      </c>
    </row>
    <row r="2474" spans="1:29" x14ac:dyDescent="0.25">
      <c r="A2474" t="s">
        <v>1005</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Row],[Sales]],Raw_Data_2!$A$2:$B$5,2,1)</f>
        <v>Medium</v>
      </c>
    </row>
    <row r="2475" spans="1:29" x14ac:dyDescent="0.25">
      <c r="A2475" t="s">
        <v>1070</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Row],[Sales]],Raw_Data_2!$A$2:$B$5,2,1)</f>
        <v>Medium</v>
      </c>
    </row>
    <row r="2476" spans="1:29" x14ac:dyDescent="0.25">
      <c r="A2476" t="s">
        <v>1070</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Row],[Sales]],Raw_Data_2!$A$2:$B$5,2,1)</f>
        <v>Medium</v>
      </c>
    </row>
    <row r="2477" spans="1:29" x14ac:dyDescent="0.25">
      <c r="A2477" t="s">
        <v>1106</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Row],[Sales]],Raw_Data_2!$A$2:$B$5,2,1)</f>
        <v>Low</v>
      </c>
    </row>
    <row r="2478" spans="1:29" x14ac:dyDescent="0.25">
      <c r="A2478" t="s">
        <v>922</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Row],[Sales]],Raw_Data_2!$A$2:$B$5,2,1)</f>
        <v>Medium</v>
      </c>
    </row>
    <row r="2479" spans="1:29" x14ac:dyDescent="0.25">
      <c r="A2479" t="s">
        <v>922</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Row],[Sales]],Raw_Data_2!$A$2:$B$5,2,1)</f>
        <v>Medium</v>
      </c>
    </row>
    <row r="2480" spans="1:29" x14ac:dyDescent="0.25">
      <c r="A2480" t="s">
        <v>1070</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Row],[Sales]],Raw_Data_2!$A$2:$B$5,2,1)</f>
        <v>Low</v>
      </c>
    </row>
    <row r="2481" spans="1:29" x14ac:dyDescent="0.25">
      <c r="A2481" t="s">
        <v>948</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Row],[Sales]],Raw_Data_2!$A$2:$B$5,2,1)</f>
        <v>Low</v>
      </c>
    </row>
    <row r="2482" spans="1:29" x14ac:dyDescent="0.25">
      <c r="A2482" t="s">
        <v>1070</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Row],[Sales]],Raw_Data_2!$A$2:$B$5,2,1)</f>
        <v>Low</v>
      </c>
    </row>
    <row r="2483" spans="1:29" x14ac:dyDescent="0.25">
      <c r="A2483" t="s">
        <v>1005</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Row],[Sales]],Raw_Data_2!$A$2:$B$5,2,1)</f>
        <v>Low</v>
      </c>
    </row>
    <row r="2484" spans="1:29" x14ac:dyDescent="0.25">
      <c r="A2484" t="s">
        <v>1070</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Row],[Sales]],Raw_Data_2!$A$2:$B$5,2,1)</f>
        <v>Low</v>
      </c>
    </row>
    <row r="2485" spans="1:29" x14ac:dyDescent="0.25">
      <c r="A2485" t="s">
        <v>1106</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Row],[Sales]],Raw_Data_2!$A$2:$B$5,2,1)</f>
        <v>Medium</v>
      </c>
    </row>
    <row r="2486" spans="1:29" x14ac:dyDescent="0.25">
      <c r="A2486" t="s">
        <v>1070</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Row],[Sales]],Raw_Data_2!$A$2:$B$5,2,1)</f>
        <v>Low</v>
      </c>
    </row>
    <row r="2487" spans="1:29" x14ac:dyDescent="0.25">
      <c r="A2487" t="s">
        <v>948</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Row],[Sales]],Raw_Data_2!$A$2:$B$5,2,1)</f>
        <v>Medium</v>
      </c>
    </row>
    <row r="2488" spans="1:29" x14ac:dyDescent="0.25">
      <c r="A2488" t="s">
        <v>1070</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Row],[Sales]],Raw_Data_2!$A$2:$B$5,2,1)</f>
        <v>Medium</v>
      </c>
    </row>
    <row r="2489" spans="1:29" x14ac:dyDescent="0.25">
      <c r="A2489" t="s">
        <v>1070</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Row],[Sales]],Raw_Data_2!$A$2:$B$5,2,1)</f>
        <v>Medium</v>
      </c>
    </row>
    <row r="2490" spans="1:29" x14ac:dyDescent="0.25">
      <c r="A2490" t="s">
        <v>1154</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Row],[Sales]],Raw_Data_2!$A$2:$B$5,2,1)</f>
        <v>Medium</v>
      </c>
    </row>
    <row r="2491" spans="1:29" x14ac:dyDescent="0.25">
      <c r="A2491" t="s">
        <v>1070</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Row],[Sales]],Raw_Data_2!$A$2:$B$5,2,1)</f>
        <v>Medium</v>
      </c>
    </row>
    <row r="2492" spans="1:29" x14ac:dyDescent="0.25">
      <c r="A2492" t="s">
        <v>1106</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Row],[Sales]],Raw_Data_2!$A$2:$B$5,2,1)</f>
        <v>Low</v>
      </c>
    </row>
    <row r="2493" spans="1:29" x14ac:dyDescent="0.25">
      <c r="A2493" t="s">
        <v>1005</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Row],[Sales]],Raw_Data_2!$A$2:$B$5,2,1)</f>
        <v>Medium</v>
      </c>
    </row>
    <row r="2494" spans="1:29" x14ac:dyDescent="0.25">
      <c r="A2494" t="s">
        <v>1005</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Row],[Sales]],Raw_Data_2!$A$2:$B$5,2,1)</f>
        <v>Low</v>
      </c>
    </row>
    <row r="2495" spans="1:29" x14ac:dyDescent="0.25">
      <c r="A2495" t="s">
        <v>1158</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Row],[Sales]],Raw_Data_2!$A$2:$B$5,2,1)</f>
        <v>Medium</v>
      </c>
    </row>
    <row r="2496" spans="1:29" x14ac:dyDescent="0.25">
      <c r="A2496" t="s">
        <v>1106</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Row],[Sales]],Raw_Data_2!$A$2:$B$5,2,1)</f>
        <v>Low</v>
      </c>
    </row>
    <row r="2497" spans="1:29" x14ac:dyDescent="0.25">
      <c r="A2497" t="s">
        <v>1106</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Row],[Sales]],Raw_Data_2!$A$2:$B$5,2,1)</f>
        <v>Low</v>
      </c>
    </row>
    <row r="2498" spans="1:29" x14ac:dyDescent="0.25">
      <c r="A2498" t="s">
        <v>1005</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Row],[Sales]],Raw_Data_2!$A$2:$B$5,2,1)</f>
        <v>Medium</v>
      </c>
    </row>
    <row r="2499" spans="1:29" x14ac:dyDescent="0.25">
      <c r="A2499" t="s">
        <v>1106</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Row],[Sales]],Raw_Data_2!$A$2:$B$5,2,1)</f>
        <v>Medium</v>
      </c>
    </row>
    <row r="2500" spans="1:29" x14ac:dyDescent="0.25">
      <c r="A2500" t="s">
        <v>1106</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Row],[Sales]],Raw_Data_2!$A$2:$B$5,2,1)</f>
        <v>Low</v>
      </c>
    </row>
    <row r="2501" spans="1:29" x14ac:dyDescent="0.25">
      <c r="A2501" t="s">
        <v>1154</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Row],[Sales]],Raw_Data_2!$A$2:$B$5,2,1)</f>
        <v>Low</v>
      </c>
    </row>
    <row r="2502" spans="1:29" x14ac:dyDescent="0.25">
      <c r="A2502" t="s">
        <v>948</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Row],[Sales]],Raw_Data_2!$A$2:$B$5,2,1)</f>
        <v>Medium</v>
      </c>
    </row>
    <row r="2503" spans="1:29" x14ac:dyDescent="0.25">
      <c r="A2503" t="s">
        <v>1005</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Row],[Sales]],Raw_Data_2!$A$2:$B$5,2,1)</f>
        <v>Low</v>
      </c>
    </row>
    <row r="2504" spans="1:29" x14ac:dyDescent="0.25">
      <c r="A2504" t="s">
        <v>884</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Row],[Sales]],Raw_Data_2!$A$2:$B$5,2,1)</f>
        <v>Low</v>
      </c>
    </row>
    <row r="2505" spans="1:29" x14ac:dyDescent="0.25">
      <c r="A2505" t="s">
        <v>885</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Row],[Sales]],Raw_Data_2!$A$2:$B$5,2,1)</f>
        <v>Medium</v>
      </c>
    </row>
    <row r="2506" spans="1:29" x14ac:dyDescent="0.25">
      <c r="A2506" t="s">
        <v>885</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Row],[Sales]],Raw_Data_2!$A$2:$B$5,2,1)</f>
        <v>Low</v>
      </c>
    </row>
    <row r="2507" spans="1:29" x14ac:dyDescent="0.25">
      <c r="A2507" t="s">
        <v>885</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Row],[Sales]],Raw_Data_2!$A$2:$B$5,2,1)</f>
        <v>Low</v>
      </c>
    </row>
    <row r="2508" spans="1:29" x14ac:dyDescent="0.25">
      <c r="A2508" t="s">
        <v>949</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Row],[Sales]],Raw_Data_2!$A$2:$B$5,2,1)</f>
        <v>Medium</v>
      </c>
    </row>
    <row r="2509" spans="1:29" x14ac:dyDescent="0.25">
      <c r="A2509" t="s">
        <v>884</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Row],[Sales]],Raw_Data_2!$A$2:$B$5,2,1)</f>
        <v>Medium</v>
      </c>
    </row>
    <row r="2510" spans="1:29" x14ac:dyDescent="0.25">
      <c r="A2510" t="s">
        <v>983</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Row],[Sales]],Raw_Data_2!$A$2:$B$5,2,1)</f>
        <v>Low</v>
      </c>
    </row>
    <row r="2511" spans="1:29" x14ac:dyDescent="0.25">
      <c r="A2511" t="s">
        <v>949</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Row],[Sales]],Raw_Data_2!$A$2:$B$5,2,1)</f>
        <v>Low</v>
      </c>
    </row>
    <row r="2512" spans="1:29" x14ac:dyDescent="0.25">
      <c r="A2512" t="s">
        <v>884</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Row],[Sales]],Raw_Data_2!$A$2:$B$5,2,1)</f>
        <v>Medium</v>
      </c>
    </row>
    <row r="2513" spans="1:29" x14ac:dyDescent="0.25">
      <c r="A2513" t="s">
        <v>885</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Row],[Sales]],Raw_Data_2!$A$2:$B$5,2,1)</f>
        <v>Medium</v>
      </c>
    </row>
    <row r="2514" spans="1:29" x14ac:dyDescent="0.25">
      <c r="A2514" t="s">
        <v>983</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Row],[Sales]],Raw_Data_2!$A$2:$B$5,2,1)</f>
        <v>Low</v>
      </c>
    </row>
    <row r="2515" spans="1:29" x14ac:dyDescent="0.25">
      <c r="A2515" t="s">
        <v>1022</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Row],[Sales]],Raw_Data_2!$A$2:$B$5,2,1)</f>
        <v>Medium</v>
      </c>
    </row>
    <row r="2516" spans="1:29" x14ac:dyDescent="0.25">
      <c r="A2516" t="s">
        <v>983</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Row],[Sales]],Raw_Data_2!$A$2:$B$5,2,1)</f>
        <v>Low</v>
      </c>
    </row>
    <row r="2517" spans="1:29" x14ac:dyDescent="0.25">
      <c r="A2517" t="s">
        <v>1033</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Row],[Sales]],Raw_Data_2!$A$2:$B$5,2,1)</f>
        <v>Medium</v>
      </c>
    </row>
    <row r="2518" spans="1:29" x14ac:dyDescent="0.25">
      <c r="A2518" t="s">
        <v>983</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Row],[Sales]],Raw_Data_2!$A$2:$B$5,2,1)</f>
        <v>Medium</v>
      </c>
    </row>
    <row r="2519" spans="1:29" x14ac:dyDescent="0.25">
      <c r="A2519" t="s">
        <v>1096</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Row],[Sales]],Raw_Data_2!$A$2:$B$5,2,1)</f>
        <v>Medium</v>
      </c>
    </row>
    <row r="2520" spans="1:29" x14ac:dyDescent="0.25">
      <c r="A2520" t="s">
        <v>983</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Row],[Sales]],Raw_Data_2!$A$2:$B$5,2,1)</f>
        <v>Medium</v>
      </c>
    </row>
    <row r="2521" spans="1:29" x14ac:dyDescent="0.25">
      <c r="A2521" t="s">
        <v>1033</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Row],[Sales]],Raw_Data_2!$A$2:$B$5,2,1)</f>
        <v>Medium</v>
      </c>
    </row>
    <row r="2522" spans="1:29" x14ac:dyDescent="0.25">
      <c r="A2522" t="s">
        <v>1033</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Row],[Sales]],Raw_Data_2!$A$2:$B$5,2,1)</f>
        <v>Medium</v>
      </c>
    </row>
    <row r="2523" spans="1:29" x14ac:dyDescent="0.25">
      <c r="A2523" t="s">
        <v>1033</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Row],[Sales]],Raw_Data_2!$A$2:$B$5,2,1)</f>
        <v>Low</v>
      </c>
    </row>
    <row r="2524" spans="1:29" x14ac:dyDescent="0.25">
      <c r="A2524" t="s">
        <v>1096</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Row],[Sales]],Raw_Data_2!$A$2:$B$5,2,1)</f>
        <v>Low</v>
      </c>
    </row>
    <row r="2525" spans="1:29" x14ac:dyDescent="0.25">
      <c r="A2525" t="s">
        <v>1114</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Row],[Sales]],Raw_Data_2!$A$2:$B$5,2,1)</f>
        <v>Medium</v>
      </c>
    </row>
    <row r="2526" spans="1:29" x14ac:dyDescent="0.25">
      <c r="A2526" t="s">
        <v>983</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Row],[Sales]],Raw_Data_2!$A$2:$B$5,2,1)</f>
        <v>Medium</v>
      </c>
    </row>
    <row r="2527" spans="1:29" x14ac:dyDescent="0.25">
      <c r="A2527" t="s">
        <v>1096</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Row],[Sales]],Raw_Data_2!$A$2:$B$5,2,1)</f>
        <v>Low</v>
      </c>
    </row>
    <row r="2528" spans="1:29" x14ac:dyDescent="0.25">
      <c r="A2528" t="s">
        <v>1022</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Row],[Sales]],Raw_Data_2!$A$2:$B$5,2,1)</f>
        <v>Medium</v>
      </c>
    </row>
    <row r="2529" spans="1:29" x14ac:dyDescent="0.25">
      <c r="A2529" t="s">
        <v>1127</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Row],[Sales]],Raw_Data_2!$A$2:$B$5,2,1)</f>
        <v>Medium</v>
      </c>
    </row>
    <row r="2530" spans="1:29" x14ac:dyDescent="0.25">
      <c r="A2530" t="s">
        <v>1033</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Row],[Sales]],Raw_Data_2!$A$2:$B$5,2,1)</f>
        <v>High</v>
      </c>
    </row>
    <row r="2531" spans="1:29" x14ac:dyDescent="0.25">
      <c r="A2531" t="s">
        <v>1022</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Row],[Sales]],Raw_Data_2!$A$2:$B$5,2,1)</f>
        <v>Low</v>
      </c>
    </row>
    <row r="2532" spans="1:29" x14ac:dyDescent="0.25">
      <c r="A2532" t="s">
        <v>1096</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Row],[Sales]],Raw_Data_2!$A$2:$B$5,2,1)</f>
        <v>Medium</v>
      </c>
    </row>
    <row r="2533" spans="1:29" x14ac:dyDescent="0.25">
      <c r="A2533" t="s">
        <v>1127</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Row],[Sales]],Raw_Data_2!$A$2:$B$5,2,1)</f>
        <v>Medium</v>
      </c>
    </row>
    <row r="2534" spans="1:29" x14ac:dyDescent="0.25">
      <c r="A2534" t="s">
        <v>1022</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Row],[Sales]],Raw_Data_2!$A$2:$B$5,2,1)</f>
        <v>Medium</v>
      </c>
    </row>
    <row r="2535" spans="1:29" x14ac:dyDescent="0.25">
      <c r="A2535" t="s">
        <v>1127</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Row],[Sales]],Raw_Data_2!$A$2:$B$5,2,1)</f>
        <v>Low</v>
      </c>
    </row>
    <row r="2536" spans="1:29" x14ac:dyDescent="0.25">
      <c r="A2536" t="s">
        <v>1033</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Row],[Sales]],Raw_Data_2!$A$2:$B$5,2,1)</f>
        <v>Low</v>
      </c>
    </row>
    <row r="2537" spans="1:29" x14ac:dyDescent="0.25">
      <c r="A2537" t="s">
        <v>983</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Row],[Sales]],Raw_Data_2!$A$2:$B$5,2,1)</f>
        <v>Medium</v>
      </c>
    </row>
    <row r="2538" spans="1:29" x14ac:dyDescent="0.25">
      <c r="A2538" t="s">
        <v>1096</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Row],[Sales]],Raw_Data_2!$A$2:$B$5,2,1)</f>
        <v>Medium</v>
      </c>
    </row>
    <row r="2539" spans="1:29" x14ac:dyDescent="0.25">
      <c r="A2539" t="s">
        <v>1114</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Row],[Sales]],Raw_Data_2!$A$2:$B$5,2,1)</f>
        <v>Medium</v>
      </c>
    </row>
    <row r="2540" spans="1:29" x14ac:dyDescent="0.25">
      <c r="A2540" t="s">
        <v>884</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Row],[Sales]],Raw_Data_2!$A$2:$B$5,2,1)</f>
        <v>Low</v>
      </c>
    </row>
    <row r="2541" spans="1:29" x14ac:dyDescent="0.25">
      <c r="A2541" t="s">
        <v>983</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Row],[Sales]],Raw_Data_2!$A$2:$B$5,2,1)</f>
        <v>Medium</v>
      </c>
    </row>
    <row r="2542" spans="1:29" x14ac:dyDescent="0.25">
      <c r="A2542" t="s">
        <v>1022</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Row],[Sales]],Raw_Data_2!$A$2:$B$5,2,1)</f>
        <v>Medium</v>
      </c>
    </row>
    <row r="2543" spans="1:29" x14ac:dyDescent="0.25">
      <c r="A2543" t="s">
        <v>1033</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Row],[Sales]],Raw_Data_2!$A$2:$B$5,2,1)</f>
        <v>High</v>
      </c>
    </row>
    <row r="2544" spans="1:29" x14ac:dyDescent="0.25">
      <c r="A2544" t="s">
        <v>884</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Row],[Sales]],Raw_Data_2!$A$2:$B$5,2,1)</f>
        <v>Low</v>
      </c>
    </row>
    <row r="2545" spans="1:29" x14ac:dyDescent="0.25">
      <c r="A2545" t="s">
        <v>1127</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Row],[Sales]],Raw_Data_2!$A$2:$B$5,2,1)</f>
        <v>Low</v>
      </c>
    </row>
    <row r="2546" spans="1:29" x14ac:dyDescent="0.25">
      <c r="A2546" t="s">
        <v>1033</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Row],[Sales]],Raw_Data_2!$A$2:$B$5,2,1)</f>
        <v>Low</v>
      </c>
    </row>
    <row r="2547" spans="1:29" x14ac:dyDescent="0.25">
      <c r="A2547" t="s">
        <v>1096</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Row],[Sales]],Raw_Data_2!$A$2:$B$5,2,1)</f>
        <v>Low</v>
      </c>
    </row>
    <row r="2548" spans="1:29" x14ac:dyDescent="0.25">
      <c r="A2548" t="s">
        <v>1022</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Row],[Sales]],Raw_Data_2!$A$2:$B$5,2,1)</f>
        <v>Low</v>
      </c>
    </row>
    <row r="2549" spans="1:29" x14ac:dyDescent="0.25">
      <c r="A2549" t="s">
        <v>1096</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Row],[Sales]],Raw_Data_2!$A$2:$B$5,2,1)</f>
        <v>Low</v>
      </c>
    </row>
    <row r="2550" spans="1:29" x14ac:dyDescent="0.25">
      <c r="A2550" t="s">
        <v>1022</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Row],[Sales]],Raw_Data_2!$A$2:$B$5,2,1)</f>
        <v>Medium</v>
      </c>
    </row>
    <row r="2551" spans="1:29" x14ac:dyDescent="0.25">
      <c r="A2551" t="s">
        <v>1096</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Row],[Sales]],Raw_Data_2!$A$2:$B$5,2,1)</f>
        <v>Low</v>
      </c>
    </row>
    <row r="2552" spans="1:29" x14ac:dyDescent="0.25">
      <c r="A2552" t="s">
        <v>1114</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Row],[Sales]],Raw_Data_2!$A$2:$B$5,2,1)</f>
        <v>Medium</v>
      </c>
    </row>
    <row r="2553" spans="1:29" x14ac:dyDescent="0.25">
      <c r="A2553" t="s">
        <v>1127</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Row],[Sales]],Raw_Data_2!$A$2:$B$5,2,1)</f>
        <v>Medium</v>
      </c>
    </row>
    <row r="2554" spans="1:29" x14ac:dyDescent="0.25">
      <c r="A2554" t="s">
        <v>1033</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Row],[Sales]],Raw_Data_2!$A$2:$B$5,2,1)</f>
        <v>Medium</v>
      </c>
    </row>
    <row r="2555" spans="1:29" x14ac:dyDescent="0.25">
      <c r="A2555" t="s">
        <v>884</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Row],[Sales]],Raw_Data_2!$A$2:$B$5,2,1)</f>
        <v>High</v>
      </c>
    </row>
    <row r="2556" spans="1:29" x14ac:dyDescent="0.25">
      <c r="A2556" t="s">
        <v>1096</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Row],[Sales]],Raw_Data_2!$A$2:$B$5,2,1)</f>
        <v>Medium</v>
      </c>
    </row>
    <row r="2557" spans="1:29" x14ac:dyDescent="0.25">
      <c r="A2557" t="s">
        <v>1114</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Row],[Sales]],Raw_Data_2!$A$2:$B$5,2,1)</f>
        <v>Medium</v>
      </c>
    </row>
    <row r="2558" spans="1:29" x14ac:dyDescent="0.25">
      <c r="A2558" t="s">
        <v>884</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Row],[Sales]],Raw_Data_2!$A$2:$B$5,2,1)</f>
        <v>Medium</v>
      </c>
    </row>
    <row r="2559" spans="1:29" x14ac:dyDescent="0.25">
      <c r="A2559" t="s">
        <v>1114</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Row],[Sales]],Raw_Data_2!$A$2:$B$5,2,1)</f>
        <v>Medium</v>
      </c>
    </row>
    <row r="2560" spans="1:29" x14ac:dyDescent="0.25">
      <c r="A2560" t="s">
        <v>1127</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Row],[Sales]],Raw_Data_2!$A$2:$B$5,2,1)</f>
        <v>Low</v>
      </c>
    </row>
    <row r="2561" spans="1:29" x14ac:dyDescent="0.25">
      <c r="A2561" t="s">
        <v>1033</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Row],[Sales]],Raw_Data_2!$A$2:$B$5,2,1)</f>
        <v>Low</v>
      </c>
    </row>
    <row r="2562" spans="1:29" x14ac:dyDescent="0.25">
      <c r="A2562" t="s">
        <v>1127</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Row],[Sales]],Raw_Data_2!$A$2:$B$5,2,1)</f>
        <v>Low</v>
      </c>
    </row>
    <row r="2563" spans="1:29" x14ac:dyDescent="0.25">
      <c r="A2563" t="s">
        <v>884</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Row],[Sales]],Raw_Data_2!$A$2:$B$5,2,1)</f>
        <v>Medium</v>
      </c>
    </row>
    <row r="2564" spans="1:29" x14ac:dyDescent="0.25">
      <c r="A2564" t="s">
        <v>885</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Row],[Sales]],Raw_Data_2!$A$2:$B$5,2,1)</f>
        <v>Medium</v>
      </c>
    </row>
    <row r="2565" spans="1:29" x14ac:dyDescent="0.25">
      <c r="A2565" t="s">
        <v>1096</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Row],[Sales]],Raw_Data_2!$A$2:$B$5,2,1)</f>
        <v>Low</v>
      </c>
    </row>
    <row r="2566" spans="1:29" x14ac:dyDescent="0.25">
      <c r="A2566" t="s">
        <v>1114</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Row],[Sales]],Raw_Data_2!$A$2:$B$5,2,1)</f>
        <v>Medium</v>
      </c>
    </row>
    <row r="2567" spans="1:29" x14ac:dyDescent="0.25">
      <c r="A2567" t="s">
        <v>884</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Row],[Sales]],Raw_Data_2!$A$2:$B$5,2,1)</f>
        <v>Medium</v>
      </c>
    </row>
    <row r="2568" spans="1:29" x14ac:dyDescent="0.25">
      <c r="A2568" t="s">
        <v>884</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Row],[Sales]],Raw_Data_2!$A$2:$B$5,2,1)</f>
        <v>Medium</v>
      </c>
    </row>
    <row r="2569" spans="1:29" x14ac:dyDescent="0.25">
      <c r="A2569" t="s">
        <v>885</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Row],[Sales]],Raw_Data_2!$A$2:$B$5,2,1)</f>
        <v>Medium</v>
      </c>
    </row>
    <row r="2570" spans="1:29" x14ac:dyDescent="0.25">
      <c r="A2570" t="s">
        <v>1096</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Row],[Sales]],Raw_Data_2!$A$2:$B$5,2,1)</f>
        <v>Low</v>
      </c>
    </row>
    <row r="2571" spans="1:29" x14ac:dyDescent="0.25">
      <c r="A2571" t="s">
        <v>1114</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Row],[Sales]],Raw_Data_2!$A$2:$B$5,2,1)</f>
        <v>Low</v>
      </c>
    </row>
    <row r="2572" spans="1:29" x14ac:dyDescent="0.25">
      <c r="A2572" t="s">
        <v>949</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Row],[Sales]],Raw_Data_2!$A$2:$B$5,2,1)</f>
        <v>Medium</v>
      </c>
    </row>
    <row r="2573" spans="1:29" x14ac:dyDescent="0.25">
      <c r="A2573" t="s">
        <v>1033</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Row],[Sales]],Raw_Data_2!$A$2:$B$5,2,1)</f>
        <v>Medium</v>
      </c>
    </row>
    <row r="2574" spans="1:29" x14ac:dyDescent="0.25">
      <c r="A2574" t="s">
        <v>949</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Row],[Sales]],Raw_Data_2!$A$2:$B$5,2,1)</f>
        <v>High</v>
      </c>
    </row>
    <row r="2575" spans="1:29" x14ac:dyDescent="0.25">
      <c r="A2575" t="s">
        <v>884</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Row],[Sales]],Raw_Data_2!$A$2:$B$5,2,1)</f>
        <v>Medium</v>
      </c>
    </row>
    <row r="2576" spans="1:29" x14ac:dyDescent="0.25">
      <c r="A2576" t="s">
        <v>1022</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Row],[Sales]],Raw_Data_2!$A$2:$B$5,2,1)</f>
        <v>Low</v>
      </c>
    </row>
    <row r="2577" spans="1:29" x14ac:dyDescent="0.25">
      <c r="A2577" t="s">
        <v>884</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Row],[Sales]],Raw_Data_2!$A$2:$B$5,2,1)</f>
        <v>Medium</v>
      </c>
    </row>
    <row r="2578" spans="1:29" x14ac:dyDescent="0.25">
      <c r="A2578" t="s">
        <v>885</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Row],[Sales]],Raw_Data_2!$A$2:$B$5,2,1)</f>
        <v>High</v>
      </c>
    </row>
    <row r="2579" spans="1:29" x14ac:dyDescent="0.25">
      <c r="A2579" t="s">
        <v>1096</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Row],[Sales]],Raw_Data_2!$A$2:$B$5,2,1)</f>
        <v>Medium</v>
      </c>
    </row>
    <row r="2580" spans="1:29" x14ac:dyDescent="0.25">
      <c r="A2580" t="s">
        <v>1114</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Row],[Sales]],Raw_Data_2!$A$2:$B$5,2,1)</f>
        <v>Low</v>
      </c>
    </row>
    <row r="2581" spans="1:29" x14ac:dyDescent="0.25">
      <c r="A2581" t="s">
        <v>1164</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Row],[Sales]],Raw_Data_2!$A$2:$B$5,2,1)</f>
        <v>Low</v>
      </c>
    </row>
    <row r="2582" spans="1:29" x14ac:dyDescent="0.25">
      <c r="A2582" t="s">
        <v>1096</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Row],[Sales]],Raw_Data_2!$A$2:$B$5,2,1)</f>
        <v>Medium</v>
      </c>
    </row>
    <row r="2583" spans="1:29" x14ac:dyDescent="0.25">
      <c r="A2583" t="s">
        <v>884</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Row],[Sales]],Raw_Data_2!$A$2:$B$5,2,1)</f>
        <v>Medium</v>
      </c>
    </row>
    <row r="2584" spans="1:29" x14ac:dyDescent="0.25">
      <c r="A2584" t="s">
        <v>1096</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Row],[Sales]],Raw_Data_2!$A$2:$B$5,2,1)</f>
        <v>Low</v>
      </c>
    </row>
    <row r="2585" spans="1:29" x14ac:dyDescent="0.25">
      <c r="A2585" t="s">
        <v>1114</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Row],[Sales]],Raw_Data_2!$A$2:$B$5,2,1)</f>
        <v>Medium</v>
      </c>
    </row>
    <row r="2586" spans="1:29" x14ac:dyDescent="0.25">
      <c r="A2586" t="s">
        <v>1164</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Row],[Sales]],Raw_Data_2!$A$2:$B$5,2,1)</f>
        <v>Low</v>
      </c>
    </row>
    <row r="2587" spans="1:29" x14ac:dyDescent="0.25">
      <c r="A2587" t="s">
        <v>884</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Row],[Sales]],Raw_Data_2!$A$2:$B$5,2,1)</f>
        <v>Low</v>
      </c>
    </row>
    <row r="2588" spans="1:29" x14ac:dyDescent="0.25">
      <c r="A2588" t="s">
        <v>885</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Row],[Sales]],Raw_Data_2!$A$2:$B$5,2,1)</f>
        <v>Medium</v>
      </c>
    </row>
    <row r="2589" spans="1:29" x14ac:dyDescent="0.25">
      <c r="A2589" t="s">
        <v>1096</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Row],[Sales]],Raw_Data_2!$A$2:$B$5,2,1)</f>
        <v>Low</v>
      </c>
    </row>
    <row r="2590" spans="1:29" x14ac:dyDescent="0.25">
      <c r="A2590" t="s">
        <v>1114</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Row],[Sales]],Raw_Data_2!$A$2:$B$5,2,1)</f>
        <v>Low</v>
      </c>
    </row>
    <row r="2591" spans="1:29" x14ac:dyDescent="0.25">
      <c r="A2591" t="s">
        <v>884</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Row],[Sales]],Raw_Data_2!$A$2:$B$5,2,1)</f>
        <v>Medium</v>
      </c>
    </row>
    <row r="2592" spans="1:29" x14ac:dyDescent="0.25">
      <c r="A2592" t="s">
        <v>1096</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Row],[Sales]],Raw_Data_2!$A$2:$B$5,2,1)</f>
        <v>Low</v>
      </c>
    </row>
    <row r="2593" spans="1:29" x14ac:dyDescent="0.25">
      <c r="A2593" t="s">
        <v>1114</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Row],[Sales]],Raw_Data_2!$A$2:$B$5,2,1)</f>
        <v>Medium</v>
      </c>
    </row>
    <row r="2594" spans="1:29" x14ac:dyDescent="0.25">
      <c r="A2594" t="s">
        <v>1164</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Row],[Sales]],Raw_Data_2!$A$2:$B$5,2,1)</f>
        <v>Medium</v>
      </c>
    </row>
    <row r="2595" spans="1:29" x14ac:dyDescent="0.25">
      <c r="A2595" t="s">
        <v>1164</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Row],[Sales]],Raw_Data_2!$A$2:$B$5,2,1)</f>
        <v>Medium</v>
      </c>
    </row>
    <row r="2596" spans="1:29" x14ac:dyDescent="0.25">
      <c r="A2596" t="s">
        <v>1096</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Row],[Sales]],Raw_Data_2!$A$2:$B$5,2,1)</f>
        <v>Medium</v>
      </c>
    </row>
    <row r="2597" spans="1:29" x14ac:dyDescent="0.25">
      <c r="A2597" t="s">
        <v>1114</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Row],[Sales]],Raw_Data_2!$A$2:$B$5,2,1)</f>
        <v>Low</v>
      </c>
    </row>
    <row r="2598" spans="1:29" x14ac:dyDescent="0.25">
      <c r="A2598" t="s">
        <v>1096</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Row],[Sales]],Raw_Data_2!$A$2:$B$5,2,1)</f>
        <v>Low</v>
      </c>
    </row>
    <row r="2599" spans="1:29" x14ac:dyDescent="0.25">
      <c r="A2599" t="s">
        <v>1164</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Row],[Sales]],Raw_Data_2!$A$2:$B$5,2,1)</f>
        <v>Low</v>
      </c>
    </row>
    <row r="2600" spans="1:29" x14ac:dyDescent="0.25">
      <c r="A2600" t="s">
        <v>1038</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Row],[Sales]],Raw_Data_2!$A$2:$B$5,2,1)</f>
        <v>High</v>
      </c>
    </row>
    <row r="2601" spans="1:29" x14ac:dyDescent="0.25">
      <c r="A2601" t="s">
        <v>1052</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Row],[Sales]],Raw_Data_2!$A$2:$B$5,2,1)</f>
        <v>Medium</v>
      </c>
    </row>
    <row r="2602" spans="1:29" x14ac:dyDescent="0.25">
      <c r="A2602" t="s">
        <v>1053</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Row],[Sales]],Raw_Data_2!$A$2:$B$5,2,1)</f>
        <v>High</v>
      </c>
    </row>
    <row r="2603" spans="1:29" x14ac:dyDescent="0.25">
      <c r="A2603" t="s">
        <v>1083</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Row],[Sales]],Raw_Data_2!$A$2:$B$5,2,1)</f>
        <v>Medium</v>
      </c>
    </row>
    <row r="2604" spans="1:29" x14ac:dyDescent="0.25">
      <c r="A2604" t="s">
        <v>1083</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Row],[Sales]],Raw_Data_2!$A$2:$B$5,2,1)</f>
        <v>High</v>
      </c>
    </row>
    <row r="2605" spans="1:29" x14ac:dyDescent="0.25">
      <c r="A2605" t="s">
        <v>1038</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Row],[Sales]],Raw_Data_2!$A$2:$B$5,2,1)</f>
        <v>Medium</v>
      </c>
    </row>
    <row r="2606" spans="1:29" x14ac:dyDescent="0.25">
      <c r="A2606" t="s">
        <v>1052</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Row],[Sales]],Raw_Data_2!$A$2:$B$5,2,1)</f>
        <v>Low</v>
      </c>
    </row>
    <row r="2607" spans="1:29" x14ac:dyDescent="0.25">
      <c r="A2607" t="s">
        <v>1053</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Row],[Sales]],Raw_Data_2!$A$2:$B$5,2,1)</f>
        <v>Medium</v>
      </c>
    </row>
    <row r="2608" spans="1:29" x14ac:dyDescent="0.25">
      <c r="A2608" t="s">
        <v>1083</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Row],[Sales]],Raw_Data_2!$A$2:$B$5,2,1)</f>
        <v>Medium</v>
      </c>
    </row>
    <row r="2609" spans="1:29" x14ac:dyDescent="0.25">
      <c r="A2609" t="s">
        <v>1052</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Row],[Sales]],Raw_Data_2!$A$2:$B$5,2,1)</f>
        <v>Medium</v>
      </c>
    </row>
    <row r="2610" spans="1:29" x14ac:dyDescent="0.25">
      <c r="A2610" t="s">
        <v>1109</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Row],[Sales]],Raw_Data_2!$A$2:$B$5,2,1)</f>
        <v>Low</v>
      </c>
    </row>
    <row r="2611" spans="1:29" x14ac:dyDescent="0.25">
      <c r="A2611" t="s">
        <v>1052</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Row],[Sales]],Raw_Data_2!$A$2:$B$5,2,1)</f>
        <v>Low</v>
      </c>
    </row>
    <row r="2612" spans="1:29" x14ac:dyDescent="0.25">
      <c r="A2612" t="s">
        <v>1083</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Row],[Sales]],Raw_Data_2!$A$2:$B$5,2,1)</f>
        <v>Medium</v>
      </c>
    </row>
    <row r="2613" spans="1:29" x14ac:dyDescent="0.25">
      <c r="A2613" t="s">
        <v>1038</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Row],[Sales]],Raw_Data_2!$A$2:$B$5,2,1)</f>
        <v>High</v>
      </c>
    </row>
    <row r="2614" spans="1:29" x14ac:dyDescent="0.25">
      <c r="A2614" t="s">
        <v>1052</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Row],[Sales]],Raw_Data_2!$A$2:$B$5,2,1)</f>
        <v>Medium</v>
      </c>
    </row>
    <row r="2615" spans="1:29" x14ac:dyDescent="0.25">
      <c r="A2615" t="s">
        <v>1052</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Row],[Sales]],Raw_Data_2!$A$2:$B$5,2,1)</f>
        <v>Medium</v>
      </c>
    </row>
    <row r="2616" spans="1:29" x14ac:dyDescent="0.25">
      <c r="A2616" t="s">
        <v>1053</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Row],[Sales]],Raw_Data_2!$A$2:$B$5,2,1)</f>
        <v>High</v>
      </c>
    </row>
    <row r="2617" spans="1:29" x14ac:dyDescent="0.25">
      <c r="A2617" t="s">
        <v>1052</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Row],[Sales]],Raw_Data_2!$A$2:$B$5,2,1)</f>
        <v>Medium</v>
      </c>
    </row>
    <row r="2618" spans="1:29" x14ac:dyDescent="0.25">
      <c r="A2618" t="s">
        <v>1083</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Row],[Sales]],Raw_Data_2!$A$2:$B$5,2,1)</f>
        <v>Low</v>
      </c>
    </row>
    <row r="2619" spans="1:29" x14ac:dyDescent="0.25">
      <c r="A2619" t="s">
        <v>1052</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Row],[Sales]],Raw_Data_2!$A$2:$B$5,2,1)</f>
        <v>Medium</v>
      </c>
    </row>
    <row r="2620" spans="1:29" x14ac:dyDescent="0.25">
      <c r="A2620" t="s">
        <v>1083</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Row],[Sales]],Raw_Data_2!$A$2:$B$5,2,1)</f>
        <v>Medium</v>
      </c>
    </row>
    <row r="2621" spans="1:29" x14ac:dyDescent="0.25">
      <c r="A2621" t="s">
        <v>1083</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Row],[Sales]],Raw_Data_2!$A$2:$B$5,2,1)</f>
        <v>Low</v>
      </c>
    </row>
    <row r="2622" spans="1:29" x14ac:dyDescent="0.25">
      <c r="A2622" t="s">
        <v>1083</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Row],[Sales]],Raw_Data_2!$A$2:$B$5,2,1)</f>
        <v>Low</v>
      </c>
    </row>
    <row r="2623" spans="1:29" x14ac:dyDescent="0.25">
      <c r="A2623" t="s">
        <v>1109</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Row],[Sales]],Raw_Data_2!$A$2:$B$5,2,1)</f>
        <v>Low</v>
      </c>
    </row>
    <row r="2624" spans="1:29" x14ac:dyDescent="0.25">
      <c r="A2624" t="s">
        <v>1052</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Row],[Sales]],Raw_Data_2!$A$2:$B$5,2,1)</f>
        <v>Low</v>
      </c>
    </row>
    <row r="2625" spans="1:29" x14ac:dyDescent="0.25">
      <c r="A2625" t="s">
        <v>1083</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Row],[Sales]],Raw_Data_2!$A$2:$B$5,2,1)</f>
        <v>Medium</v>
      </c>
    </row>
    <row r="2626" spans="1:29" x14ac:dyDescent="0.25">
      <c r="A2626" t="s">
        <v>1083</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Row],[Sales]],Raw_Data_2!$A$2:$B$5,2,1)</f>
        <v>Medium</v>
      </c>
    </row>
    <row r="2627" spans="1:29" x14ac:dyDescent="0.25">
      <c r="A2627" t="s">
        <v>1052</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Row],[Sales]],Raw_Data_2!$A$2:$B$5,2,1)</f>
        <v>Medium</v>
      </c>
    </row>
    <row r="2628" spans="1:29" x14ac:dyDescent="0.25">
      <c r="A2628" t="s">
        <v>1038</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Row],[Sales]],Raw_Data_2!$A$2:$B$5,2,1)</f>
        <v>Low</v>
      </c>
    </row>
    <row r="2629" spans="1:29" x14ac:dyDescent="0.25">
      <c r="A2629" t="s">
        <v>1083</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Row],[Sales]],Raw_Data_2!$A$2:$B$5,2,1)</f>
        <v>Low</v>
      </c>
    </row>
    <row r="2630" spans="1:29" x14ac:dyDescent="0.25">
      <c r="A2630" t="s">
        <v>1052</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Row],[Sales]],Raw_Data_2!$A$2:$B$5,2,1)</f>
        <v>Low</v>
      </c>
    </row>
    <row r="2631" spans="1:29" x14ac:dyDescent="0.25">
      <c r="A2631" t="s">
        <v>1083</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Row],[Sales]],Raw_Data_2!$A$2:$B$5,2,1)</f>
        <v>Medium</v>
      </c>
    </row>
    <row r="2632" spans="1:29" x14ac:dyDescent="0.25">
      <c r="A2632" t="s">
        <v>1052</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Row],[Sales]],Raw_Data_2!$A$2:$B$5,2,1)</f>
        <v>Medium</v>
      </c>
    </row>
    <row r="2633" spans="1:29" x14ac:dyDescent="0.25">
      <c r="A2633" t="s">
        <v>1038</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Row],[Sales]],Raw_Data_2!$A$2:$B$5,2,1)</f>
        <v>High</v>
      </c>
    </row>
    <row r="2634" spans="1:29" x14ac:dyDescent="0.25">
      <c r="A2634" t="s">
        <v>1156</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Row],[Sales]],Raw_Data_2!$A$2:$B$5,2,1)</f>
        <v>Low</v>
      </c>
    </row>
    <row r="2635" spans="1:29" x14ac:dyDescent="0.25">
      <c r="A2635" t="s">
        <v>1052</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Row],[Sales]],Raw_Data_2!$A$2:$B$5,2,1)</f>
        <v>Low</v>
      </c>
    </row>
    <row r="2636" spans="1:29" x14ac:dyDescent="0.25">
      <c r="A2636" t="s">
        <v>1052</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Row],[Sales]],Raw_Data_2!$A$2:$B$5,2,1)</f>
        <v>Low</v>
      </c>
    </row>
    <row r="2637" spans="1:29" x14ac:dyDescent="0.25">
      <c r="A2637" t="s">
        <v>1052</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Row],[Sales]],Raw_Data_2!$A$2:$B$5,2,1)</f>
        <v>Low</v>
      </c>
    </row>
    <row r="2638" spans="1:29" x14ac:dyDescent="0.25">
      <c r="A2638" t="s">
        <v>1052</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Row],[Sales]],Raw_Data_2!$A$2:$B$5,2,1)</f>
        <v>Medium</v>
      </c>
    </row>
    <row r="2639" spans="1:29" x14ac:dyDescent="0.25">
      <c r="A2639" t="s">
        <v>887</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Row],[Sales]],Raw_Data_2!$A$2:$B$5,2,1)</f>
        <v>Medium</v>
      </c>
    </row>
    <row r="2640" spans="1:29" x14ac:dyDescent="0.25">
      <c r="A2640" t="s">
        <v>915</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Row],[Sales]],Raw_Data_2!$A$2:$B$5,2,1)</f>
        <v>High</v>
      </c>
    </row>
    <row r="2641" spans="1:29" x14ac:dyDescent="0.25">
      <c r="A2641" t="s">
        <v>887</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Row],[Sales]],Raw_Data_2!$A$2:$B$5,2,1)</f>
        <v>Medium</v>
      </c>
    </row>
    <row r="2642" spans="1:29" x14ac:dyDescent="0.25">
      <c r="A2642" t="s">
        <v>924</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Row],[Sales]],Raw_Data_2!$A$2:$B$5,2,1)</f>
        <v>Medium</v>
      </c>
    </row>
    <row r="2643" spans="1:29" x14ac:dyDescent="0.25">
      <c r="A2643" t="s">
        <v>887</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Row],[Sales]],Raw_Data_2!$A$2:$B$5,2,1)</f>
        <v>High</v>
      </c>
    </row>
    <row r="2644" spans="1:29" x14ac:dyDescent="0.25">
      <c r="A2644" t="s">
        <v>964</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Row],[Sales]],Raw_Data_2!$A$2:$B$5,2,1)</f>
        <v>Medium</v>
      </c>
    </row>
    <row r="2645" spans="1:29" x14ac:dyDescent="0.25">
      <c r="A2645" t="s">
        <v>984</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Row],[Sales]],Raw_Data_2!$A$2:$B$5,2,1)</f>
        <v>Low</v>
      </c>
    </row>
    <row r="2646" spans="1:29" x14ac:dyDescent="0.25">
      <c r="A2646" t="s">
        <v>1006</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Row],[Sales]],Raw_Data_2!$A$2:$B$5,2,1)</f>
        <v>High</v>
      </c>
    </row>
    <row r="2647" spans="1:29" x14ac:dyDescent="0.25">
      <c r="A2647" t="s">
        <v>915</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Row],[Sales]],Raw_Data_2!$A$2:$B$5,2,1)</f>
        <v>Medium</v>
      </c>
    </row>
    <row r="2648" spans="1:29" x14ac:dyDescent="0.25">
      <c r="A2648" t="s">
        <v>924</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Row],[Sales]],Raw_Data_2!$A$2:$B$5,2,1)</f>
        <v>Medium</v>
      </c>
    </row>
    <row r="2649" spans="1:29" x14ac:dyDescent="0.25">
      <c r="A2649" t="s">
        <v>887</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Row],[Sales]],Raw_Data_2!$A$2:$B$5,2,1)</f>
        <v>Medium</v>
      </c>
    </row>
    <row r="2650" spans="1:29" x14ac:dyDescent="0.25">
      <c r="A2650" t="s">
        <v>1006</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Row],[Sales]],Raw_Data_2!$A$2:$B$5,2,1)</f>
        <v>High</v>
      </c>
    </row>
    <row r="2651" spans="1:29" x14ac:dyDescent="0.25">
      <c r="A2651" t="s">
        <v>984</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Row],[Sales]],Raw_Data_2!$A$2:$B$5,2,1)</f>
        <v>Low</v>
      </c>
    </row>
    <row r="2652" spans="1:29" x14ac:dyDescent="0.25">
      <c r="A2652" t="s">
        <v>1006</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Row],[Sales]],Raw_Data_2!$A$2:$B$5,2,1)</f>
        <v>Medium</v>
      </c>
    </row>
    <row r="2653" spans="1:29" x14ac:dyDescent="0.25">
      <c r="A2653" t="s">
        <v>984</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Row],[Sales]],Raw_Data_2!$A$2:$B$5,2,1)</f>
        <v>Medium</v>
      </c>
    </row>
    <row r="2654" spans="1:29" x14ac:dyDescent="0.25">
      <c r="A2654" t="s">
        <v>964</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Row],[Sales]],Raw_Data_2!$A$2:$B$5,2,1)</f>
        <v>Medium</v>
      </c>
    </row>
    <row r="2655" spans="1:29" x14ac:dyDescent="0.25">
      <c r="A2655" t="s">
        <v>984</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Row],[Sales]],Raw_Data_2!$A$2:$B$5,2,1)</f>
        <v>Medium</v>
      </c>
    </row>
    <row r="2656" spans="1:29" x14ac:dyDescent="0.25">
      <c r="A2656" t="s">
        <v>915</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Row],[Sales]],Raw_Data_2!$A$2:$B$5,2,1)</f>
        <v>Medium</v>
      </c>
    </row>
    <row r="2657" spans="1:29" x14ac:dyDescent="0.25">
      <c r="A2657" t="s">
        <v>984</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Row],[Sales]],Raw_Data_2!$A$2:$B$5,2,1)</f>
        <v>Medium</v>
      </c>
    </row>
    <row r="2658" spans="1:29" x14ac:dyDescent="0.25">
      <c r="A2658" t="s">
        <v>1071</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Row],[Sales]],Raw_Data_2!$A$2:$B$5,2,1)</f>
        <v>Medium</v>
      </c>
    </row>
    <row r="2659" spans="1:29" x14ac:dyDescent="0.25">
      <c r="A2659" t="s">
        <v>1071</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Row],[Sales]],Raw_Data_2!$A$2:$B$5,2,1)</f>
        <v>Low</v>
      </c>
    </row>
    <row r="2660" spans="1:29" x14ac:dyDescent="0.25">
      <c r="A2660" t="s">
        <v>984</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Row],[Sales]],Raw_Data_2!$A$2:$B$5,2,1)</f>
        <v>Medium</v>
      </c>
    </row>
    <row r="2661" spans="1:29" x14ac:dyDescent="0.25">
      <c r="A2661" t="s">
        <v>1103</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Row],[Sales]],Raw_Data_2!$A$2:$B$5,2,1)</f>
        <v>Medium</v>
      </c>
    </row>
    <row r="2662" spans="1:29" x14ac:dyDescent="0.25">
      <c r="A2662" t="s">
        <v>984</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Row],[Sales]],Raw_Data_2!$A$2:$B$5,2,1)</f>
        <v>Medium</v>
      </c>
    </row>
    <row r="2663" spans="1:29" x14ac:dyDescent="0.25">
      <c r="A2663" t="s">
        <v>984</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Row],[Sales]],Raw_Data_2!$A$2:$B$5,2,1)</f>
        <v>Medium</v>
      </c>
    </row>
    <row r="2664" spans="1:29" x14ac:dyDescent="0.25">
      <c r="A2664" t="s">
        <v>964</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Row],[Sales]],Raw_Data_2!$A$2:$B$5,2,1)</f>
        <v>Medium</v>
      </c>
    </row>
    <row r="2665" spans="1:29" x14ac:dyDescent="0.25">
      <c r="A2665" t="s">
        <v>1103</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Row],[Sales]],Raw_Data_2!$A$2:$B$5,2,1)</f>
        <v>Low</v>
      </c>
    </row>
    <row r="2666" spans="1:29" x14ac:dyDescent="0.25">
      <c r="A2666" t="s">
        <v>964</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Row],[Sales]],Raw_Data_2!$A$2:$B$5,2,1)</f>
        <v>Medium</v>
      </c>
    </row>
    <row r="2667" spans="1:29" x14ac:dyDescent="0.25">
      <c r="A2667" t="s">
        <v>1103</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Row],[Sales]],Raw_Data_2!$A$2:$B$5,2,1)</f>
        <v>Medium</v>
      </c>
    </row>
    <row r="2668" spans="1:29" x14ac:dyDescent="0.25">
      <c r="A2668" t="s">
        <v>964</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Row],[Sales]],Raw_Data_2!$A$2:$B$5,2,1)</f>
        <v>Low</v>
      </c>
    </row>
    <row r="2669" spans="1:29" x14ac:dyDescent="0.25">
      <c r="A2669" t="s">
        <v>924</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Row],[Sales]],Raw_Data_2!$A$2:$B$5,2,1)</f>
        <v>Low</v>
      </c>
    </row>
    <row r="2670" spans="1:29" x14ac:dyDescent="0.25">
      <c r="A2670" t="s">
        <v>887</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Row],[Sales]],Raw_Data_2!$A$2:$B$5,2,1)</f>
        <v>Low</v>
      </c>
    </row>
    <row r="2671" spans="1:29" x14ac:dyDescent="0.25">
      <c r="A2671" t="s">
        <v>1116</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Row],[Sales]],Raw_Data_2!$A$2:$B$5,2,1)</f>
        <v>Medium</v>
      </c>
    </row>
    <row r="2672" spans="1:29" x14ac:dyDescent="0.25">
      <c r="A2672" t="s">
        <v>984</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Row],[Sales]],Raw_Data_2!$A$2:$B$5,2,1)</f>
        <v>Medium</v>
      </c>
    </row>
    <row r="2673" spans="1:29" x14ac:dyDescent="0.25">
      <c r="A2673" t="s">
        <v>1118</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Row],[Sales]],Raw_Data_2!$A$2:$B$5,2,1)</f>
        <v>Low</v>
      </c>
    </row>
    <row r="2674" spans="1:29" x14ac:dyDescent="0.25">
      <c r="A2674" t="s">
        <v>1118</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Row],[Sales]],Raw_Data_2!$A$2:$B$5,2,1)</f>
        <v>Low</v>
      </c>
    </row>
    <row r="2675" spans="1:29" x14ac:dyDescent="0.25">
      <c r="A2675" t="s">
        <v>1118</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Row],[Sales]],Raw_Data_2!$A$2:$B$5,2,1)</f>
        <v>Low</v>
      </c>
    </row>
    <row r="2676" spans="1:29" x14ac:dyDescent="0.25">
      <c r="A2676" t="s">
        <v>984</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Row],[Sales]],Raw_Data_2!$A$2:$B$5,2,1)</f>
        <v>Medium</v>
      </c>
    </row>
    <row r="2677" spans="1:29" x14ac:dyDescent="0.25">
      <c r="A2677" t="s">
        <v>964</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Row],[Sales]],Raw_Data_2!$A$2:$B$5,2,1)</f>
        <v>Medium</v>
      </c>
    </row>
    <row r="2678" spans="1:29" x14ac:dyDescent="0.25">
      <c r="A2678" t="s">
        <v>1118</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Row],[Sales]],Raw_Data_2!$A$2:$B$5,2,1)</f>
        <v>Low</v>
      </c>
    </row>
    <row r="2679" spans="1:29" x14ac:dyDescent="0.25">
      <c r="A2679" t="s">
        <v>984</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Row],[Sales]],Raw_Data_2!$A$2:$B$5,2,1)</f>
        <v>Medium</v>
      </c>
    </row>
    <row r="2680" spans="1:29" x14ac:dyDescent="0.25">
      <c r="A2680" t="s">
        <v>1006</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Row],[Sales]],Raw_Data_2!$A$2:$B$5,2,1)</f>
        <v>Medium</v>
      </c>
    </row>
    <row r="2681" spans="1:29" x14ac:dyDescent="0.25">
      <c r="A2681" t="s">
        <v>1103</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Row],[Sales]],Raw_Data_2!$A$2:$B$5,2,1)</f>
        <v>Medium</v>
      </c>
    </row>
    <row r="2682" spans="1:29" x14ac:dyDescent="0.25">
      <c r="A2682" t="s">
        <v>964</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Row],[Sales]],Raw_Data_2!$A$2:$B$5,2,1)</f>
        <v>Medium</v>
      </c>
    </row>
    <row r="2683" spans="1:29" x14ac:dyDescent="0.25">
      <c r="A2683" t="s">
        <v>915</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Row],[Sales]],Raw_Data_2!$A$2:$B$5,2,1)</f>
        <v>Low</v>
      </c>
    </row>
    <row r="2684" spans="1:29" x14ac:dyDescent="0.25">
      <c r="A2684" t="s">
        <v>1103</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Row],[Sales]],Raw_Data_2!$A$2:$B$5,2,1)</f>
        <v>Low</v>
      </c>
    </row>
    <row r="2685" spans="1:29" x14ac:dyDescent="0.25">
      <c r="A2685" t="s">
        <v>1103</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Row],[Sales]],Raw_Data_2!$A$2:$B$5,2,1)</f>
        <v>Medium</v>
      </c>
    </row>
    <row r="2686" spans="1:29" x14ac:dyDescent="0.25">
      <c r="A2686" t="s">
        <v>964</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Row],[Sales]],Raw_Data_2!$A$2:$B$5,2,1)</f>
        <v>Low</v>
      </c>
    </row>
    <row r="2687" spans="1:29" x14ac:dyDescent="0.25">
      <c r="A2687" t="s">
        <v>924</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Row],[Sales]],Raw_Data_2!$A$2:$B$5,2,1)</f>
        <v>Medium</v>
      </c>
    </row>
    <row r="2688" spans="1:29" x14ac:dyDescent="0.25">
      <c r="A2688" t="s">
        <v>887</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Row],[Sales]],Raw_Data_2!$A$2:$B$5,2,1)</f>
        <v>Medium</v>
      </c>
    </row>
    <row r="2689" spans="1:29" x14ac:dyDescent="0.25">
      <c r="A2689" t="s">
        <v>1103</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Row],[Sales]],Raw_Data_2!$A$2:$B$5,2,1)</f>
        <v>Low</v>
      </c>
    </row>
    <row r="2690" spans="1:29" x14ac:dyDescent="0.25">
      <c r="A2690" t="s">
        <v>1103</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Row],[Sales]],Raw_Data_2!$A$2:$B$5,2,1)</f>
        <v>Low</v>
      </c>
    </row>
    <row r="2691" spans="1:29" x14ac:dyDescent="0.25">
      <c r="A2691" t="s">
        <v>1116</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Row],[Sales]],Raw_Data_2!$A$2:$B$5,2,1)</f>
        <v>Low</v>
      </c>
    </row>
    <row r="2692" spans="1:29" x14ac:dyDescent="0.25">
      <c r="A2692" t="s">
        <v>964</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Row],[Sales]],Raw_Data_2!$A$2:$B$5,2,1)</f>
        <v>Medium</v>
      </c>
    </row>
    <row r="2693" spans="1:29" x14ac:dyDescent="0.25">
      <c r="A2693" t="s">
        <v>1103</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Row],[Sales]],Raw_Data_2!$A$2:$B$5,2,1)</f>
        <v>Medium</v>
      </c>
    </row>
    <row r="2694" spans="1:29" x14ac:dyDescent="0.25">
      <c r="A2694" t="s">
        <v>964</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Row],[Sales]],Raw_Data_2!$A$2:$B$5,2,1)</f>
        <v>Low</v>
      </c>
    </row>
    <row r="2695" spans="1:29" x14ac:dyDescent="0.25">
      <c r="A2695" t="s">
        <v>1103</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Row],[Sales]],Raw_Data_2!$A$2:$B$5,2,1)</f>
        <v>Medium</v>
      </c>
    </row>
    <row r="2696" spans="1:29" x14ac:dyDescent="0.25">
      <c r="A2696" t="s">
        <v>984</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Row],[Sales]],Raw_Data_2!$A$2:$B$5,2,1)</f>
        <v>Low</v>
      </c>
    </row>
    <row r="2697" spans="1:29" x14ac:dyDescent="0.25">
      <c r="A2697" t="s">
        <v>1103</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Row],[Sales]],Raw_Data_2!$A$2:$B$5,2,1)</f>
        <v>Medium</v>
      </c>
    </row>
    <row r="2698" spans="1:29" x14ac:dyDescent="0.25">
      <c r="A2698" t="s">
        <v>984</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Row],[Sales]],Raw_Data_2!$A$2:$B$5,2,1)</f>
        <v>Low</v>
      </c>
    </row>
    <row r="2699" spans="1:29" x14ac:dyDescent="0.25">
      <c r="A2699" t="s">
        <v>1103</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Row],[Sales]],Raw_Data_2!$A$2:$B$5,2,1)</f>
        <v>Low</v>
      </c>
    </row>
    <row r="2700" spans="1:29" x14ac:dyDescent="0.25">
      <c r="A2700" t="s">
        <v>984</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Row],[Sales]],Raw_Data_2!$A$2:$B$5,2,1)</f>
        <v>High</v>
      </c>
    </row>
    <row r="2701" spans="1:29" x14ac:dyDescent="0.25">
      <c r="A2701" t="s">
        <v>1103</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Row],[Sales]],Raw_Data_2!$A$2:$B$5,2,1)</f>
        <v>Low</v>
      </c>
    </row>
    <row r="2702" spans="1:29" x14ac:dyDescent="0.25">
      <c r="A2702" t="s">
        <v>1118</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Row],[Sales]],Raw_Data_2!$A$2:$B$5,2,1)</f>
        <v>Low</v>
      </c>
    </row>
    <row r="2703" spans="1:29" x14ac:dyDescent="0.25">
      <c r="A2703" t="s">
        <v>964</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Row],[Sales]],Raw_Data_2!$A$2:$B$5,2,1)</f>
        <v>Medium</v>
      </c>
    </row>
    <row r="2704" spans="1:29" x14ac:dyDescent="0.25">
      <c r="A2704" t="s">
        <v>964</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Row],[Sales]],Raw_Data_2!$A$2:$B$5,2,1)</f>
        <v>Low</v>
      </c>
    </row>
    <row r="2705" spans="1:29" x14ac:dyDescent="0.25">
      <c r="A2705" t="s">
        <v>1006</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Row],[Sales]],Raw_Data_2!$A$2:$B$5,2,1)</f>
        <v>Low</v>
      </c>
    </row>
    <row r="2706" spans="1:29" x14ac:dyDescent="0.25">
      <c r="A2706" t="s">
        <v>915</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Row],[Sales]],Raw_Data_2!$A$2:$B$5,2,1)</f>
        <v>Low</v>
      </c>
    </row>
    <row r="2707" spans="1:29" x14ac:dyDescent="0.25">
      <c r="A2707" t="s">
        <v>964</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Row],[Sales]],Raw_Data_2!$A$2:$B$5,2,1)</f>
        <v>Low</v>
      </c>
    </row>
    <row r="2708" spans="1:29" x14ac:dyDescent="0.25">
      <c r="A2708" t="s">
        <v>1006</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Row],[Sales]],Raw_Data_2!$A$2:$B$5,2,1)</f>
        <v>Medium</v>
      </c>
    </row>
    <row r="2709" spans="1:29" x14ac:dyDescent="0.25">
      <c r="A2709" t="s">
        <v>915</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Row],[Sales]],Raw_Data_2!$A$2:$B$5,2,1)</f>
        <v>Medium</v>
      </c>
    </row>
    <row r="2710" spans="1:29" x14ac:dyDescent="0.25">
      <c r="A2710" t="s">
        <v>951</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Row],[Sales]],Raw_Data_2!$A$2:$B$5,2,1)</f>
        <v>Low</v>
      </c>
    </row>
    <row r="2711" spans="1:29" x14ac:dyDescent="0.25">
      <c r="A2711" t="s">
        <v>982</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Row],[Sales]],Raw_Data_2!$A$2:$B$5,2,1)</f>
        <v>Low</v>
      </c>
    </row>
    <row r="2712" spans="1:29" x14ac:dyDescent="0.25">
      <c r="A2712" t="s">
        <v>982</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Row],[Sales]],Raw_Data_2!$A$2:$B$5,2,1)</f>
        <v>Medium</v>
      </c>
    </row>
    <row r="2713" spans="1:29" x14ac:dyDescent="0.25">
      <c r="A2713" t="s">
        <v>982</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Row],[Sales]],Raw_Data_2!$A$2:$B$5,2,1)</f>
        <v>Low</v>
      </c>
    </row>
    <row r="2714" spans="1:29" x14ac:dyDescent="0.25">
      <c r="A2714" t="s">
        <v>982</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Row],[Sales]],Raw_Data_2!$A$2:$B$5,2,1)</f>
        <v>Medium</v>
      </c>
    </row>
    <row r="2715" spans="1:29" x14ac:dyDescent="0.25">
      <c r="A2715" t="s">
        <v>982</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Row],[Sales]],Raw_Data_2!$A$2:$B$5,2,1)</f>
        <v>Medium</v>
      </c>
    </row>
    <row r="2716" spans="1:29" x14ac:dyDescent="0.25">
      <c r="A2716" t="s">
        <v>951</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Row],[Sales]],Raw_Data_2!$A$2:$B$5,2,1)</f>
        <v>Medium</v>
      </c>
    </row>
    <row r="2717" spans="1:29" x14ac:dyDescent="0.25">
      <c r="A2717" t="s">
        <v>951</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Row],[Sales]],Raw_Data_2!$A$2:$B$5,2,1)</f>
        <v>Medium</v>
      </c>
    </row>
    <row r="2718" spans="1:29" x14ac:dyDescent="0.25">
      <c r="A2718" t="s">
        <v>951</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Row],[Sales]],Raw_Data_2!$A$2:$B$5,2,1)</f>
        <v>Medium</v>
      </c>
    </row>
    <row r="2719" spans="1:29" x14ac:dyDescent="0.25">
      <c r="A2719" t="s">
        <v>982</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Row],[Sales]],Raw_Data_2!$A$2:$B$5,2,1)</f>
        <v>Low</v>
      </c>
    </row>
    <row r="2720" spans="1:29" x14ac:dyDescent="0.25">
      <c r="A2720" t="s">
        <v>982</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Row],[Sales]],Raw_Data_2!$A$2:$B$5,2,1)</f>
        <v>Medium</v>
      </c>
    </row>
    <row r="2721" spans="1:29" x14ac:dyDescent="0.25">
      <c r="A2721" t="s">
        <v>982</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Row],[Sales]],Raw_Data_2!$A$2:$B$5,2,1)</f>
        <v>Low</v>
      </c>
    </row>
    <row r="2722" spans="1:29" x14ac:dyDescent="0.25">
      <c r="A2722" t="s">
        <v>951</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Row],[Sales]],Raw_Data_2!$A$2:$B$5,2,1)</f>
        <v>Low</v>
      </c>
    </row>
    <row r="2723" spans="1:29" x14ac:dyDescent="0.25">
      <c r="A2723" t="s">
        <v>982</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Row],[Sales]],Raw_Data_2!$A$2:$B$5,2,1)</f>
        <v>Low</v>
      </c>
    </row>
    <row r="2724" spans="1:29" x14ac:dyDescent="0.25">
      <c r="A2724" t="s">
        <v>982</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Row],[Sales]],Raw_Data_2!$A$2:$B$5,2,1)</f>
        <v>Medium</v>
      </c>
    </row>
    <row r="2725" spans="1:29" x14ac:dyDescent="0.25">
      <c r="A2725" t="s">
        <v>951</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Row],[Sales]],Raw_Data_2!$A$2:$B$5,2,1)</f>
        <v>Medium</v>
      </c>
    </row>
    <row r="2726" spans="1:29" x14ac:dyDescent="0.25">
      <c r="A2726" t="s">
        <v>982</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Row],[Sales]],Raw_Data_2!$A$2:$B$5,2,1)</f>
        <v>Low</v>
      </c>
    </row>
    <row r="2727" spans="1:29" x14ac:dyDescent="0.25">
      <c r="A2727" t="s">
        <v>951</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Row],[Sales]],Raw_Data_2!$A$2:$B$5,2,1)</f>
        <v>Medium</v>
      </c>
    </row>
    <row r="2728" spans="1:29" x14ac:dyDescent="0.25">
      <c r="A2728" t="s">
        <v>982</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Row],[Sales]],Raw_Data_2!$A$2:$B$5,2,1)</f>
        <v>Low</v>
      </c>
    </row>
    <row r="2729" spans="1:29" x14ac:dyDescent="0.25">
      <c r="A2729" t="s">
        <v>951</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Row],[Sales]],Raw_Data_2!$A$2:$B$5,2,1)</f>
        <v>Medium</v>
      </c>
    </row>
    <row r="2730" spans="1:29" x14ac:dyDescent="0.25">
      <c r="A2730" t="s">
        <v>982</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Row],[Sales]],Raw_Data_2!$A$2:$B$5,2,1)</f>
        <v>Low</v>
      </c>
    </row>
    <row r="2731" spans="1:29" x14ac:dyDescent="0.25">
      <c r="A2731" t="s">
        <v>982</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Row],[Sales]],Raw_Data_2!$A$2:$B$5,2,1)</f>
        <v>Medium</v>
      </c>
    </row>
    <row r="2732" spans="1:29" x14ac:dyDescent="0.25">
      <c r="A2732" t="s">
        <v>982</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Row],[Sales]],Raw_Data_2!$A$2:$B$5,2,1)</f>
        <v>Medium</v>
      </c>
    </row>
    <row r="2733" spans="1:29" x14ac:dyDescent="0.25">
      <c r="A2733" t="s">
        <v>1159</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Row],[Sales]],Raw_Data_2!$A$2:$B$5,2,1)</f>
        <v>Low</v>
      </c>
    </row>
    <row r="2734" spans="1:29" x14ac:dyDescent="0.25">
      <c r="A2734" t="s">
        <v>951</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Row],[Sales]],Raw_Data_2!$A$2:$B$5,2,1)</f>
        <v>Low</v>
      </c>
    </row>
    <row r="2735" spans="1:29" x14ac:dyDescent="0.25">
      <c r="A2735" t="s">
        <v>951</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Row],[Sales]],Raw_Data_2!$A$2:$B$5,2,1)</f>
        <v>Medium</v>
      </c>
    </row>
    <row r="2736" spans="1:29" x14ac:dyDescent="0.25">
      <c r="A2736" t="s">
        <v>951</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Row],[Sales]],Raw_Data_2!$A$2:$B$5,2,1)</f>
        <v>Low</v>
      </c>
    </row>
    <row r="2737" spans="1:29" x14ac:dyDescent="0.25">
      <c r="A2737" t="s">
        <v>951</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Row],[Sales]],Raw_Data_2!$A$2:$B$5,2,1)</f>
        <v>Medium</v>
      </c>
    </row>
    <row r="2738" spans="1:29" x14ac:dyDescent="0.25">
      <c r="A2738" t="s">
        <v>951</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Row],[Sales]],Raw_Data_2!$A$2:$B$5,2,1)</f>
        <v>Low</v>
      </c>
    </row>
    <row r="2739" spans="1:29" x14ac:dyDescent="0.25">
      <c r="A2739" t="s">
        <v>951</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Row],[Sales]],Raw_Data_2!$A$2:$B$5,2,1)</f>
        <v>Medium</v>
      </c>
    </row>
    <row r="2740" spans="1:29" x14ac:dyDescent="0.25">
      <c r="A2740" t="s">
        <v>923</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Row],[Sales]],Raw_Data_2!$A$2:$B$5,2,1)</f>
        <v>Medium</v>
      </c>
    </row>
    <row r="2741" spans="1:29" x14ac:dyDescent="0.25">
      <c r="A2741" t="s">
        <v>1051</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Row],[Sales]],Raw_Data_2!$A$2:$B$5,2,1)</f>
        <v>Low</v>
      </c>
    </row>
    <row r="2742" spans="1:29" x14ac:dyDescent="0.25">
      <c r="A2742" t="s">
        <v>923</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Row],[Sales]],Raw_Data_2!$A$2:$B$5,2,1)</f>
        <v>Medium</v>
      </c>
    </row>
    <row r="2743" spans="1:29" x14ac:dyDescent="0.25">
      <c r="A2743" t="s">
        <v>923</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Row],[Sales]],Raw_Data_2!$A$2:$B$5,2,1)</f>
        <v>Medium</v>
      </c>
    </row>
    <row r="2744" spans="1:29" x14ac:dyDescent="0.25">
      <c r="A2744" t="s">
        <v>1051</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Row],[Sales]],Raw_Data_2!$A$2:$B$5,2,1)</f>
        <v>Medium</v>
      </c>
    </row>
    <row r="2745" spans="1:29" x14ac:dyDescent="0.25">
      <c r="A2745" t="s">
        <v>1051</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Row],[Sales]],Raw_Data_2!$A$2:$B$5,2,1)</f>
        <v>Medium</v>
      </c>
    </row>
    <row r="2746" spans="1:29" x14ac:dyDescent="0.25">
      <c r="A2746" t="s">
        <v>886</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Row],[Sales]],Raw_Data_2!$A$2:$B$5,2,1)</f>
        <v>Low</v>
      </c>
    </row>
    <row r="2747" spans="1:29" x14ac:dyDescent="0.25">
      <c r="A2747" t="s">
        <v>886</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Row],[Sales]],Raw_Data_2!$A$2:$B$5,2,1)</f>
        <v>High</v>
      </c>
    </row>
    <row r="2748" spans="1:29" x14ac:dyDescent="0.25">
      <c r="A2748" t="s">
        <v>886</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Row],[Sales]],Raw_Data_2!$A$2:$B$5,2,1)</f>
        <v>High</v>
      </c>
    </row>
    <row r="2749" spans="1:29" x14ac:dyDescent="0.25">
      <c r="A2749" t="s">
        <v>1020</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Row],[Sales]],Raw_Data_2!$A$2:$B$5,2,1)</f>
        <v>Medium</v>
      </c>
    </row>
    <row r="2750" spans="1:29" x14ac:dyDescent="0.25">
      <c r="A2750" t="s">
        <v>886</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Row],[Sales]],Raw_Data_2!$A$2:$B$5,2,1)</f>
        <v>Low</v>
      </c>
    </row>
    <row r="2751" spans="1:29" x14ac:dyDescent="0.25">
      <c r="A2751" t="s">
        <v>886</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Row],[Sales]],Raw_Data_2!$A$2:$B$5,2,1)</f>
        <v>Medium</v>
      </c>
    </row>
    <row r="2752" spans="1:29" x14ac:dyDescent="0.25">
      <c r="A2752" t="s">
        <v>886</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Row],[Sales]],Raw_Data_2!$A$2:$B$5,2,1)</f>
        <v>Low</v>
      </c>
    </row>
    <row r="2753" spans="1:29" x14ac:dyDescent="0.25">
      <c r="A2753" t="s">
        <v>886</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Row],[Sales]],Raw_Data_2!$A$2:$B$5,2,1)</f>
        <v>Low</v>
      </c>
    </row>
    <row r="2754" spans="1:29" x14ac:dyDescent="0.25">
      <c r="A2754" t="s">
        <v>886</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Row],[Sales]],Raw_Data_2!$A$2:$B$5,2,1)</f>
        <v>Medium</v>
      </c>
    </row>
    <row r="2755" spans="1:29" x14ac:dyDescent="0.25">
      <c r="A2755" t="s">
        <v>886</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Row],[Sales]],Raw_Data_2!$A$2:$B$5,2,1)</f>
        <v>Low</v>
      </c>
    </row>
    <row r="2756" spans="1:29" x14ac:dyDescent="0.25">
      <c r="A2756" t="s">
        <v>913</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Row],[Sales]],Raw_Data_2!$A$2:$B$5,2,1)</f>
        <v>Low</v>
      </c>
    </row>
    <row r="2757" spans="1:29" x14ac:dyDescent="0.25">
      <c r="A2757" t="s">
        <v>913</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Row],[Sales]],Raw_Data_2!$A$2:$B$5,2,1)</f>
        <v>Low</v>
      </c>
    </row>
    <row r="2758" spans="1:29" x14ac:dyDescent="0.25">
      <c r="A2758" t="s">
        <v>913</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Row],[Sales]],Raw_Data_2!$A$2:$B$5,2,1)</f>
        <v>Low</v>
      </c>
    </row>
    <row r="2759" spans="1:29" x14ac:dyDescent="0.25">
      <c r="A2759" t="s">
        <v>1023</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Row],[Sales]],Raw_Data_2!$A$2:$B$5,2,1)</f>
        <v>Low</v>
      </c>
    </row>
    <row r="2760" spans="1:29" x14ac:dyDescent="0.25">
      <c r="A2760" t="s">
        <v>1023</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Row],[Sales]],Raw_Data_2!$A$2:$B$5,2,1)</f>
        <v>Medium</v>
      </c>
    </row>
    <row r="2761" spans="1:29" x14ac:dyDescent="0.25">
      <c r="A2761" t="s">
        <v>913</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Row],[Sales]],Raw_Data_2!$A$2:$B$5,2,1)</f>
        <v>Low</v>
      </c>
    </row>
    <row r="2762" spans="1:29" x14ac:dyDescent="0.25">
      <c r="A2762" t="s">
        <v>1023</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Row],[Sales]],Raw_Data_2!$A$2:$B$5,2,1)</f>
        <v>Medium</v>
      </c>
    </row>
    <row r="2763" spans="1:29" x14ac:dyDescent="0.25">
      <c r="A2763" t="s">
        <v>913</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Row],[Sales]],Raw_Data_2!$A$2:$B$5,2,1)</f>
        <v>Medium</v>
      </c>
    </row>
    <row r="2764" spans="1:29" x14ac:dyDescent="0.25">
      <c r="A2764" t="s">
        <v>913</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Row],[Sales]],Raw_Data_2!$A$2:$B$5,2,1)</f>
        <v>Medium</v>
      </c>
    </row>
    <row r="2765" spans="1:29" x14ac:dyDescent="0.25">
      <c r="A2765" t="s">
        <v>1023</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Row],[Sales]],Raw_Data_2!$A$2:$B$5,2,1)</f>
        <v>Low</v>
      </c>
    </row>
    <row r="2766" spans="1:29" x14ac:dyDescent="0.25">
      <c r="A2766" t="s">
        <v>1023</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Row],[Sales]],Raw_Data_2!$A$2:$B$5,2,1)</f>
        <v>Medium</v>
      </c>
    </row>
    <row r="2767" spans="1:29" x14ac:dyDescent="0.25">
      <c r="A2767" t="s">
        <v>913</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Row],[Sales]],Raw_Data_2!$A$2:$B$5,2,1)</f>
        <v>Low</v>
      </c>
    </row>
    <row r="2768" spans="1:29" x14ac:dyDescent="0.25">
      <c r="A2768" t="s">
        <v>913</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Row],[Sales]],Raw_Data_2!$A$2:$B$5,2,1)</f>
        <v>Low</v>
      </c>
    </row>
    <row r="2769" spans="1:29" x14ac:dyDescent="0.25">
      <c r="A2769" t="s">
        <v>1023</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Row],[Sales]],Raw_Data_2!$A$2:$B$5,2,1)</f>
        <v>Medium</v>
      </c>
    </row>
    <row r="2770" spans="1:29" x14ac:dyDescent="0.25">
      <c r="A2770" t="s">
        <v>1140</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Row],[Sales]],Raw_Data_2!$A$2:$B$5,2,1)</f>
        <v>Medium</v>
      </c>
    </row>
    <row r="2771" spans="1:29" x14ac:dyDescent="0.25">
      <c r="A2771" t="s">
        <v>913</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Row],[Sales]],Raw_Data_2!$A$2:$B$5,2,1)</f>
        <v>High</v>
      </c>
    </row>
    <row r="2772" spans="1:29" x14ac:dyDescent="0.25">
      <c r="A2772" t="s">
        <v>913</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Row],[Sales]],Raw_Data_2!$A$2:$B$5,2,1)</f>
        <v>Medium</v>
      </c>
    </row>
    <row r="2773" spans="1:29" x14ac:dyDescent="0.25">
      <c r="A2773" t="s">
        <v>1140</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Row],[Sales]],Raw_Data_2!$A$2:$B$5,2,1)</f>
        <v>Low</v>
      </c>
    </row>
    <row r="2774" spans="1:29" x14ac:dyDescent="0.25">
      <c r="A2774" t="s">
        <v>1140</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Row],[Sales]],Raw_Data_2!$A$2:$B$5,2,1)</f>
        <v>Low</v>
      </c>
    </row>
    <row r="2775" spans="1:29" x14ac:dyDescent="0.25">
      <c r="A2775" t="s">
        <v>1140</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Row],[Sales]],Raw_Data_2!$A$2:$B$5,2,1)</f>
        <v>Medium</v>
      </c>
    </row>
    <row r="2776" spans="1:29" x14ac:dyDescent="0.25">
      <c r="A2776" t="s">
        <v>1140</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Row],[Sales]],Raw_Data_2!$A$2:$B$5,2,1)</f>
        <v>Low</v>
      </c>
    </row>
    <row r="2777" spans="1:29" x14ac:dyDescent="0.25">
      <c r="A2777" t="s">
        <v>1082</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Row],[Sales]],Raw_Data_2!$A$2:$B$5,2,1)</f>
        <v>Low</v>
      </c>
    </row>
    <row r="2778" spans="1:29" x14ac:dyDescent="0.25">
      <c r="A2778" t="s">
        <v>1097</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Row],[Sales]],Raw_Data_2!$A$2:$B$5,2,1)</f>
        <v>Medium</v>
      </c>
    </row>
    <row r="2779" spans="1:29" x14ac:dyDescent="0.25">
      <c r="A2779" t="s">
        <v>1102</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Row],[Sales]],Raw_Data_2!$A$2:$B$5,2,1)</f>
        <v>Medium</v>
      </c>
    </row>
    <row r="2780" spans="1:29" x14ac:dyDescent="0.25">
      <c r="A2780" t="s">
        <v>1104</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Row],[Sales]],Raw_Data_2!$A$2:$B$5,2,1)</f>
        <v>Medium</v>
      </c>
    </row>
    <row r="2781" spans="1:29" x14ac:dyDescent="0.25">
      <c r="A2781" t="s">
        <v>1102</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Row],[Sales]],Raw_Data_2!$A$2:$B$5,2,1)</f>
        <v>Low</v>
      </c>
    </row>
    <row r="2782" spans="1:29" x14ac:dyDescent="0.25">
      <c r="A2782" t="s">
        <v>1097</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Row],[Sales]],Raw_Data_2!$A$2:$B$5,2,1)</f>
        <v>Low</v>
      </c>
    </row>
    <row r="2783" spans="1:29" x14ac:dyDescent="0.25">
      <c r="A2783" t="s">
        <v>1104</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Row],[Sales]],Raw_Data_2!$A$2:$B$5,2,1)</f>
        <v>Medium</v>
      </c>
    </row>
    <row r="2784" spans="1:29" x14ac:dyDescent="0.25">
      <c r="A2784" t="s">
        <v>1102</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Row],[Sales]],Raw_Data_2!$A$2:$B$5,2,1)</f>
        <v>Medium</v>
      </c>
    </row>
    <row r="2785" spans="1:29" x14ac:dyDescent="0.25">
      <c r="A2785" t="s">
        <v>1120</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Row],[Sales]],Raw_Data_2!$A$2:$B$5,2,1)</f>
        <v>Low</v>
      </c>
    </row>
    <row r="2786" spans="1:29" x14ac:dyDescent="0.25">
      <c r="A2786" t="s">
        <v>1120</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Row],[Sales]],Raw_Data_2!$A$2:$B$5,2,1)</f>
        <v>Low</v>
      </c>
    </row>
    <row r="2787" spans="1:29" x14ac:dyDescent="0.25">
      <c r="A2787" t="s">
        <v>1104</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Row],[Sales]],Raw_Data_2!$A$2:$B$5,2,1)</f>
        <v>Medium</v>
      </c>
    </row>
    <row r="2788" spans="1:29" x14ac:dyDescent="0.25">
      <c r="A2788" t="s">
        <v>1082</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Row],[Sales]],Raw_Data_2!$A$2:$B$5,2,1)</f>
        <v>Low</v>
      </c>
    </row>
    <row r="2789" spans="1:29" x14ac:dyDescent="0.25">
      <c r="A2789" t="s">
        <v>1120</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Row],[Sales]],Raw_Data_2!$A$2:$B$5,2,1)</f>
        <v>Medium</v>
      </c>
    </row>
    <row r="2790" spans="1:29" x14ac:dyDescent="0.25">
      <c r="A2790" t="s">
        <v>1082</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Row],[Sales]],Raw_Data_2!$A$2:$B$5,2,1)</f>
        <v>Medium</v>
      </c>
    </row>
    <row r="2791" spans="1:29" x14ac:dyDescent="0.25">
      <c r="A2791" t="s">
        <v>1102</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Row],[Sales]],Raw_Data_2!$A$2:$B$5,2,1)</f>
        <v>Low</v>
      </c>
    </row>
    <row r="2792" spans="1:29" x14ac:dyDescent="0.25">
      <c r="A2792" t="s">
        <v>1082</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Row],[Sales]],Raw_Data_2!$A$2:$B$5,2,1)</f>
        <v>Medium</v>
      </c>
    </row>
    <row r="2793" spans="1:29" x14ac:dyDescent="0.25">
      <c r="A2793" t="s">
        <v>1082</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Row],[Sales]],Raw_Data_2!$A$2:$B$5,2,1)</f>
        <v>Medium</v>
      </c>
    </row>
    <row r="2794" spans="1:29" x14ac:dyDescent="0.25">
      <c r="A2794" t="s">
        <v>1102</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Row],[Sales]],Raw_Data_2!$A$2:$B$5,2,1)</f>
        <v>Medium</v>
      </c>
    </row>
    <row r="2795" spans="1:29" x14ac:dyDescent="0.25">
      <c r="A2795" t="s">
        <v>1097</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Row],[Sales]],Raw_Data_2!$A$2:$B$5,2,1)</f>
        <v>Medium</v>
      </c>
    </row>
    <row r="2796" spans="1:29" x14ac:dyDescent="0.25">
      <c r="A2796" t="s">
        <v>1097</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Row],[Sales]],Raw_Data_2!$A$2:$B$5,2,1)</f>
        <v>Low</v>
      </c>
    </row>
    <row r="2797" spans="1:29" x14ac:dyDescent="0.25">
      <c r="A2797" t="s">
        <v>1082</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Row],[Sales]],Raw_Data_2!$A$2:$B$5,2,1)</f>
        <v>Medium</v>
      </c>
    </row>
    <row r="2798" spans="1:29" x14ac:dyDescent="0.25">
      <c r="A2798" t="s">
        <v>1082</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Row],[Sales]],Raw_Data_2!$A$2:$B$5,2,1)</f>
        <v>Low</v>
      </c>
    </row>
    <row r="2799" spans="1:29" x14ac:dyDescent="0.25">
      <c r="A2799" t="s">
        <v>1082</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Row],[Sales]],Raw_Data_2!$A$2:$B$5,2,1)</f>
        <v>Low</v>
      </c>
    </row>
    <row r="2800" spans="1:29" x14ac:dyDescent="0.25">
      <c r="A2800" t="s">
        <v>1097</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Row],[Sales]],Raw_Data_2!$A$2:$B$5,2,1)</f>
        <v>Low</v>
      </c>
    </row>
    <row r="2801" spans="1:29" x14ac:dyDescent="0.25">
      <c r="A2801" t="s">
        <v>1097</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Row],[Sales]],Raw_Data_2!$A$2:$B$5,2,1)</f>
        <v>Medium</v>
      </c>
    </row>
    <row r="2802" spans="1:29" x14ac:dyDescent="0.25">
      <c r="A2802" t="s">
        <v>1082</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Row],[Sales]],Raw_Data_2!$A$2:$B$5,2,1)</f>
        <v>Medium</v>
      </c>
    </row>
    <row r="2803" spans="1:29" x14ac:dyDescent="0.25">
      <c r="A2803" t="s">
        <v>1097</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Row],[Sales]],Raw_Data_2!$A$2:$B$5,2,1)</f>
        <v>Medium</v>
      </c>
    </row>
    <row r="2804" spans="1:29" x14ac:dyDescent="0.25">
      <c r="A2804" t="s">
        <v>1082</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Row],[Sales]],Raw_Data_2!$A$2:$B$5,2,1)</f>
        <v>Medium</v>
      </c>
    </row>
    <row r="2805" spans="1:29" x14ac:dyDescent="0.25">
      <c r="A2805" t="s">
        <v>1097</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Row],[Sales]],Raw_Data_2!$A$2:$B$5,2,1)</f>
        <v>Low</v>
      </c>
    </row>
    <row r="2806" spans="1:29" x14ac:dyDescent="0.25">
      <c r="A2806" t="s">
        <v>1097</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Row],[Sales]],Raw_Data_2!$A$2:$B$5,2,1)</f>
        <v>Low</v>
      </c>
    </row>
    <row r="2807" spans="1:29" x14ac:dyDescent="0.25">
      <c r="A2807" t="s">
        <v>1097</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Row],[Sales]],Raw_Data_2!$A$2:$B$5,2,1)</f>
        <v>Low</v>
      </c>
    </row>
    <row r="2808" spans="1:29" x14ac:dyDescent="0.25">
      <c r="A2808" t="s">
        <v>1097</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Row],[Sales]],Raw_Data_2!$A$2:$B$5,2,1)</f>
        <v>Low</v>
      </c>
    </row>
    <row r="2809" spans="1:29" x14ac:dyDescent="0.25">
      <c r="A2809" t="s">
        <v>1097</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Row],[Sales]],Raw_Data_2!$A$2:$B$5,2,1)</f>
        <v>Medium</v>
      </c>
    </row>
    <row r="2810" spans="1:29" x14ac:dyDescent="0.25">
      <c r="A2810" t="s">
        <v>1097</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Row],[Sales]],Raw_Data_2!$A$2:$B$5,2,1)</f>
        <v>Low</v>
      </c>
    </row>
    <row r="2811" spans="1:29" x14ac:dyDescent="0.25">
      <c r="A2811" t="s">
        <v>1097</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Row],[Sales]],Raw_Data_2!$A$2:$B$5,2,1)</f>
        <v>Low</v>
      </c>
    </row>
    <row r="2812" spans="1:29" x14ac:dyDescent="0.25">
      <c r="A2812" t="s">
        <v>1081</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Row],[Sales]],Raw_Data_2!$A$2:$B$5,2,1)</f>
        <v>Low</v>
      </c>
    </row>
    <row r="2813" spans="1:29" x14ac:dyDescent="0.25">
      <c r="A2813" t="s">
        <v>1081</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Row],[Sales]],Raw_Data_2!$A$2:$B$5,2,1)</f>
        <v>Medium</v>
      </c>
    </row>
    <row r="2814" spans="1:29" x14ac:dyDescent="0.25">
      <c r="A2814" t="s">
        <v>1081</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Row],[Sales]],Raw_Data_2!$A$2:$B$5,2,1)</f>
        <v>High</v>
      </c>
    </row>
    <row r="2815" spans="1:29" x14ac:dyDescent="0.25">
      <c r="A2815" t="s">
        <v>1081</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Row],[Sales]],Raw_Data_2!$A$2:$B$5,2,1)</f>
        <v>Medium</v>
      </c>
    </row>
    <row r="2816" spans="1:29" x14ac:dyDescent="0.25">
      <c r="A2816" t="s">
        <v>1081</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Row],[Sales]],Raw_Data_2!$A$2:$B$5,2,1)</f>
        <v>Medium</v>
      </c>
    </row>
    <row r="2817" spans="1:29" x14ac:dyDescent="0.25">
      <c r="A2817" t="s">
        <v>1081</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Row],[Sales]],Raw_Data_2!$A$2:$B$5,2,1)</f>
        <v>Medium</v>
      </c>
    </row>
    <row r="2818" spans="1:29" x14ac:dyDescent="0.25">
      <c r="A2818" t="s">
        <v>1081</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Row],[Sales]],Raw_Data_2!$A$2:$B$5,2,1)</f>
        <v>Low</v>
      </c>
    </row>
    <row r="2819" spans="1:29" x14ac:dyDescent="0.25">
      <c r="A2819" t="s">
        <v>1081</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Row],[Sales]],Raw_Data_2!$A$2:$B$5,2,1)</f>
        <v>Medium</v>
      </c>
    </row>
    <row r="2820" spans="1:29" x14ac:dyDescent="0.25">
      <c r="A2820" t="s">
        <v>1081</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Row],[Sales]],Raw_Data_2!$A$2:$B$5,2,1)</f>
        <v>Low</v>
      </c>
    </row>
    <row r="2821" spans="1:29" x14ac:dyDescent="0.25">
      <c r="A2821" t="s">
        <v>1081</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Row],[Sales]],Raw_Data_2!$A$2:$B$5,2,1)</f>
        <v>Low</v>
      </c>
    </row>
    <row r="2822" spans="1:29" x14ac:dyDescent="0.25">
      <c r="A2822" t="s">
        <v>1081</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Row],[Sales]],Raw_Data_2!$A$2:$B$5,2,1)</f>
        <v>Low</v>
      </c>
    </row>
    <row r="2823" spans="1:29" x14ac:dyDescent="0.25">
      <c r="A2823" t="s">
        <v>1081</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Row],[Sales]],Raw_Data_2!$A$2:$B$5,2,1)</f>
        <v>Low</v>
      </c>
    </row>
    <row r="2824" spans="1:29" x14ac:dyDescent="0.25">
      <c r="A2824" t="s">
        <v>1081</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Row],[Sales]],Raw_Data_2!$A$2:$B$5,2,1)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3:J31"/>
  <sheetViews>
    <sheetView tabSelected="1" workbookViewId="0">
      <selection activeCell="C18" sqref="C18"/>
    </sheetView>
  </sheetViews>
  <sheetFormatPr defaultRowHeight="15" x14ac:dyDescent="0.25"/>
  <cols>
    <col min="1" max="1" width="13.140625" bestFit="1" customWidth="1"/>
    <col min="2" max="3" width="23.140625" bestFit="1" customWidth="1"/>
    <col min="4" max="4" width="24.140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3" spans="2:10" ht="21" x14ac:dyDescent="0.35">
      <c r="J3" s="4"/>
    </row>
    <row r="6" spans="2:10" x14ac:dyDescent="0.25">
      <c r="J6" s="1"/>
    </row>
    <row r="7" spans="2:10" x14ac:dyDescent="0.25">
      <c r="J7" s="1"/>
    </row>
    <row r="8" spans="2:10" ht="51" customHeight="1" x14ac:dyDescent="0.25"/>
    <row r="9" spans="2:10" x14ac:dyDescent="0.25">
      <c r="B9" s="2" t="s">
        <v>798</v>
      </c>
      <c r="C9" s="8" t="s">
        <v>824</v>
      </c>
      <c r="D9" t="s">
        <v>802</v>
      </c>
    </row>
    <row r="10" spans="2:10" x14ac:dyDescent="0.25">
      <c r="B10" s="3" t="s">
        <v>170</v>
      </c>
      <c r="C10" s="8">
        <v>672573.28</v>
      </c>
      <c r="D10" s="8">
        <v>672573.28</v>
      </c>
    </row>
    <row r="11" spans="2:10" x14ac:dyDescent="0.25">
      <c r="B11" s="3" t="s">
        <v>499</v>
      </c>
      <c r="C11" s="8">
        <v>340739.31</v>
      </c>
      <c r="D11" s="8">
        <v>340739.31</v>
      </c>
    </row>
    <row r="12" spans="2:10" x14ac:dyDescent="0.25">
      <c r="B12" s="3" t="s">
        <v>26</v>
      </c>
      <c r="C12" s="8">
        <v>234947.53</v>
      </c>
      <c r="D12" s="8">
        <v>234947.53</v>
      </c>
    </row>
    <row r="13" spans="2:10" x14ac:dyDescent="0.25">
      <c r="B13" s="3" t="s">
        <v>513</v>
      </c>
      <c r="C13" s="8">
        <v>200074.17</v>
      </c>
      <c r="D13" s="8">
        <v>200074.17</v>
      </c>
    </row>
    <row r="14" spans="2:10" x14ac:dyDescent="0.25">
      <c r="B14" s="3" t="s">
        <v>456</v>
      </c>
      <c r="C14" s="8">
        <v>178057.02</v>
      </c>
      <c r="D14" s="8">
        <v>178057.02</v>
      </c>
    </row>
    <row r="15" spans="2:10" x14ac:dyDescent="0.25">
      <c r="B15" s="3" t="s">
        <v>543</v>
      </c>
      <c r="C15" s="8">
        <v>128178.07</v>
      </c>
      <c r="D15" s="8">
        <v>128178.07</v>
      </c>
    </row>
    <row r="16" spans="2:10" x14ac:dyDescent="0.25">
      <c r="B16" s="3" t="s">
        <v>550</v>
      </c>
      <c r="C16" s="8">
        <v>36917.33</v>
      </c>
      <c r="D16" s="8">
        <v>36917.33</v>
      </c>
    </row>
    <row r="17" spans="2:4" x14ac:dyDescent="0.25">
      <c r="B17" s="3" t="s">
        <v>799</v>
      </c>
      <c r="C17" s="8">
        <v>1791486.71</v>
      </c>
      <c r="D17" s="8">
        <v>1791486.71</v>
      </c>
    </row>
    <row r="20" spans="2:4" x14ac:dyDescent="0.25">
      <c r="B20" s="2" t="s">
        <v>798</v>
      </c>
      <c r="C20" t="s">
        <v>1193</v>
      </c>
      <c r="D20" t="s">
        <v>807</v>
      </c>
    </row>
    <row r="21" spans="2:4" x14ac:dyDescent="0.25">
      <c r="B21" s="3" t="s">
        <v>164</v>
      </c>
      <c r="C21" s="22">
        <v>3262</v>
      </c>
      <c r="D21" s="22">
        <v>3262</v>
      </c>
    </row>
    <row r="22" spans="2:4" x14ac:dyDescent="0.25">
      <c r="B22" s="3" t="s">
        <v>251</v>
      </c>
      <c r="C22" s="22">
        <v>2043</v>
      </c>
      <c r="D22" s="22">
        <v>2043</v>
      </c>
    </row>
    <row r="23" spans="2:4" x14ac:dyDescent="0.25">
      <c r="B23" s="3" t="s">
        <v>110</v>
      </c>
      <c r="C23" s="22">
        <v>987</v>
      </c>
      <c r="D23" s="22">
        <v>987</v>
      </c>
    </row>
    <row r="24" spans="2:4" x14ac:dyDescent="0.25">
      <c r="B24" s="3" t="s">
        <v>363</v>
      </c>
      <c r="C24" s="22">
        <v>927</v>
      </c>
      <c r="D24" s="22">
        <v>927</v>
      </c>
    </row>
    <row r="25" spans="2:4" x14ac:dyDescent="0.25">
      <c r="B25" s="3" t="s">
        <v>38</v>
      </c>
      <c r="C25" s="22">
        <v>629</v>
      </c>
      <c r="D25" s="22">
        <v>629</v>
      </c>
    </row>
    <row r="26" spans="2:4" x14ac:dyDescent="0.25">
      <c r="B26" s="3" t="s">
        <v>358</v>
      </c>
      <c r="C26" s="22">
        <v>605</v>
      </c>
      <c r="D26" s="22">
        <v>605</v>
      </c>
    </row>
    <row r="27" spans="2:4" x14ac:dyDescent="0.25">
      <c r="B27" s="3" t="s">
        <v>264</v>
      </c>
      <c r="C27" s="22">
        <v>595</v>
      </c>
      <c r="D27" s="22">
        <v>595</v>
      </c>
    </row>
    <row r="28" spans="2:4" x14ac:dyDescent="0.25">
      <c r="B28" s="3" t="s">
        <v>100</v>
      </c>
      <c r="C28" s="22">
        <v>585</v>
      </c>
      <c r="D28" s="22">
        <v>585</v>
      </c>
    </row>
    <row r="29" spans="2:4" x14ac:dyDescent="0.25">
      <c r="B29" s="3" t="s">
        <v>144</v>
      </c>
      <c r="C29" s="22">
        <v>532</v>
      </c>
      <c r="D29" s="22">
        <v>532</v>
      </c>
    </row>
    <row r="30" spans="2:4" x14ac:dyDescent="0.25">
      <c r="B30" s="3" t="s">
        <v>137</v>
      </c>
      <c r="C30" s="22">
        <v>509</v>
      </c>
      <c r="D30" s="22">
        <v>509</v>
      </c>
    </row>
    <row r="31" spans="2:4" x14ac:dyDescent="0.25">
      <c r="B31" s="3" t="s">
        <v>799</v>
      </c>
      <c r="C31" s="22">
        <v>10674</v>
      </c>
      <c r="D31" s="22">
        <v>10674</v>
      </c>
    </row>
  </sheetData>
  <conditionalFormatting pivot="1" sqref="D10:D16">
    <cfRule type="dataBar" priority="2">
      <dataBar showValue="0">
        <cfvo type="min"/>
        <cfvo type="max"/>
        <color rgb="FF638EC6"/>
      </dataBar>
      <extLst>
        <ext xmlns:x14="http://schemas.microsoft.com/office/spreadsheetml/2009/9/main" uri="{B025F937-C7B1-47D3-B67F-A62EFF666E3E}">
          <x14:id>{4E8EE97C-EEB7-48B8-AFFD-3EB70107B79D}</x14:id>
        </ext>
      </extLst>
    </cfRule>
  </conditionalFormatting>
  <conditionalFormatting pivot="1" sqref="D21:D30">
    <cfRule type="dataBar" priority="1">
      <dataBar showValue="0">
        <cfvo type="min"/>
        <cfvo type="max"/>
        <color rgb="FF638EC6"/>
      </dataBar>
      <extLst>
        <ext xmlns:x14="http://schemas.microsoft.com/office/spreadsheetml/2009/9/main" uri="{B025F937-C7B1-47D3-B67F-A62EFF666E3E}">
          <x14:id>{02B4C361-96AA-4084-B2FD-E6E7484F9915}</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4E8EE97C-EEB7-48B8-AFFD-3EB70107B79D}">
            <x14:dataBar minLength="0" maxLength="100" gradient="0">
              <x14:cfvo type="autoMin"/>
              <x14:cfvo type="autoMax"/>
              <x14:negativeFillColor rgb="FFFF0000"/>
              <x14:axisColor rgb="FF000000"/>
            </x14:dataBar>
          </x14:cfRule>
          <xm:sqref>D10:D16</xm:sqref>
        </x14:conditionalFormatting>
        <x14:conditionalFormatting xmlns:xm="http://schemas.microsoft.com/office/excel/2006/main" pivot="1">
          <x14:cfRule type="dataBar" id="{02B4C361-96AA-4084-B2FD-E6E7484F9915}">
            <x14:dataBar minLength="0" maxLength="100" gradient="0">
              <x14:cfvo type="autoMin"/>
              <x14:cfvo type="autoMax"/>
              <x14:negativeFillColor rgb="FFFF0000"/>
              <x14:axisColor rgb="FF000000"/>
            </x14:dataBar>
          </x14:cfRule>
          <xm:sqref>D21:D30</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I14"/>
  <sheetViews>
    <sheetView topLeftCell="C3" workbookViewId="0">
      <selection activeCell="I21" sqref="I21"/>
    </sheetView>
  </sheetViews>
  <sheetFormatPr defaultRowHeight="15" x14ac:dyDescent="0.25"/>
  <cols>
    <col min="4" max="4" width="130" customWidth="1"/>
    <col min="8" max="8" width="16" bestFit="1" customWidth="1"/>
    <col min="9" max="9" width="12.140625" style="8" bestFit="1" customWidth="1"/>
    <col min="10" max="10" width="13.28515625" bestFit="1" customWidth="1"/>
  </cols>
  <sheetData>
    <row r="6" spans="4:4" ht="26.25" x14ac:dyDescent="0.4">
      <c r="D6" s="14" t="s">
        <v>844</v>
      </c>
    </row>
    <row r="7" spans="4:4" ht="29.25" customHeight="1" x14ac:dyDescent="0.25"/>
    <row r="8" spans="4:4" ht="33.75" customHeight="1" x14ac:dyDescent="0.25">
      <c r="D8" s="18" t="s">
        <v>1168</v>
      </c>
    </row>
    <row r="10" spans="4:4" ht="31.5" x14ac:dyDescent="0.25">
      <c r="D10" s="18" t="s">
        <v>1181</v>
      </c>
    </row>
    <row r="12" spans="4:4" ht="15.75" x14ac:dyDescent="0.25">
      <c r="D12" s="19" t="s">
        <v>1169</v>
      </c>
    </row>
    <row r="14" spans="4:4" ht="31.5" x14ac:dyDescent="0.25">
      <c r="D14" s="20" t="s">
        <v>1170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P136"/>
  <sheetViews>
    <sheetView topLeftCell="E28" workbookViewId="0">
      <selection activeCell="B11" sqref="B11"/>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2" width="13.140625" bestFit="1" customWidth="1"/>
    <col min="13" max="13" width="12.140625" bestFit="1" customWidth="1"/>
    <col min="14" max="14" width="23.140625" bestFit="1" customWidth="1"/>
    <col min="15" max="15" width="29.140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807</v>
      </c>
      <c r="H5" s="8">
        <f>GETPIVOTDATA("[Measures].[Sum of QuantityOrdered]",$G$12)</f>
        <v>17631</v>
      </c>
    </row>
    <row r="6" spans="3:16" x14ac:dyDescent="0.25">
      <c r="G6" t="s">
        <v>822</v>
      </c>
      <c r="H6" s="8">
        <f>GETPIVOTDATA("[Measures].[Distinct Count of OrderNumber]",$G$12)</f>
        <v>59</v>
      </c>
    </row>
    <row r="8" spans="3:16" x14ac:dyDescent="0.25">
      <c r="G8" t="s">
        <v>826</v>
      </c>
      <c r="H8" s="8">
        <f>GETPIVOTDATA("[Measures].[Sum of Sales]",$L$12)</f>
        <v>44273.36</v>
      </c>
    </row>
    <row r="9" spans="3:16" x14ac:dyDescent="0.25">
      <c r="G9" t="s">
        <v>805</v>
      </c>
      <c r="H9" s="8">
        <f>GETPIVOTDATA("[Measures].[Sum of QuantityOrdered]",$L$12)</f>
        <v>469</v>
      </c>
    </row>
    <row r="10" spans="3:16" x14ac:dyDescent="0.25">
      <c r="G10" t="s">
        <v>827</v>
      </c>
      <c r="H10" s="8">
        <f>GETPIVOTDATA("[Measures].[Distinct Count of OrderNumber]",$L$12)</f>
        <v>1</v>
      </c>
      <c r="L10" s="2" t="s">
        <v>690</v>
      </c>
      <c r="M10" t="s" vm="1">
        <v>838</v>
      </c>
    </row>
    <row r="12" spans="3:16" x14ac:dyDescent="0.25">
      <c r="C12" s="2" t="s">
        <v>798</v>
      </c>
      <c r="D12" s="8" t="s">
        <v>685</v>
      </c>
      <c r="G12" s="2" t="s">
        <v>798</v>
      </c>
      <c r="H12" s="8" t="s">
        <v>824</v>
      </c>
      <c r="I12" t="s">
        <v>800</v>
      </c>
      <c r="J12" t="s">
        <v>822</v>
      </c>
      <c r="L12" s="2" t="s">
        <v>798</v>
      </c>
      <c r="M12" t="s">
        <v>824</v>
      </c>
      <c r="N12" t="s">
        <v>800</v>
      </c>
      <c r="O12" t="s">
        <v>825</v>
      </c>
      <c r="P12" t="s">
        <v>828</v>
      </c>
    </row>
    <row r="13" spans="3:16" x14ac:dyDescent="0.25">
      <c r="C13" s="3" t="s">
        <v>838</v>
      </c>
      <c r="G13" s="3" t="s">
        <v>498</v>
      </c>
      <c r="H13" s="8">
        <v>325435.63</v>
      </c>
      <c r="I13" s="22">
        <v>3331</v>
      </c>
      <c r="J13" s="22">
        <v>9</v>
      </c>
      <c r="L13" s="6">
        <v>38687</v>
      </c>
      <c r="M13" s="8">
        <v>44273.36</v>
      </c>
      <c r="N13" s="22">
        <v>469</v>
      </c>
      <c r="O13" s="22">
        <v>1</v>
      </c>
      <c r="P13" s="7">
        <v>38687</v>
      </c>
    </row>
    <row r="14" spans="3:16" x14ac:dyDescent="0.25">
      <c r="C14" s="11" t="s">
        <v>498</v>
      </c>
      <c r="D14" s="8">
        <v>325435.63</v>
      </c>
      <c r="G14" s="3" t="s">
        <v>809</v>
      </c>
      <c r="H14" s="8">
        <v>220558.89</v>
      </c>
      <c r="I14" s="22">
        <v>2091</v>
      </c>
      <c r="J14" s="22">
        <v>8</v>
      </c>
      <c r="L14" s="3" t="s">
        <v>799</v>
      </c>
      <c r="M14" s="8">
        <v>44273.36</v>
      </c>
      <c r="N14" s="22">
        <v>469</v>
      </c>
      <c r="O14" s="22">
        <v>1</v>
      </c>
      <c r="P14" s="7">
        <v>38687</v>
      </c>
    </row>
    <row r="15" spans="3:16" x14ac:dyDescent="0.25">
      <c r="C15" s="11" t="s">
        <v>809</v>
      </c>
      <c r="D15" s="8">
        <v>220558.89</v>
      </c>
      <c r="G15" s="3" t="s">
        <v>810</v>
      </c>
      <c r="H15" s="8">
        <v>369626.89</v>
      </c>
      <c r="I15" s="22">
        <v>3714</v>
      </c>
      <c r="J15" s="22">
        <v>10</v>
      </c>
    </row>
    <row r="16" spans="3:16" x14ac:dyDescent="0.25">
      <c r="C16" s="11" t="s">
        <v>810</v>
      </c>
      <c r="D16" s="8">
        <v>369626.89</v>
      </c>
      <c r="G16" s="3" t="s">
        <v>811</v>
      </c>
      <c r="H16" s="8">
        <v>183851.12</v>
      </c>
      <c r="I16" s="22">
        <v>1766</v>
      </c>
      <c r="J16" s="22">
        <v>6</v>
      </c>
    </row>
    <row r="17" spans="3:10" x14ac:dyDescent="0.25">
      <c r="C17" s="11" t="s">
        <v>811</v>
      </c>
      <c r="D17" s="8">
        <v>183851.12</v>
      </c>
      <c r="G17" s="3" t="s">
        <v>812</v>
      </c>
      <c r="H17" s="8">
        <v>281205</v>
      </c>
      <c r="I17" s="22">
        <v>2604</v>
      </c>
      <c r="J17" s="22">
        <v>10</v>
      </c>
    </row>
    <row r="18" spans="3:10" x14ac:dyDescent="0.25">
      <c r="C18" s="11" t="s">
        <v>812</v>
      </c>
      <c r="D18" s="8">
        <v>281205</v>
      </c>
      <c r="G18" s="3" t="s">
        <v>813</v>
      </c>
      <c r="H18" s="8">
        <v>102007.82</v>
      </c>
      <c r="I18" s="22">
        <v>1062</v>
      </c>
      <c r="J18" s="22">
        <v>3</v>
      </c>
    </row>
    <row r="19" spans="3:10" x14ac:dyDescent="0.25">
      <c r="C19" s="11" t="s">
        <v>813</v>
      </c>
      <c r="D19" s="8">
        <v>102007.82</v>
      </c>
      <c r="G19" s="3" t="s">
        <v>814</v>
      </c>
      <c r="H19" s="8">
        <v>25088.1</v>
      </c>
      <c r="I19" s="22">
        <v>255</v>
      </c>
      <c r="J19" s="22">
        <v>2</v>
      </c>
    </row>
    <row r="20" spans="3:10" x14ac:dyDescent="0.25">
      <c r="C20" s="11" t="s">
        <v>814</v>
      </c>
      <c r="D20" s="8">
        <v>25088.1</v>
      </c>
      <c r="G20" s="3" t="s">
        <v>815</v>
      </c>
      <c r="H20" s="8">
        <v>44790.01</v>
      </c>
      <c r="I20" s="22">
        <v>406</v>
      </c>
      <c r="J20" s="22">
        <v>2</v>
      </c>
    </row>
    <row r="21" spans="3:10" x14ac:dyDescent="0.25">
      <c r="C21" s="11" t="s">
        <v>815</v>
      </c>
      <c r="D21" s="8">
        <v>44790.01</v>
      </c>
      <c r="G21" s="3" t="s">
        <v>816</v>
      </c>
      <c r="H21" s="8">
        <v>75961.16</v>
      </c>
      <c r="I21" s="22">
        <v>718</v>
      </c>
      <c r="J21" s="22">
        <v>3</v>
      </c>
    </row>
    <row r="22" spans="3:10" x14ac:dyDescent="0.25">
      <c r="C22" s="11" t="s">
        <v>816</v>
      </c>
      <c r="D22" s="8">
        <v>75961.16</v>
      </c>
      <c r="G22" s="3" t="s">
        <v>817</v>
      </c>
      <c r="H22" s="8">
        <v>118688.73</v>
      </c>
      <c r="I22" s="22">
        <v>1215</v>
      </c>
      <c r="J22" s="22">
        <v>5</v>
      </c>
    </row>
    <row r="23" spans="3:10" x14ac:dyDescent="0.25">
      <c r="C23" s="11" t="s">
        <v>817</v>
      </c>
      <c r="D23" s="8">
        <v>118688.73</v>
      </c>
      <c r="G23" s="3" t="s">
        <v>818</v>
      </c>
      <c r="H23" s="8">
        <v>44273.36</v>
      </c>
      <c r="I23" s="22">
        <v>469</v>
      </c>
      <c r="J23" s="22">
        <v>1</v>
      </c>
    </row>
    <row r="24" spans="3:10" x14ac:dyDescent="0.25">
      <c r="C24" s="11" t="s">
        <v>818</v>
      </c>
      <c r="D24" s="8">
        <v>44273.36</v>
      </c>
      <c r="G24" s="3" t="s">
        <v>799</v>
      </c>
      <c r="H24" s="8">
        <v>1791486.71</v>
      </c>
      <c r="I24" s="22">
        <v>17631</v>
      </c>
      <c r="J24" s="22">
        <v>59</v>
      </c>
    </row>
    <row r="25" spans="3:10" x14ac:dyDescent="0.25">
      <c r="C25" s="3" t="s">
        <v>799</v>
      </c>
      <c r="D25" s="8">
        <v>1791486.71</v>
      </c>
      <c r="H25"/>
    </row>
    <row r="26" spans="3:10" x14ac:dyDescent="0.25">
      <c r="D26"/>
    </row>
    <row r="37" spans="3:9" x14ac:dyDescent="0.25">
      <c r="G37" t="s">
        <v>1171</v>
      </c>
      <c r="H37" s="8">
        <f>46824-17631</f>
        <v>29193</v>
      </c>
    </row>
    <row r="38" spans="3:9" x14ac:dyDescent="0.25">
      <c r="G38" t="s">
        <v>1174</v>
      </c>
      <c r="H38" s="9">
        <f>H37/46824</f>
        <v>0.62346232701178883</v>
      </c>
    </row>
    <row r="41" spans="3:9" x14ac:dyDescent="0.25">
      <c r="C41" s="2" t="s">
        <v>798</v>
      </c>
      <c r="D41" t="s">
        <v>800</v>
      </c>
    </row>
    <row r="42" spans="3:9" x14ac:dyDescent="0.25">
      <c r="C42" s="3" t="s">
        <v>498</v>
      </c>
      <c r="D42" s="22"/>
      <c r="G42" t="s">
        <v>699</v>
      </c>
      <c r="H42" s="8" t="s">
        <v>852</v>
      </c>
      <c r="I42" t="s">
        <v>853</v>
      </c>
    </row>
    <row r="43" spans="3:9" x14ac:dyDescent="0.25">
      <c r="C43" s="11" t="s">
        <v>91</v>
      </c>
      <c r="D43" s="22">
        <v>256</v>
      </c>
      <c r="G43" t="str" cm="1">
        <f t="array" ref="G43:G61">_xlfn.UNIQUE(CleanedData[Country])</f>
        <v>France</v>
      </c>
      <c r="H43" s="8" cm="1">
        <f t="array" ref="H43:H61">SUMIFS(CleanedData[QuantityOrdered],CleanedData[Country],_xlfn.ANCHORARRAY('Business Performance Prep Sheet'!G43),CleanedData[YearID],2004)</f>
        <v>5632</v>
      </c>
      <c r="I43" cm="1">
        <f t="array" ref="I43:I61">SUMIFS(CleanedData[QuantityOrdered],CleanedData[Country],_xlfn.ANCHORARRAY('Business Performance Prep Sheet'!G43),CleanedData[YearID],2005)</f>
        <v>2487</v>
      </c>
    </row>
    <row r="44" spans="3:9" x14ac:dyDescent="0.25">
      <c r="C44" s="11" t="s">
        <v>214</v>
      </c>
      <c r="D44" s="22">
        <v>285</v>
      </c>
      <c r="G44" t="str">
        <v>USA</v>
      </c>
      <c r="H44" s="8">
        <v>16649</v>
      </c>
      <c r="I44">
        <v>6162</v>
      </c>
    </row>
    <row r="45" spans="3:9" x14ac:dyDescent="0.25">
      <c r="C45" s="11" t="s">
        <v>124</v>
      </c>
      <c r="D45" s="22">
        <v>605</v>
      </c>
      <c r="G45" t="str">
        <v>Norway</v>
      </c>
      <c r="H45" s="8">
        <v>1087</v>
      </c>
      <c r="I45">
        <v>0</v>
      </c>
    </row>
    <row r="46" spans="3:9" x14ac:dyDescent="0.25">
      <c r="C46" s="11" t="s">
        <v>186</v>
      </c>
      <c r="D46" s="22">
        <v>321</v>
      </c>
      <c r="G46" t="str">
        <v>Spain</v>
      </c>
      <c r="H46" s="8">
        <v>4962</v>
      </c>
      <c r="I46">
        <v>3262</v>
      </c>
    </row>
    <row r="47" spans="3:9" x14ac:dyDescent="0.25">
      <c r="C47" s="11" t="s">
        <v>167</v>
      </c>
      <c r="D47" s="22">
        <v>650</v>
      </c>
      <c r="G47" t="str">
        <v>Finland</v>
      </c>
      <c r="H47" s="8">
        <v>778</v>
      </c>
      <c r="I47">
        <v>1328</v>
      </c>
    </row>
    <row r="48" spans="3:9" x14ac:dyDescent="0.25">
      <c r="C48" s="11" t="s">
        <v>32</v>
      </c>
      <c r="D48" s="22">
        <v>1214</v>
      </c>
      <c r="G48" t="str">
        <v>Italy</v>
      </c>
      <c r="H48" s="8">
        <v>1833</v>
      </c>
      <c r="I48">
        <v>460</v>
      </c>
    </row>
    <row r="49" spans="3:15" x14ac:dyDescent="0.25">
      <c r="C49" s="3" t="s">
        <v>809</v>
      </c>
      <c r="D49" s="22"/>
      <c r="G49" t="str">
        <v>Sweden</v>
      </c>
      <c r="H49" s="8">
        <v>1088</v>
      </c>
      <c r="I49">
        <v>316</v>
      </c>
    </row>
    <row r="50" spans="3:15" x14ac:dyDescent="0.25">
      <c r="C50" s="11" t="s">
        <v>91</v>
      </c>
      <c r="D50" s="22">
        <v>209</v>
      </c>
      <c r="G50" t="str">
        <v>Philippines</v>
      </c>
      <c r="H50" s="8">
        <v>158</v>
      </c>
      <c r="I50">
        <v>0</v>
      </c>
    </row>
    <row r="51" spans="3:15" x14ac:dyDescent="0.25">
      <c r="C51" s="11" t="s">
        <v>185</v>
      </c>
      <c r="D51" s="22">
        <v>44</v>
      </c>
      <c r="G51" t="str">
        <v>UK</v>
      </c>
      <c r="H51" s="8">
        <v>2778</v>
      </c>
      <c r="I51">
        <v>371</v>
      </c>
    </row>
    <row r="52" spans="3:15" x14ac:dyDescent="0.25">
      <c r="C52" s="11" t="s">
        <v>167</v>
      </c>
      <c r="D52" s="22">
        <v>854</v>
      </c>
      <c r="G52" t="str">
        <v>Australia</v>
      </c>
      <c r="H52" s="8">
        <v>2232</v>
      </c>
      <c r="I52">
        <v>1500</v>
      </c>
    </row>
    <row r="53" spans="3:15" x14ac:dyDescent="0.25">
      <c r="C53" s="11" t="s">
        <v>32</v>
      </c>
      <c r="D53" s="22">
        <v>984</v>
      </c>
      <c r="G53" t="str">
        <v>Austria</v>
      </c>
      <c r="H53" s="8">
        <v>491</v>
      </c>
      <c r="I53">
        <v>611</v>
      </c>
    </row>
    <row r="54" spans="3:15" x14ac:dyDescent="0.25">
      <c r="C54" s="3" t="s">
        <v>810</v>
      </c>
      <c r="D54" s="22"/>
      <c r="G54" t="str">
        <v>Germany</v>
      </c>
      <c r="H54" s="8">
        <v>1438</v>
      </c>
      <c r="I54">
        <v>0</v>
      </c>
    </row>
    <row r="55" spans="3:15" x14ac:dyDescent="0.25">
      <c r="C55" s="11" t="s">
        <v>41</v>
      </c>
      <c r="D55" s="22">
        <v>1517</v>
      </c>
      <c r="G55" t="str">
        <v>Singapore</v>
      </c>
      <c r="H55" s="8">
        <v>1197</v>
      </c>
      <c r="I55">
        <v>111</v>
      </c>
    </row>
    <row r="56" spans="3:15" x14ac:dyDescent="0.25">
      <c r="C56" s="11" t="s">
        <v>167</v>
      </c>
      <c r="D56" s="22">
        <v>694</v>
      </c>
      <c r="G56" t="str">
        <v>Canada</v>
      </c>
      <c r="H56" s="8">
        <v>1508</v>
      </c>
      <c r="I56">
        <v>285</v>
      </c>
      <c r="L56" t="s">
        <v>1179</v>
      </c>
      <c r="M56">
        <f>10487+3145+2407</f>
        <v>16039</v>
      </c>
    </row>
    <row r="57" spans="3:15" x14ac:dyDescent="0.25">
      <c r="C57" s="11" t="s">
        <v>176</v>
      </c>
      <c r="D57" s="22">
        <v>316</v>
      </c>
      <c r="G57" t="str">
        <v>Belgium</v>
      </c>
      <c r="H57" s="8">
        <v>799</v>
      </c>
      <c r="I57">
        <v>228</v>
      </c>
      <c r="L57" t="s">
        <v>1174</v>
      </c>
      <c r="M57">
        <f>M56/H37*100</f>
        <v>54.941253040112358</v>
      </c>
    </row>
    <row r="58" spans="3:15" x14ac:dyDescent="0.25">
      <c r="C58" s="11" t="s">
        <v>32</v>
      </c>
      <c r="D58" s="22">
        <v>1187</v>
      </c>
      <c r="G58" t="str">
        <v>Denmark</v>
      </c>
      <c r="H58" s="8">
        <v>1120</v>
      </c>
      <c r="I58">
        <v>174</v>
      </c>
    </row>
    <row r="59" spans="3:15" x14ac:dyDescent="0.25">
      <c r="C59" s="3" t="s">
        <v>811</v>
      </c>
      <c r="D59" s="22"/>
      <c r="G59" t="str">
        <v>Switzerland</v>
      </c>
      <c r="H59" s="8">
        <v>1078</v>
      </c>
      <c r="I59">
        <v>0</v>
      </c>
    </row>
    <row r="60" spans="3:15" x14ac:dyDescent="0.25">
      <c r="C60" s="11" t="s">
        <v>300</v>
      </c>
      <c r="D60" s="22">
        <v>174</v>
      </c>
      <c r="G60" t="str">
        <v>Japan</v>
      </c>
      <c r="H60" s="8">
        <v>1506</v>
      </c>
      <c r="I60">
        <v>336</v>
      </c>
      <c r="O60" s="9"/>
    </row>
    <row r="61" spans="3:15" x14ac:dyDescent="0.25">
      <c r="C61" s="11" t="s">
        <v>41</v>
      </c>
      <c r="D61" s="22">
        <v>336</v>
      </c>
      <c r="G61" t="str">
        <v>Ireland</v>
      </c>
      <c r="H61" s="8">
        <v>490</v>
      </c>
      <c r="I61">
        <v>0</v>
      </c>
      <c r="O61" s="9"/>
    </row>
    <row r="62" spans="3:15" x14ac:dyDescent="0.25">
      <c r="C62" s="11" t="s">
        <v>186</v>
      </c>
      <c r="D62" s="22">
        <v>15</v>
      </c>
      <c r="O62" s="9"/>
    </row>
    <row r="63" spans="3:15" x14ac:dyDescent="0.25">
      <c r="C63" s="11" t="s">
        <v>185</v>
      </c>
      <c r="D63" s="22">
        <v>67</v>
      </c>
      <c r="G63" t="s">
        <v>699</v>
      </c>
      <c r="H63" s="8" t="s">
        <v>852</v>
      </c>
      <c r="I63" t="s">
        <v>853</v>
      </c>
      <c r="K63" s="2" t="s">
        <v>798</v>
      </c>
      <c r="L63" t="s">
        <v>859</v>
      </c>
      <c r="M63" t="s">
        <v>860</v>
      </c>
      <c r="N63" t="s">
        <v>1177</v>
      </c>
      <c r="O63" s="9" t="s">
        <v>1178</v>
      </c>
    </row>
    <row r="64" spans="3:15" x14ac:dyDescent="0.25">
      <c r="C64" s="11" t="s">
        <v>32</v>
      </c>
      <c r="D64" s="22">
        <v>1174</v>
      </c>
      <c r="G64" t="s">
        <v>41</v>
      </c>
      <c r="H64" s="8">
        <v>5632</v>
      </c>
      <c r="I64">
        <v>2487</v>
      </c>
      <c r="K64" s="3" t="s">
        <v>32</v>
      </c>
      <c r="L64">
        <v>6162</v>
      </c>
      <c r="M64" s="8">
        <v>16649</v>
      </c>
      <c r="N64">
        <v>10487</v>
      </c>
      <c r="O64" s="9">
        <v>0.62988768094179826</v>
      </c>
    </row>
    <row r="65" spans="3:15" x14ac:dyDescent="0.25">
      <c r="C65" s="3" t="s">
        <v>812</v>
      </c>
      <c r="D65" s="22"/>
      <c r="G65" t="s">
        <v>32</v>
      </c>
      <c r="H65" s="8">
        <v>16649</v>
      </c>
      <c r="I65">
        <v>6162</v>
      </c>
      <c r="K65" s="3" t="s">
        <v>41</v>
      </c>
      <c r="L65">
        <v>2487</v>
      </c>
      <c r="M65" s="8">
        <v>5632</v>
      </c>
      <c r="N65">
        <v>3145</v>
      </c>
      <c r="O65" s="9">
        <v>0.55841619318181823</v>
      </c>
    </row>
    <row r="66" spans="3:15" x14ac:dyDescent="0.25">
      <c r="C66" s="11" t="s">
        <v>91</v>
      </c>
      <c r="D66" s="22">
        <v>532</v>
      </c>
      <c r="G66" t="s">
        <v>76</v>
      </c>
      <c r="H66" s="8">
        <v>1087</v>
      </c>
      <c r="I66">
        <v>0</v>
      </c>
      <c r="K66" s="3" t="s">
        <v>160</v>
      </c>
      <c r="L66">
        <v>371</v>
      </c>
      <c r="M66" s="8">
        <v>2778</v>
      </c>
      <c r="N66">
        <v>2407</v>
      </c>
      <c r="O66" s="9">
        <v>0.86645068394528435</v>
      </c>
    </row>
    <row r="67" spans="3:15" x14ac:dyDescent="0.25">
      <c r="C67" s="11" t="s">
        <v>140</v>
      </c>
      <c r="D67" s="22">
        <v>509</v>
      </c>
      <c r="G67" t="s">
        <v>167</v>
      </c>
      <c r="H67" s="8">
        <v>4962</v>
      </c>
      <c r="I67">
        <v>3262</v>
      </c>
      <c r="K67" s="3" t="s">
        <v>167</v>
      </c>
      <c r="L67">
        <v>3262</v>
      </c>
      <c r="M67" s="8">
        <v>4962</v>
      </c>
      <c r="N67">
        <v>1700</v>
      </c>
      <c r="O67" s="9">
        <v>0.34260378879484077</v>
      </c>
    </row>
    <row r="68" spans="3:15" x14ac:dyDescent="0.25">
      <c r="C68" s="11" t="s">
        <v>339</v>
      </c>
      <c r="D68" s="22">
        <v>111</v>
      </c>
      <c r="G68" t="s">
        <v>124</v>
      </c>
      <c r="H68" s="8">
        <v>778</v>
      </c>
      <c r="I68">
        <v>1328</v>
      </c>
      <c r="K68" s="3" t="s">
        <v>403</v>
      </c>
      <c r="L68">
        <v>0</v>
      </c>
      <c r="M68" s="8">
        <v>1438</v>
      </c>
      <c r="N68">
        <v>1438</v>
      </c>
      <c r="O68" s="9">
        <v>1</v>
      </c>
    </row>
    <row r="69" spans="3:15" x14ac:dyDescent="0.25">
      <c r="C69" s="11" t="s">
        <v>41</v>
      </c>
      <c r="D69" s="22">
        <v>427</v>
      </c>
      <c r="G69" t="s">
        <v>239</v>
      </c>
      <c r="H69" s="8">
        <v>1833</v>
      </c>
      <c r="I69">
        <v>460</v>
      </c>
      <c r="K69" s="3" t="s">
        <v>239</v>
      </c>
      <c r="L69">
        <v>460</v>
      </c>
      <c r="M69" s="8">
        <v>1833</v>
      </c>
      <c r="N69">
        <v>1373</v>
      </c>
      <c r="O69" s="9">
        <v>0.74904528096017453</v>
      </c>
    </row>
    <row r="70" spans="3:15" x14ac:dyDescent="0.25">
      <c r="C70" s="11" t="s">
        <v>167</v>
      </c>
      <c r="D70" s="22">
        <v>528</v>
      </c>
      <c r="G70" t="s">
        <v>176</v>
      </c>
      <c r="H70" s="8">
        <v>1088</v>
      </c>
      <c r="I70">
        <v>316</v>
      </c>
      <c r="K70" s="3" t="s">
        <v>214</v>
      </c>
      <c r="L70">
        <v>285</v>
      </c>
      <c r="M70" s="8">
        <v>1508</v>
      </c>
      <c r="N70">
        <v>1223</v>
      </c>
      <c r="O70" s="9">
        <v>0.81100795755968169</v>
      </c>
    </row>
    <row r="71" spans="3:15" x14ac:dyDescent="0.25">
      <c r="C71" s="11" t="s">
        <v>32</v>
      </c>
      <c r="D71" s="22">
        <v>497</v>
      </c>
      <c r="G71" t="s">
        <v>392</v>
      </c>
      <c r="H71" s="8">
        <v>158</v>
      </c>
      <c r="I71">
        <v>0</v>
      </c>
      <c r="K71" s="3" t="s">
        <v>186</v>
      </c>
      <c r="L71">
        <v>336</v>
      </c>
      <c r="M71" s="8">
        <v>1506</v>
      </c>
      <c r="N71">
        <v>1170</v>
      </c>
      <c r="O71" s="9">
        <v>0.77689243027888444</v>
      </c>
    </row>
    <row r="72" spans="3:15" x14ac:dyDescent="0.25">
      <c r="C72" s="3" t="s">
        <v>813</v>
      </c>
      <c r="D72" s="22"/>
      <c r="G72" t="s">
        <v>160</v>
      </c>
      <c r="H72" s="8">
        <v>2778</v>
      </c>
      <c r="I72">
        <v>371</v>
      </c>
      <c r="K72" s="3" t="s">
        <v>76</v>
      </c>
      <c r="L72">
        <v>0</v>
      </c>
      <c r="M72" s="8">
        <v>1087</v>
      </c>
      <c r="N72">
        <v>1087</v>
      </c>
      <c r="O72" s="9">
        <v>1</v>
      </c>
    </row>
    <row r="73" spans="3:15" x14ac:dyDescent="0.25">
      <c r="C73" s="11" t="s">
        <v>124</v>
      </c>
      <c r="D73" s="22">
        <v>508</v>
      </c>
      <c r="G73" t="s">
        <v>91</v>
      </c>
      <c r="H73" s="8">
        <v>2232</v>
      </c>
      <c r="I73">
        <v>1500</v>
      </c>
      <c r="K73" s="3" t="s">
        <v>185</v>
      </c>
      <c r="L73">
        <v>111</v>
      </c>
      <c r="M73" s="8">
        <v>1197</v>
      </c>
      <c r="N73">
        <v>1086</v>
      </c>
      <c r="O73" s="9">
        <v>0.90726817042606511</v>
      </c>
    </row>
    <row r="74" spans="3:15" x14ac:dyDescent="0.25">
      <c r="C74" s="11" t="s">
        <v>41</v>
      </c>
      <c r="D74" s="22">
        <v>48</v>
      </c>
      <c r="G74" t="s">
        <v>140</v>
      </c>
      <c r="H74" s="8">
        <v>491</v>
      </c>
      <c r="I74">
        <v>611</v>
      </c>
      <c r="K74" s="3" t="s">
        <v>409</v>
      </c>
      <c r="L74">
        <v>0</v>
      </c>
      <c r="M74" s="8">
        <v>1078</v>
      </c>
      <c r="N74">
        <v>1078</v>
      </c>
      <c r="O74" s="9">
        <v>1</v>
      </c>
    </row>
    <row r="75" spans="3:15" x14ac:dyDescent="0.25">
      <c r="C75" s="11" t="s">
        <v>32</v>
      </c>
      <c r="D75" s="22">
        <v>506</v>
      </c>
      <c r="G75" t="s">
        <v>403</v>
      </c>
      <c r="H75" s="8">
        <v>1438</v>
      </c>
      <c r="I75">
        <v>0</v>
      </c>
      <c r="K75" s="3" t="s">
        <v>300</v>
      </c>
      <c r="L75">
        <v>174</v>
      </c>
      <c r="M75" s="8">
        <v>1120</v>
      </c>
      <c r="N75">
        <v>946</v>
      </c>
      <c r="O75" s="9">
        <v>0.84464285714285714</v>
      </c>
    </row>
    <row r="76" spans="3:15" x14ac:dyDescent="0.25">
      <c r="C76" s="3" t="s">
        <v>814</v>
      </c>
      <c r="D76" s="22"/>
      <c r="G76" t="s">
        <v>185</v>
      </c>
      <c r="H76" s="8">
        <v>1197</v>
      </c>
      <c r="I76">
        <v>111</v>
      </c>
      <c r="K76" s="3" t="s">
        <v>176</v>
      </c>
      <c r="L76">
        <v>316</v>
      </c>
      <c r="M76" s="8">
        <v>1088</v>
      </c>
      <c r="N76">
        <v>772</v>
      </c>
      <c r="O76" s="9">
        <v>0.7095588235294118</v>
      </c>
    </row>
    <row r="77" spans="3:15" x14ac:dyDescent="0.25">
      <c r="C77" s="11" t="s">
        <v>41</v>
      </c>
      <c r="D77" s="22">
        <v>159</v>
      </c>
      <c r="G77" t="s">
        <v>214</v>
      </c>
      <c r="H77" s="8">
        <v>1508</v>
      </c>
      <c r="I77">
        <v>285</v>
      </c>
      <c r="K77" s="3" t="s">
        <v>91</v>
      </c>
      <c r="L77">
        <v>1500</v>
      </c>
      <c r="M77" s="8">
        <v>2232</v>
      </c>
      <c r="N77">
        <v>732</v>
      </c>
      <c r="O77" s="9">
        <v>0.32795698924731181</v>
      </c>
    </row>
    <row r="78" spans="3:15" x14ac:dyDescent="0.25">
      <c r="C78" s="11" t="s">
        <v>32</v>
      </c>
      <c r="D78" s="22">
        <v>96</v>
      </c>
      <c r="G78" t="s">
        <v>339</v>
      </c>
      <c r="H78" s="8">
        <v>799</v>
      </c>
      <c r="I78">
        <v>228</v>
      </c>
      <c r="K78" s="3" t="s">
        <v>339</v>
      </c>
      <c r="L78">
        <v>228</v>
      </c>
      <c r="M78" s="8">
        <v>799</v>
      </c>
      <c r="N78">
        <v>571</v>
      </c>
      <c r="O78" s="9">
        <v>0.71464330413016275</v>
      </c>
    </row>
    <row r="79" spans="3:15" x14ac:dyDescent="0.25">
      <c r="C79" s="3" t="s">
        <v>815</v>
      </c>
      <c r="D79" s="22"/>
      <c r="G79" t="s">
        <v>300</v>
      </c>
      <c r="H79" s="8">
        <v>1120</v>
      </c>
      <c r="I79">
        <v>174</v>
      </c>
      <c r="K79" s="3" t="s">
        <v>439</v>
      </c>
      <c r="L79">
        <v>0</v>
      </c>
      <c r="M79" s="8">
        <v>490</v>
      </c>
      <c r="N79">
        <v>490</v>
      </c>
      <c r="O79" s="9">
        <v>1</v>
      </c>
    </row>
    <row r="80" spans="3:15" x14ac:dyDescent="0.25">
      <c r="C80" s="11" t="s">
        <v>160</v>
      </c>
      <c r="D80" s="22">
        <v>371</v>
      </c>
      <c r="G80" t="s">
        <v>409</v>
      </c>
      <c r="H80" s="8">
        <v>1078</v>
      </c>
      <c r="I80">
        <v>0</v>
      </c>
      <c r="K80" s="3" t="s">
        <v>392</v>
      </c>
      <c r="L80">
        <v>0</v>
      </c>
      <c r="M80" s="8">
        <v>158</v>
      </c>
      <c r="N80">
        <v>158</v>
      </c>
      <c r="O80" s="9">
        <v>1</v>
      </c>
    </row>
    <row r="81" spans="3:15" x14ac:dyDescent="0.25">
      <c r="C81" s="11" t="s">
        <v>32</v>
      </c>
      <c r="D81" s="22">
        <v>35</v>
      </c>
      <c r="G81" t="s">
        <v>186</v>
      </c>
      <c r="H81" s="8">
        <v>1506</v>
      </c>
      <c r="I81">
        <v>336</v>
      </c>
      <c r="K81" s="3" t="s">
        <v>140</v>
      </c>
      <c r="L81">
        <v>611</v>
      </c>
      <c r="M81" s="8">
        <v>491</v>
      </c>
      <c r="N81">
        <v>-120</v>
      </c>
      <c r="O81" s="9">
        <v>-0.24439918533604887</v>
      </c>
    </row>
    <row r="82" spans="3:15" x14ac:dyDescent="0.25">
      <c r="C82" s="3" t="s">
        <v>816</v>
      </c>
      <c r="D82" s="22"/>
      <c r="G82" t="s">
        <v>439</v>
      </c>
      <c r="H82" s="8">
        <v>490</v>
      </c>
      <c r="I82">
        <v>0</v>
      </c>
      <c r="K82" s="3" t="s">
        <v>124</v>
      </c>
      <c r="L82">
        <v>1328</v>
      </c>
      <c r="M82" s="8">
        <v>778</v>
      </c>
      <c r="N82">
        <v>-550</v>
      </c>
      <c r="O82" s="9">
        <v>-0.70694087403598971</v>
      </c>
    </row>
    <row r="83" spans="3:15" x14ac:dyDescent="0.25">
      <c r="C83" s="11" t="s">
        <v>91</v>
      </c>
      <c r="D83" s="22">
        <v>503</v>
      </c>
      <c r="K83" s="3" t="s">
        <v>799</v>
      </c>
      <c r="L83">
        <v>17631</v>
      </c>
      <c r="M83" s="8">
        <v>46824</v>
      </c>
      <c r="N83">
        <v>29193</v>
      </c>
      <c r="O83" s="9">
        <v>0.62346232701178883</v>
      </c>
    </row>
    <row r="84" spans="3:15" x14ac:dyDescent="0.25">
      <c r="C84" s="11" t="s">
        <v>124</v>
      </c>
      <c r="D84" s="22">
        <v>215</v>
      </c>
      <c r="O84" s="9"/>
    </row>
    <row r="85" spans="3:15" x14ac:dyDescent="0.25">
      <c r="C85" s="3" t="s">
        <v>817</v>
      </c>
      <c r="D85" s="22"/>
      <c r="O85" s="9"/>
    </row>
    <row r="86" spans="3:15" x14ac:dyDescent="0.25">
      <c r="C86" s="11" t="s">
        <v>140</v>
      </c>
      <c r="D86" s="22">
        <v>102</v>
      </c>
      <c r="O86" s="9"/>
    </row>
    <row r="87" spans="3:15" x14ac:dyDescent="0.25">
      <c r="C87" s="11" t="s">
        <v>339</v>
      </c>
      <c r="D87" s="22">
        <v>117</v>
      </c>
      <c r="O87" s="9"/>
    </row>
    <row r="88" spans="3:15" x14ac:dyDescent="0.25">
      <c r="C88" s="11" t="s">
        <v>239</v>
      </c>
      <c r="D88" s="22">
        <v>460</v>
      </c>
      <c r="O88" s="9"/>
    </row>
    <row r="89" spans="3:15" x14ac:dyDescent="0.25">
      <c r="C89" s="11" t="s">
        <v>167</v>
      </c>
      <c r="D89" s="22">
        <v>536</v>
      </c>
    </row>
    <row r="90" spans="3:15" x14ac:dyDescent="0.25">
      <c r="C90" s="3" t="s">
        <v>818</v>
      </c>
      <c r="D90" s="22"/>
    </row>
    <row r="91" spans="3:15" x14ac:dyDescent="0.25">
      <c r="C91" s="11" t="s">
        <v>32</v>
      </c>
      <c r="D91" s="22">
        <v>469</v>
      </c>
    </row>
    <row r="92" spans="3:15" x14ac:dyDescent="0.25">
      <c r="C92" s="3" t="s">
        <v>799</v>
      </c>
      <c r="D92" s="22">
        <v>17631</v>
      </c>
    </row>
    <row r="93" spans="3:15" x14ac:dyDescent="0.25">
      <c r="D93"/>
    </row>
    <row r="94" spans="3:15" x14ac:dyDescent="0.25">
      <c r="D94"/>
    </row>
    <row r="95" spans="3:15" x14ac:dyDescent="0.25">
      <c r="D95"/>
    </row>
    <row r="96" spans="3:15" x14ac:dyDescent="0.25">
      <c r="D96"/>
    </row>
    <row r="97" spans="4:15" x14ac:dyDescent="0.25">
      <c r="D97"/>
    </row>
    <row r="98" spans="4:15" x14ac:dyDescent="0.25">
      <c r="D98"/>
    </row>
    <row r="99" spans="4:15" x14ac:dyDescent="0.25">
      <c r="D99"/>
    </row>
    <row r="100" spans="4:15" x14ac:dyDescent="0.25">
      <c r="D100"/>
      <c r="G100" t="s">
        <v>691</v>
      </c>
      <c r="H100" s="8" t="s">
        <v>852</v>
      </c>
      <c r="I100" t="s">
        <v>853</v>
      </c>
    </row>
    <row r="101" spans="4:15" x14ac:dyDescent="0.25">
      <c r="D101"/>
      <c r="G101" t="str" cm="1">
        <f t="array" ref="G101:G107">_xlfn.UNIQUE(CleanedData[ProductLine])</f>
        <v>Motorcycles</v>
      </c>
      <c r="H101" s="8" cm="1">
        <f t="array" ref="H101:H107">SUMIFS(CleanedData[QuantityOrdered],CleanedData[ProductLine],_xlfn.ANCHORARRAY('Business Performance Prep Sheet'!G101),CleanedData[YearID],2004)</f>
        <v>5690</v>
      </c>
      <c r="I101" cm="1">
        <f t="array" ref="I101:I107">SUMIFS(CleanedData[QuantityOrdered],CleanedData[ProductLine],_xlfn.ANCHORARRAY('Business Performance Prep Sheet'!G101),CleanedData[YearID],2005)</f>
        <v>2234</v>
      </c>
    </row>
    <row r="102" spans="4:15" x14ac:dyDescent="0.25">
      <c r="D102"/>
      <c r="G102" t="str">
        <v>Classic Cars</v>
      </c>
      <c r="H102" s="8">
        <v>15418</v>
      </c>
      <c r="I102">
        <v>6101</v>
      </c>
    </row>
    <row r="103" spans="4:15" x14ac:dyDescent="0.25">
      <c r="D103"/>
      <c r="G103" t="str">
        <v>Trucks and Buses</v>
      </c>
      <c r="H103" s="8">
        <v>5002</v>
      </c>
      <c r="I103">
        <v>1719</v>
      </c>
    </row>
    <row r="104" spans="4:15" x14ac:dyDescent="0.25">
      <c r="D104"/>
      <c r="G104" t="str">
        <v>Vintage Cars</v>
      </c>
      <c r="H104" s="8">
        <v>9950</v>
      </c>
      <c r="I104">
        <v>3615</v>
      </c>
    </row>
    <row r="105" spans="4:15" x14ac:dyDescent="0.25">
      <c r="D105"/>
      <c r="G105" t="str">
        <v>Trains</v>
      </c>
      <c r="H105" s="8">
        <v>1303</v>
      </c>
      <c r="I105">
        <v>409</v>
      </c>
    </row>
    <row r="106" spans="4:15" x14ac:dyDescent="0.25">
      <c r="D106"/>
      <c r="G106" t="str">
        <v>Planes</v>
      </c>
      <c r="H106" s="8">
        <v>5524</v>
      </c>
      <c r="I106">
        <v>2207</v>
      </c>
    </row>
    <row r="107" spans="4:15" x14ac:dyDescent="0.25">
      <c r="D107"/>
      <c r="G107" t="str">
        <v>Ships</v>
      </c>
      <c r="H107" s="8">
        <v>3937</v>
      </c>
      <c r="I107">
        <v>1346</v>
      </c>
      <c r="O107" s="9"/>
    </row>
    <row r="108" spans="4:15" x14ac:dyDescent="0.25">
      <c r="D108"/>
      <c r="O108" s="9"/>
    </row>
    <row r="109" spans="4:15" x14ac:dyDescent="0.25">
      <c r="D109"/>
      <c r="G109" t="s">
        <v>804</v>
      </c>
      <c r="H109" s="8" t="s">
        <v>852</v>
      </c>
      <c r="I109" t="s">
        <v>853</v>
      </c>
      <c r="K109" s="2" t="s">
        <v>798</v>
      </c>
      <c r="L109" t="s">
        <v>859</v>
      </c>
      <c r="M109" t="s">
        <v>860</v>
      </c>
      <c r="N109" t="s">
        <v>1175</v>
      </c>
      <c r="O109" s="9" t="s">
        <v>1176</v>
      </c>
    </row>
    <row r="110" spans="4:15" x14ac:dyDescent="0.25">
      <c r="D110"/>
      <c r="G110" t="s">
        <v>26</v>
      </c>
      <c r="H110" s="8">
        <v>5690</v>
      </c>
      <c r="I110">
        <v>2234</v>
      </c>
      <c r="K110" s="3" t="s">
        <v>170</v>
      </c>
      <c r="L110">
        <v>6101</v>
      </c>
      <c r="M110" s="8">
        <v>15418</v>
      </c>
      <c r="N110">
        <v>9317</v>
      </c>
      <c r="O110" s="9">
        <v>0.60429368270852246</v>
      </c>
    </row>
    <row r="111" spans="4:15" x14ac:dyDescent="0.25">
      <c r="D111"/>
      <c r="G111" t="s">
        <v>170</v>
      </c>
      <c r="H111" s="8">
        <v>15418</v>
      </c>
      <c r="I111">
        <v>6101</v>
      </c>
      <c r="K111" s="3" t="s">
        <v>499</v>
      </c>
      <c r="L111">
        <v>3615</v>
      </c>
      <c r="M111" s="8">
        <v>9950</v>
      </c>
      <c r="N111">
        <v>6335</v>
      </c>
      <c r="O111" s="9">
        <v>0.63668341708542708</v>
      </c>
    </row>
    <row r="112" spans="4:15" x14ac:dyDescent="0.25">
      <c r="D112"/>
      <c r="G112" t="s">
        <v>456</v>
      </c>
      <c r="H112" s="8">
        <v>5002</v>
      </c>
      <c r="I112">
        <v>1719</v>
      </c>
      <c r="K112" s="3" t="s">
        <v>26</v>
      </c>
      <c r="L112">
        <v>2234</v>
      </c>
      <c r="M112" s="8">
        <v>5690</v>
      </c>
      <c r="N112">
        <v>3456</v>
      </c>
      <c r="O112" s="9">
        <v>0.60738137082601051</v>
      </c>
    </row>
    <row r="113" spans="4:15" x14ac:dyDescent="0.25">
      <c r="D113"/>
      <c r="G113" t="s">
        <v>499</v>
      </c>
      <c r="H113" s="8">
        <v>9950</v>
      </c>
      <c r="I113">
        <v>3615</v>
      </c>
      <c r="K113" s="3" t="s">
        <v>513</v>
      </c>
      <c r="L113">
        <v>2207</v>
      </c>
      <c r="M113" s="8">
        <v>5524</v>
      </c>
      <c r="N113">
        <v>3317</v>
      </c>
      <c r="O113" s="9">
        <v>0.60047067342505434</v>
      </c>
    </row>
    <row r="114" spans="4:15" x14ac:dyDescent="0.25">
      <c r="D114"/>
      <c r="G114" t="s">
        <v>550</v>
      </c>
      <c r="H114" s="8">
        <v>1303</v>
      </c>
      <c r="I114">
        <v>409</v>
      </c>
      <c r="K114" s="3" t="s">
        <v>456</v>
      </c>
      <c r="L114">
        <v>1719</v>
      </c>
      <c r="M114" s="8">
        <v>5002</v>
      </c>
      <c r="N114">
        <v>3283</v>
      </c>
      <c r="O114" s="9">
        <v>0.65633746501399437</v>
      </c>
    </row>
    <row r="115" spans="4:15" x14ac:dyDescent="0.25">
      <c r="D115"/>
      <c r="G115" t="s">
        <v>513</v>
      </c>
      <c r="H115" s="8">
        <v>5524</v>
      </c>
      <c r="I115">
        <v>2207</v>
      </c>
      <c r="K115" s="3" t="s">
        <v>543</v>
      </c>
      <c r="L115">
        <v>1346</v>
      </c>
      <c r="M115" s="8">
        <v>3937</v>
      </c>
      <c r="N115">
        <v>2591</v>
      </c>
      <c r="O115" s="9">
        <v>0.65811531623063246</v>
      </c>
    </row>
    <row r="116" spans="4:15" x14ac:dyDescent="0.25">
      <c r="D116"/>
      <c r="G116" t="s">
        <v>543</v>
      </c>
      <c r="H116" s="8">
        <v>3937</v>
      </c>
      <c r="I116">
        <v>1346</v>
      </c>
      <c r="K116" s="3" t="s">
        <v>550</v>
      </c>
      <c r="L116">
        <v>409</v>
      </c>
      <c r="M116" s="8">
        <v>1303</v>
      </c>
      <c r="N116">
        <v>894</v>
      </c>
      <c r="O116" s="9">
        <v>0.68610897927858783</v>
      </c>
    </row>
    <row r="117" spans="4:15" x14ac:dyDescent="0.25">
      <c r="D117"/>
      <c r="K117" s="3" t="s">
        <v>799</v>
      </c>
      <c r="L117">
        <v>17631</v>
      </c>
      <c r="M117" s="8">
        <v>46824</v>
      </c>
      <c r="N117">
        <v>29193</v>
      </c>
      <c r="O117" s="9">
        <v>0.62346232701178883</v>
      </c>
    </row>
    <row r="118" spans="4:15" x14ac:dyDescent="0.25">
      <c r="D118"/>
      <c r="O118" s="9"/>
    </row>
    <row r="119" spans="4:15" x14ac:dyDescent="0.25">
      <c r="D119"/>
      <c r="O119" s="9"/>
    </row>
    <row r="120" spans="4:15" x14ac:dyDescent="0.25">
      <c r="D120"/>
      <c r="O120" s="9"/>
    </row>
    <row r="121" spans="4:15" x14ac:dyDescent="0.25">
      <c r="D121"/>
      <c r="O121" s="9"/>
    </row>
    <row r="122" spans="4:15" x14ac:dyDescent="0.25">
      <c r="D122"/>
      <c r="O122" s="9"/>
    </row>
    <row r="123" spans="4:15" x14ac:dyDescent="0.25">
      <c r="D123"/>
    </row>
    <row r="124" spans="4:15" x14ac:dyDescent="0.25">
      <c r="D124"/>
    </row>
    <row r="125" spans="4:15" x14ac:dyDescent="0.25">
      <c r="D125"/>
    </row>
    <row r="126" spans="4:15" x14ac:dyDescent="0.25">
      <c r="D126"/>
    </row>
    <row r="127" spans="4:15" x14ac:dyDescent="0.25">
      <c r="D127"/>
    </row>
    <row r="128" spans="4:15"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3:J21"/>
  <sheetViews>
    <sheetView topLeftCell="B1" workbookViewId="0">
      <selection activeCell="D3" sqref="D3"/>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3" spans="2:10" ht="30" customHeight="1" x14ac:dyDescent="0.25">
      <c r="C3" s="5" t="s">
        <v>823</v>
      </c>
      <c r="D3" s="8">
        <v>2005</v>
      </c>
    </row>
    <row r="4" spans="2:10" ht="32.25" customHeight="1" x14ac:dyDescent="0.25">
      <c r="C4" s="5" t="s">
        <v>821</v>
      </c>
      <c r="D4" s="10" t="s">
        <v>167</v>
      </c>
    </row>
    <row r="14" spans="2:10" x14ac:dyDescent="0.25">
      <c r="B14" s="12" t="s">
        <v>804</v>
      </c>
      <c r="C14" s="12" t="s">
        <v>807</v>
      </c>
      <c r="D14" s="13" t="s">
        <v>685</v>
      </c>
      <c r="H14" s="12" t="s">
        <v>696</v>
      </c>
      <c r="I14" s="12" t="s">
        <v>807</v>
      </c>
      <c r="J14" s="13" t="s">
        <v>685</v>
      </c>
    </row>
    <row r="15" spans="2:10" x14ac:dyDescent="0.25">
      <c r="B15" t="str" cm="1">
        <f t="array" ref="B15:D21">_xlfn._xlws.SORT(CHOOSE({1,2,3},_xlfn.ANCHORARRAY('Geographical Prep Sheet'!L7),_xlfn.ANCHORARRAY('Geographical Prep Sheet'!M7),_xlfn.ANCHORARRAY('Geographical Prep Sheet'!N7)),2,-1)</f>
        <v>Classic Cars</v>
      </c>
      <c r="C15">
        <v>1238</v>
      </c>
      <c r="D15" s="8">
        <v>136833.25</v>
      </c>
      <c r="H15" t="str" cm="1">
        <f t="array" ref="H15:J15">CHOOSE({1,2,3},_xlfn.ANCHORARRAY('Geographical Prep Sheet'!Q7),_xlfn.ANCHORARRAY('Geographical Prep Sheet'!R7),_xlfn.ANCHORARRAY('Geographical Prep Sheet'!S7))</f>
        <v>Madrid</v>
      </c>
      <c r="I15">
        <v>3262</v>
      </c>
      <c r="J15" s="8">
        <v>326798.16999999981</v>
      </c>
    </row>
    <row r="16" spans="2:10" x14ac:dyDescent="0.25">
      <c r="B16" t="str">
        <v>Trucks and Buses</v>
      </c>
      <c r="C16">
        <v>543</v>
      </c>
      <c r="D16" s="8">
        <v>55993.030000000006</v>
      </c>
    </row>
    <row r="17" spans="2:4" x14ac:dyDescent="0.25">
      <c r="B17" t="str">
        <v>Vintage Cars</v>
      </c>
      <c r="C17">
        <v>423</v>
      </c>
      <c r="D17" s="8">
        <v>34905.69</v>
      </c>
    </row>
    <row r="18" spans="2:4" x14ac:dyDescent="0.25">
      <c r="B18" t="str">
        <v>Planes</v>
      </c>
      <c r="C18">
        <v>372</v>
      </c>
      <c r="D18" s="8">
        <v>26946.469999999998</v>
      </c>
    </row>
    <row r="19" spans="2:4" x14ac:dyDescent="0.25">
      <c r="B19" t="str">
        <v>Motorcycles</v>
      </c>
      <c r="C19">
        <v>327</v>
      </c>
      <c r="D19" s="8">
        <v>39729.94</v>
      </c>
    </row>
    <row r="20" spans="2:4" x14ac:dyDescent="0.25">
      <c r="B20" t="str">
        <v>Ships</v>
      </c>
      <c r="C20">
        <v>221</v>
      </c>
      <c r="D20" s="8">
        <v>23371.55</v>
      </c>
    </row>
    <row r="21" spans="2:4" x14ac:dyDescent="0.25">
      <c r="B21" t="str">
        <v>Trains</v>
      </c>
      <c r="C21">
        <v>138</v>
      </c>
      <c r="D21" s="8">
        <v>9018.24</v>
      </c>
    </row>
  </sheetData>
  <conditionalFormatting sqref="B14:D106">
    <cfRule type="expression" dxfId="33" priority="2">
      <formula>LEN($B14)&gt;0</formula>
    </cfRule>
  </conditionalFormatting>
  <conditionalFormatting sqref="H14:J214">
    <cfRule type="expression" dxfId="32"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2"/>
  <sheetViews>
    <sheetView workbookViewId="0">
      <selection activeCell="C8" sqref="C8"/>
    </sheetView>
  </sheetViews>
  <sheetFormatPr defaultRowHeight="15" x14ac:dyDescent="0.25"/>
  <cols>
    <col min="3" max="3" width="60.28515625" customWidth="1"/>
  </cols>
  <sheetData>
    <row r="4" spans="3:3" ht="26.25" x14ac:dyDescent="0.4">
      <c r="C4" s="14" t="s">
        <v>844</v>
      </c>
    </row>
    <row r="6" spans="3:3" ht="47.25" x14ac:dyDescent="0.25">
      <c r="C6" s="20" t="s">
        <v>1185</v>
      </c>
    </row>
    <row r="8" spans="3:3" ht="78.75" x14ac:dyDescent="0.25">
      <c r="C8" s="20" t="s">
        <v>1186</v>
      </c>
    </row>
    <row r="10" spans="3:3" ht="15.75" x14ac:dyDescent="0.25">
      <c r="C10" s="19" t="s">
        <v>1187</v>
      </c>
    </row>
    <row r="12" spans="3:3" ht="47.25" x14ac:dyDescent="0.25">
      <c r="C12" s="18" t="s">
        <v>1188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3:T188"/>
  <sheetViews>
    <sheetView topLeftCell="F103" workbookViewId="0">
      <selection activeCell="L136" sqref="L136"/>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44.7109375" bestFit="1" customWidth="1"/>
    <col min="10" max="10" width="27.85546875" style="8" bestFit="1" customWidth="1"/>
    <col min="11" max="11" width="23.140625" bestFit="1" customWidth="1"/>
    <col min="12" max="12" width="24.140625"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3" spans="2:19" x14ac:dyDescent="0.25">
      <c r="R3" s="21"/>
    </row>
    <row r="4" spans="2:19" x14ac:dyDescent="0.25">
      <c r="B4" t="str" cm="1">
        <f t="array" ref="B4:B22">_xlfn.UNIQUE(CleanedData[Country])</f>
        <v>France</v>
      </c>
      <c r="D4" cm="1">
        <f t="array" ref="D4:D6">_xlfn.UNIQUE(CleanedData[YearID])</f>
        <v>2003</v>
      </c>
      <c r="I4" t="s">
        <v>829</v>
      </c>
      <c r="J4" s="8">
        <f>SUMIFS(CleanedData[Sales],CleanedData[YearID],'Geographical Dahsboard'!D3,CleanedData[Country],'Geographical Dahsboard'!D4)</f>
        <v>326798.16999999981</v>
      </c>
      <c r="R4" s="8"/>
    </row>
    <row r="5" spans="2:19" x14ac:dyDescent="0.25">
      <c r="B5" t="str">
        <v>USA</v>
      </c>
      <c r="D5">
        <v>2004</v>
      </c>
      <c r="I5" t="s">
        <v>830</v>
      </c>
      <c r="J5" s="8">
        <f>SUMIFS(CleanedData[QuantityOrdered],CleanedData[YearID],'Geographical Dahsboard'!D3,CleanedData[Country],'Geographical Dahsboard'!D4)</f>
        <v>3262</v>
      </c>
      <c r="R5" s="8"/>
    </row>
    <row r="6" spans="2:19" x14ac:dyDescent="0.25">
      <c r="B6" t="str">
        <v>Norway</v>
      </c>
      <c r="D6">
        <v>2005</v>
      </c>
      <c r="L6" t="s">
        <v>804</v>
      </c>
      <c r="M6" s="8" t="s">
        <v>807</v>
      </c>
      <c r="N6" s="8" t="s">
        <v>685</v>
      </c>
      <c r="Q6" t="s">
        <v>839</v>
      </c>
      <c r="R6" s="8" t="s">
        <v>840</v>
      </c>
      <c r="S6" s="8" t="s">
        <v>685</v>
      </c>
    </row>
    <row r="7" spans="2:19" x14ac:dyDescent="0.25">
      <c r="B7" t="str">
        <v>Spain</v>
      </c>
      <c r="L7" t="str" cm="1">
        <f t="array" ref="L7:L13">IFERROR(_xlfn.UNIQUE(_xlfn._xlws.FILTER(CleanedData[ProductLine],(CleanedData[YearID]='Geographical Dahsboard'!D3)*(CleanedData[Country]='Geographical Dahsboard'!D4))),"None")</f>
        <v>Planes</v>
      </c>
      <c r="M7" s="8" cm="1">
        <f t="array" ref="M7:M13">SUMIFS(CleanedData[QuantityOrdered],CleanedData[ProductLine],_xlfn.ANCHORARRAY('Geographical Prep Sheet'!L7),CleanedData[YearID],'Geographical Dahsboard'!D3,CleanedData[Country],'Geographical Dahsboard'!D4)</f>
        <v>372</v>
      </c>
      <c r="N7" s="8" cm="1">
        <f t="array" ref="N7:N13">SUMIFS(CleanedData[Sales],CleanedData[ProductLine],_xlfn.ANCHORARRAY('Geographical Prep Sheet'!L7),CleanedData[YearID],'Geographical Dahsboard'!D3,CleanedData[Country],'Geographical Dahsboard'!D4)</f>
        <v>26946.469999999998</v>
      </c>
      <c r="Q7" t="str" cm="1">
        <f t="array" ref="Q7">IFERROR(_xlfn.UNIQUE(_xlfn._xlws.FILTER(CleanedData[City],(CleanedData[YearID]='Geographical Dahsboard'!D3)*(CleanedData[Country]='Geographical Dahsboard'!D4))),"None")</f>
        <v>Madrid</v>
      </c>
      <c r="R7" s="8" cm="1">
        <f t="array" ref="R7">SUMIFS(CleanedData[QuantityOrdered],CleanedData[City],_xlfn.ANCHORARRAY('Geographical Prep Sheet'!Q7),CleanedData[YearID],'Geographical Dahsboard'!D3,CleanedData[Country],'Geographical Dahsboard'!D4)</f>
        <v>3262</v>
      </c>
      <c r="S7" s="8" cm="1">
        <f t="array" ref="S7">SUMIFS(CleanedData[Sales],CleanedData[YearID],'Geographical Dahsboard'!D3,CleanedData[Country],'Geographical Dahsboard'!D4,CleanedData[City],_xlfn.ANCHORARRAY('Geographical Prep Sheet'!Q7))</f>
        <v>326798.16999999981</v>
      </c>
    </row>
    <row r="8" spans="2:19" x14ac:dyDescent="0.25">
      <c r="B8" t="str">
        <v>Finland</v>
      </c>
      <c r="L8" t="str">
        <v>Ships</v>
      </c>
      <c r="M8" s="8">
        <v>221</v>
      </c>
      <c r="N8" s="8">
        <v>23371.55</v>
      </c>
      <c r="R8" s="8"/>
    </row>
    <row r="9" spans="2:19" x14ac:dyDescent="0.25">
      <c r="B9" t="str">
        <v>Italy</v>
      </c>
      <c r="I9" t="s">
        <v>826</v>
      </c>
      <c r="J9" s="8">
        <f>SUMIFS(CleanedData[Sales],CleanedData[StartOfMonth],_xlfn.MAXIFS(CleanedData[StartOfMonth],CleanedData[YearID],'Geographical Dahsboard'!D3,CleanedData[Country],'Geographical Dahsboard'!D4),CleanedData[YearID],'Geographical Dahsboard'!D3,CleanedData[Country],'Geographical Dahsboard'!D4)</f>
        <v>51775.47</v>
      </c>
      <c r="L9" t="str">
        <v>Vintage Cars</v>
      </c>
      <c r="M9" s="8">
        <v>423</v>
      </c>
      <c r="N9" s="8">
        <v>34905.69</v>
      </c>
      <c r="R9" s="8"/>
    </row>
    <row r="10" spans="2:19" x14ac:dyDescent="0.25">
      <c r="B10" t="str">
        <v>Sweden</v>
      </c>
      <c r="I10" t="s">
        <v>805</v>
      </c>
      <c r="J10" s="8">
        <f>SUMIFS(CleanedData[QuantityOrdered],CleanedData[StartOfMonth],_xlfn.MAXIFS(CleanedData[StartOfMonth],CleanedData[YearID],'Geographical Dahsboard'!D3,CleanedData[Country],'Geographical Dahsboard'!D4),CleanedData[YearID],'Geographical Dahsboard'!D3,CleanedData[Country],'Geographical Dahsboard'!D4)</f>
        <v>536</v>
      </c>
      <c r="L10" t="str">
        <v>Trucks and Buses</v>
      </c>
      <c r="M10" s="8">
        <v>543</v>
      </c>
      <c r="N10" s="8">
        <v>55993.030000000006</v>
      </c>
      <c r="R10" s="8"/>
    </row>
    <row r="11" spans="2:19" x14ac:dyDescent="0.25">
      <c r="B11" t="str">
        <v>Philippines</v>
      </c>
      <c r="L11" t="str">
        <v>Classic Cars</v>
      </c>
      <c r="M11" s="8">
        <v>1238</v>
      </c>
      <c r="N11" s="8">
        <v>136833.25</v>
      </c>
      <c r="R11" s="8"/>
    </row>
    <row r="12" spans="2:19" x14ac:dyDescent="0.25">
      <c r="B12" t="str">
        <v>UK</v>
      </c>
      <c r="L12" t="str">
        <v>Trains</v>
      </c>
      <c r="M12" s="8">
        <v>138</v>
      </c>
      <c r="N12" s="8">
        <v>9018.24</v>
      </c>
      <c r="R12" s="8"/>
    </row>
    <row r="13" spans="2:19" x14ac:dyDescent="0.25">
      <c r="B13" t="str">
        <v>Australia</v>
      </c>
      <c r="L13" t="str">
        <v>Motorcycles</v>
      </c>
      <c r="M13" s="8">
        <v>327</v>
      </c>
      <c r="N13" s="8">
        <v>39729.94</v>
      </c>
      <c r="R13" s="8"/>
    </row>
    <row r="14" spans="2:19" x14ac:dyDescent="0.25">
      <c r="B14" t="str">
        <v>Austria</v>
      </c>
      <c r="R14" s="8"/>
    </row>
    <row r="15" spans="2:19" x14ac:dyDescent="0.25">
      <c r="B15" t="str">
        <v>Germany</v>
      </c>
      <c r="R15" s="8"/>
    </row>
    <row r="16" spans="2:19" x14ac:dyDescent="0.25">
      <c r="B16" t="str">
        <v>Singapore</v>
      </c>
      <c r="R16" s="8"/>
    </row>
    <row r="17" spans="2:18" x14ac:dyDescent="0.25">
      <c r="B17" t="str">
        <v>Canada</v>
      </c>
      <c r="I17" t="s">
        <v>846</v>
      </c>
      <c r="R17" s="8"/>
    </row>
    <row r="18" spans="2:18" x14ac:dyDescent="0.25">
      <c r="B18" t="str">
        <v>Belgium</v>
      </c>
      <c r="I18" t="s">
        <v>845</v>
      </c>
      <c r="J18" s="8">
        <f>16649-6162</f>
        <v>10487</v>
      </c>
      <c r="R18" s="8"/>
    </row>
    <row r="19" spans="2:18" x14ac:dyDescent="0.25">
      <c r="B19" t="str">
        <v>Denmark</v>
      </c>
      <c r="J19" s="2" t="s">
        <v>690</v>
      </c>
      <c r="K19" t="s" vm="1">
        <v>838</v>
      </c>
      <c r="N19" s="15" t="s">
        <v>690</v>
      </c>
      <c r="O19" s="3">
        <v>2004</v>
      </c>
      <c r="R19" s="8"/>
    </row>
    <row r="20" spans="2:18" x14ac:dyDescent="0.25">
      <c r="B20" t="str">
        <v>Switzerland</v>
      </c>
      <c r="R20" s="8"/>
    </row>
    <row r="21" spans="2:18" x14ac:dyDescent="0.25">
      <c r="B21" t="str">
        <v>Japan</v>
      </c>
      <c r="J21" s="2" t="s">
        <v>798</v>
      </c>
      <c r="K21" t="s">
        <v>800</v>
      </c>
      <c r="N21" s="15" t="s">
        <v>798</v>
      </c>
      <c r="O21" t="s">
        <v>800</v>
      </c>
      <c r="R21" s="8"/>
    </row>
    <row r="22" spans="2:18" x14ac:dyDescent="0.25">
      <c r="B22" t="str">
        <v>Ireland</v>
      </c>
      <c r="J22" s="3" t="s">
        <v>91</v>
      </c>
      <c r="K22">
        <v>1500</v>
      </c>
      <c r="N22" s="16" t="s">
        <v>91</v>
      </c>
      <c r="O22">
        <v>2232</v>
      </c>
      <c r="R22" s="8"/>
    </row>
    <row r="23" spans="2:18" x14ac:dyDescent="0.25">
      <c r="J23" s="3" t="s">
        <v>140</v>
      </c>
      <c r="K23">
        <v>611</v>
      </c>
      <c r="N23" s="16" t="s">
        <v>140</v>
      </c>
      <c r="O23">
        <v>491</v>
      </c>
      <c r="R23" s="8"/>
    </row>
    <row r="24" spans="2:18" x14ac:dyDescent="0.25">
      <c r="J24" s="3" t="s">
        <v>339</v>
      </c>
      <c r="K24">
        <v>228</v>
      </c>
      <c r="N24" s="16" t="s">
        <v>339</v>
      </c>
      <c r="O24">
        <v>799</v>
      </c>
      <c r="R24" s="21"/>
    </row>
    <row r="25" spans="2:18" x14ac:dyDescent="0.25">
      <c r="J25" s="3" t="s">
        <v>214</v>
      </c>
      <c r="K25">
        <v>285</v>
      </c>
      <c r="N25" s="16" t="s">
        <v>214</v>
      </c>
      <c r="O25">
        <v>1508</v>
      </c>
      <c r="R25" s="21"/>
    </row>
    <row r="26" spans="2:18" x14ac:dyDescent="0.25">
      <c r="J26" s="3" t="s">
        <v>300</v>
      </c>
      <c r="K26">
        <v>174</v>
      </c>
      <c r="N26" s="16" t="s">
        <v>300</v>
      </c>
      <c r="O26">
        <v>1120</v>
      </c>
      <c r="R26" s="21"/>
    </row>
    <row r="27" spans="2:18" x14ac:dyDescent="0.25">
      <c r="J27" s="3" t="s">
        <v>124</v>
      </c>
      <c r="K27">
        <v>1328</v>
      </c>
      <c r="N27" s="16" t="s">
        <v>124</v>
      </c>
      <c r="O27">
        <v>778</v>
      </c>
      <c r="R27" s="21"/>
    </row>
    <row r="28" spans="2:18" x14ac:dyDescent="0.25">
      <c r="J28" s="3" t="s">
        <v>41</v>
      </c>
      <c r="K28">
        <v>2487</v>
      </c>
      <c r="N28" s="16" t="s">
        <v>41</v>
      </c>
      <c r="O28">
        <v>5632</v>
      </c>
      <c r="R28" s="21"/>
    </row>
    <row r="29" spans="2:18"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N29" s="16" t="s">
        <v>403</v>
      </c>
      <c r="O29">
        <v>1438</v>
      </c>
    </row>
    <row r="30" spans="2:18" x14ac:dyDescent="0.25">
      <c r="E30" t="str">
        <v>USA</v>
      </c>
      <c r="G30" t="str">
        <v>Canada</v>
      </c>
      <c r="H30">
        <f t="shared" ref="H30:H47" si="0">COUNTIFS(_xlfn.ANCHORARRAY($G$29),E30)</f>
        <v>1</v>
      </c>
      <c r="J30" s="3" t="s">
        <v>186</v>
      </c>
      <c r="K30">
        <v>336</v>
      </c>
      <c r="N30" s="16" t="s">
        <v>439</v>
      </c>
      <c r="O30">
        <v>490</v>
      </c>
    </row>
    <row r="31" spans="2:18" x14ac:dyDescent="0.25">
      <c r="E31" t="str">
        <v>UK</v>
      </c>
      <c r="G31" t="str">
        <v>Finland</v>
      </c>
      <c r="H31">
        <f t="shared" si="0"/>
        <v>1</v>
      </c>
      <c r="J31" s="3" t="s">
        <v>185</v>
      </c>
      <c r="K31">
        <v>111</v>
      </c>
      <c r="N31" s="16" t="s">
        <v>239</v>
      </c>
      <c r="O31">
        <v>1833</v>
      </c>
    </row>
    <row r="32" spans="2:18" x14ac:dyDescent="0.25">
      <c r="E32" t="str">
        <v>Spain</v>
      </c>
      <c r="G32" t="str">
        <v>Australia</v>
      </c>
      <c r="H32">
        <f t="shared" si="0"/>
        <v>1</v>
      </c>
      <c r="J32" s="3" t="s">
        <v>167</v>
      </c>
      <c r="K32">
        <v>3262</v>
      </c>
      <c r="N32" s="16" t="s">
        <v>186</v>
      </c>
      <c r="O32">
        <v>1506</v>
      </c>
    </row>
    <row r="33" spans="5:20" x14ac:dyDescent="0.25">
      <c r="E33" t="str">
        <v>Singapore</v>
      </c>
      <c r="G33" t="str">
        <v>Japan</v>
      </c>
      <c r="H33">
        <f t="shared" si="0"/>
        <v>1</v>
      </c>
      <c r="J33" s="3" t="s">
        <v>176</v>
      </c>
      <c r="K33">
        <v>316</v>
      </c>
      <c r="N33" s="16" t="s">
        <v>76</v>
      </c>
      <c r="O33">
        <v>1087</v>
      </c>
    </row>
    <row r="34" spans="5:20" x14ac:dyDescent="0.25">
      <c r="E34" t="str">
        <v>Australia</v>
      </c>
      <c r="G34" t="str">
        <v>Spain</v>
      </c>
      <c r="H34">
        <f t="shared" si="0"/>
        <v>1</v>
      </c>
      <c r="J34" s="3" t="s">
        <v>160</v>
      </c>
      <c r="K34">
        <v>371</v>
      </c>
      <c r="N34" s="16" t="s">
        <v>392</v>
      </c>
      <c r="O34">
        <v>158</v>
      </c>
    </row>
    <row r="35" spans="5:20" x14ac:dyDescent="0.25">
      <c r="E35" t="str">
        <v>Switzerland</v>
      </c>
      <c r="G35" t="str">
        <v>Singapore</v>
      </c>
      <c r="H35">
        <f t="shared" si="0"/>
        <v>0</v>
      </c>
      <c r="J35" s="3" t="s">
        <v>32</v>
      </c>
      <c r="K35">
        <v>6162</v>
      </c>
      <c r="N35" s="16" t="s">
        <v>185</v>
      </c>
      <c r="O35">
        <v>1197</v>
      </c>
    </row>
    <row r="36" spans="5:20" x14ac:dyDescent="0.25">
      <c r="E36" t="str">
        <v>Canada</v>
      </c>
      <c r="G36" t="str">
        <v>France</v>
      </c>
      <c r="H36">
        <f t="shared" si="0"/>
        <v>1</v>
      </c>
      <c r="J36" s="3" t="s">
        <v>799</v>
      </c>
      <c r="K36">
        <v>17631</v>
      </c>
      <c r="N36" s="16" t="s">
        <v>167</v>
      </c>
      <c r="O36">
        <v>4962</v>
      </c>
    </row>
    <row r="37" spans="5:20" x14ac:dyDescent="0.25">
      <c r="E37" t="str">
        <v>Belgium</v>
      </c>
      <c r="G37" t="str">
        <v>Sweden</v>
      </c>
      <c r="H37">
        <f t="shared" si="0"/>
        <v>1</v>
      </c>
      <c r="J37"/>
      <c r="N37" s="16" t="s">
        <v>176</v>
      </c>
      <c r="O37">
        <v>1088</v>
      </c>
    </row>
    <row r="38" spans="5:20" x14ac:dyDescent="0.25">
      <c r="E38" t="str">
        <v>Sweden</v>
      </c>
      <c r="G38" t="str">
        <v>Denmark</v>
      </c>
      <c r="H38">
        <f t="shared" si="0"/>
        <v>1</v>
      </c>
      <c r="J38"/>
      <c r="N38" s="16" t="s">
        <v>409</v>
      </c>
      <c r="O38">
        <v>1078</v>
      </c>
    </row>
    <row r="39" spans="5:20" x14ac:dyDescent="0.25">
      <c r="E39" t="str">
        <v>Germany</v>
      </c>
      <c r="G39" t="str">
        <v>Austria</v>
      </c>
      <c r="H39">
        <f t="shared" si="0"/>
        <v>0</v>
      </c>
      <c r="J39"/>
      <c r="N39" s="16" t="s">
        <v>160</v>
      </c>
      <c r="O39">
        <v>2778</v>
      </c>
    </row>
    <row r="40" spans="5:20" x14ac:dyDescent="0.25">
      <c r="E40" t="str">
        <v>Norway</v>
      </c>
      <c r="G40" t="str">
        <v>Belgium</v>
      </c>
      <c r="H40">
        <f t="shared" si="0"/>
        <v>0</v>
      </c>
      <c r="J40"/>
      <c r="N40" s="16" t="s">
        <v>32</v>
      </c>
      <c r="O40">
        <v>16649</v>
      </c>
    </row>
    <row r="41" spans="5:20" x14ac:dyDescent="0.25">
      <c r="E41" t="str">
        <v>Japan</v>
      </c>
      <c r="G41" t="str">
        <v>UK</v>
      </c>
      <c r="H41">
        <f t="shared" si="0"/>
        <v>1</v>
      </c>
      <c r="J41"/>
      <c r="N41" s="16" t="s">
        <v>799</v>
      </c>
      <c r="O41">
        <v>46824</v>
      </c>
    </row>
    <row r="42" spans="5:20" x14ac:dyDescent="0.25">
      <c r="E42" t="str">
        <v>Finland</v>
      </c>
      <c r="G42" t="str">
        <v>Italy</v>
      </c>
      <c r="H42">
        <f t="shared" si="0"/>
        <v>1</v>
      </c>
      <c r="I42" t="s">
        <v>850</v>
      </c>
    </row>
    <row r="43" spans="5:20" x14ac:dyDescent="0.25">
      <c r="E43" t="str">
        <v>Italy</v>
      </c>
      <c r="H43">
        <f t="shared" si="0"/>
        <v>1</v>
      </c>
      <c r="I43" t="s">
        <v>848</v>
      </c>
      <c r="J43" s="8" t="s">
        <v>849</v>
      </c>
    </row>
    <row r="44" spans="5:20" hidden="1" x14ac:dyDescent="0.25">
      <c r="E44" t="str">
        <v>Austria</v>
      </c>
      <c r="H44">
        <f t="shared" si="0"/>
        <v>1</v>
      </c>
      <c r="I44" t="str" cm="1">
        <f t="array" ref="I44:J62">CHOOSE({1,2},_xlfn.ANCHORARRAY(E29),H29:H47)</f>
        <v>France</v>
      </c>
      <c r="J44" s="8">
        <v>1</v>
      </c>
      <c r="O44" t="str" cm="1">
        <f t="array" ref="O44">IF('Geographical Dahsboard'!B52="","",COUNTA(_xlfn.UNIQUE(_xlfn._xlws.FILTER(CleanedData[OrderNumber],(CleanedData[ProductLine]='Geographical Dahsboard'!B52)*(CleanedData[YearID]='Geographical Dahsboard'!D40)*(CleanedData[Country]='Geographical Dahsboard'!D41)))))</f>
        <v/>
      </c>
      <c r="T44" t="str" cm="1">
        <f t="array" ref="T44">IF('Geographical Dahsboard'!H52="","",COUNTA(_xlfn.UNIQUE(_xlfn._xlws.FILTER(CleanedData[OrderNumber],(CleanedData[City]='Geographical Dahsboard'!H52)*(CleanedData[YearID]='Geographical Dahsboard'!$D$3)*(CleanedData[Country]='Geographical Dahsboard'!$D$4)))))</f>
        <v/>
      </c>
    </row>
    <row r="45" spans="5:20" hidden="1" x14ac:dyDescent="0.25">
      <c r="E45" t="str">
        <v>Denmark</v>
      </c>
      <c r="H45">
        <f t="shared" si="0"/>
        <v>1</v>
      </c>
      <c r="I45" t="str">
        <v>USA</v>
      </c>
      <c r="J45" s="8">
        <v>1</v>
      </c>
      <c r="O45" t="str" cm="1">
        <f t="array" ref="O45">IF('Geographical Dahsboard'!B53="","",COUNTA(_xlfn.UNIQUE(_xlfn._xlws.FILTER(CleanedData[OrderNumber],(CleanedData[ProductLine]='Geographical Dahsboard'!B53)*(CleanedData[YearID]='Geographical Dahsboard'!D41)*(CleanedData[Country]='Geographical Dahsboard'!D42)))))</f>
        <v/>
      </c>
      <c r="T45" t="str" cm="1">
        <f t="array" ref="T45">IF('Geographical Dahsboard'!H53="","",COUNTA(_xlfn.UNIQUE(_xlfn._xlws.FILTER(CleanedData[OrderNumber],(CleanedData[City]='Geographical Dahsboard'!H53)*(CleanedData[YearID]='Geographical Dahsboard'!$D$3)*(CleanedData[Country]='Geographical Dahsboard'!$D$4)))))</f>
        <v/>
      </c>
    </row>
    <row r="46" spans="5:20" hidden="1" x14ac:dyDescent="0.25">
      <c r="E46" t="str">
        <v>Ireland</v>
      </c>
      <c r="H46">
        <f t="shared" si="0"/>
        <v>0</v>
      </c>
      <c r="I46" t="str">
        <v>UK</v>
      </c>
      <c r="J46" s="8">
        <v>1</v>
      </c>
      <c r="O46" t="str" cm="1">
        <f t="array" ref="O46">IF('Geographical Dahsboard'!B54="","",COUNTA(_xlfn.UNIQUE(_xlfn._xlws.FILTER(CleanedData[OrderNumber],(CleanedData[ProductLine]='Geographical Dahsboard'!B54)*(CleanedData[YearID]='Geographical Dahsboard'!D42)*(CleanedData[Country]='Geographical Dahsboard'!D43)))))</f>
        <v/>
      </c>
      <c r="T46" t="str" cm="1">
        <f t="array" ref="T46">IF('Geographical Dahsboard'!H54="","",COUNTA(_xlfn.UNIQUE(_xlfn._xlws.FILTER(CleanedData[OrderNumber],(CleanedData[City]='Geographical Dahsboard'!H54)*(CleanedData[YearID]='Geographical Dahsboard'!$D$3)*(CleanedData[Country]='Geographical Dahsboard'!$D$4)))))</f>
        <v/>
      </c>
    </row>
    <row r="47" spans="5:20" hidden="1" x14ac:dyDescent="0.25">
      <c r="E47" t="str">
        <v>Philippines</v>
      </c>
      <c r="H47">
        <f t="shared" si="0"/>
        <v>0</v>
      </c>
      <c r="I47" t="str">
        <v>Spain</v>
      </c>
      <c r="J47" s="8">
        <v>1</v>
      </c>
      <c r="O47" t="str" cm="1">
        <f t="array" ref="O47">IF('Geographical Dahsboard'!B55="","",COUNTA(_xlfn.UNIQUE(_xlfn._xlws.FILTER(CleanedData[OrderNumber],(CleanedData[ProductLine]='Geographical Dahsboard'!B55)*(CleanedData[YearID]='Geographical Dahsboard'!D43)*(CleanedData[Country]='Geographical Dahsboard'!D44)))))</f>
        <v/>
      </c>
      <c r="T47" t="str" cm="1">
        <f t="array" ref="T47">IF('Geographical Dahsboard'!H55="","",COUNTA(_xlfn.UNIQUE(_xlfn._xlws.FILTER(CleanedData[OrderNumber],(CleanedData[City]='Geographical Dahsboard'!H55)*(CleanedData[YearID]='Geographical Dahsboard'!$D$3)*(CleanedData[Country]='Geographical Dahsboard'!$D$4)))))</f>
        <v/>
      </c>
    </row>
    <row r="48" spans="5:20" hidden="1" x14ac:dyDescent="0.25">
      <c r="I48" t="str">
        <v>Singapore</v>
      </c>
      <c r="J48" s="8">
        <v>1</v>
      </c>
      <c r="O48" t="str" cm="1">
        <f t="array" ref="O48">IF('Geographical Dahsboard'!B56="","",COUNTA(_xlfn.UNIQUE(_xlfn._xlws.FILTER(CleanedData[OrderNumber],(CleanedData[ProductLine]='Geographical Dahsboard'!B56)*(CleanedData[YearID]='Geographical Dahsboard'!D44)*(CleanedData[Country]='Geographical Dahsboard'!D45)))))</f>
        <v/>
      </c>
      <c r="T48" t="str" cm="1">
        <f t="array" ref="T48">IF('Geographical Dahsboard'!H56="","",COUNTA(_xlfn.UNIQUE(_xlfn._xlws.FILTER(CleanedData[OrderNumber],(CleanedData[City]='Geographical Dahsboard'!H56)*(CleanedData[YearID]='Geographical Dahsboard'!$D$3)*(CleanedData[Country]='Geographical Dahsboard'!$D$4)))))</f>
        <v/>
      </c>
    </row>
    <row r="49" spans="9:20" hidden="1" x14ac:dyDescent="0.25">
      <c r="I49" t="str">
        <v>Australia</v>
      </c>
      <c r="J49" s="8">
        <v>1</v>
      </c>
      <c r="O49" t="str" cm="1">
        <f t="array" ref="O49">IF('Geographical Dahsboard'!B57="","",COUNTA(_xlfn.UNIQUE(_xlfn._xlws.FILTER(CleanedData[OrderNumber],(CleanedData[ProductLine]='Geographical Dahsboard'!B57)*(CleanedData[YearID]='Geographical Dahsboard'!D45)*(CleanedData[Country]='Geographical Dahsboard'!D46)))))</f>
        <v/>
      </c>
      <c r="T49" t="str" cm="1">
        <f t="array" ref="T49">IF('Geographical Dahsboard'!H57="","",COUNTA(_xlfn.UNIQUE(_xlfn._xlws.FILTER(CleanedData[OrderNumber],(CleanedData[City]='Geographical Dahsboard'!H57)*(CleanedData[YearID]='Geographical Dahsboard'!$D$3)*(CleanedData[Country]='Geographical Dahsboard'!$D$4)))))</f>
        <v/>
      </c>
    </row>
    <row r="50" spans="9:20" x14ac:dyDescent="0.25">
      <c r="I50" t="str">
        <v>Switzerland</v>
      </c>
      <c r="J50" s="8">
        <v>0</v>
      </c>
      <c r="O50" t="str" cm="1">
        <f t="array" ref="O50">IF('Geographical Dahsboard'!B58="","",COUNTA(_xlfn.UNIQUE(_xlfn._xlws.FILTER(CleanedData[OrderNumber],(CleanedData[ProductLine]='Geographical Dahsboard'!B58)*(CleanedData[YearID]='Geographical Dahsboard'!D46)*(CleanedData[Country]='Geographical Dahsboard'!D47)))))</f>
        <v/>
      </c>
    </row>
    <row r="51" spans="9:20" hidden="1" x14ac:dyDescent="0.25">
      <c r="I51" t="str">
        <v>Canada</v>
      </c>
      <c r="J51" s="8">
        <v>1</v>
      </c>
      <c r="O51" t="str" cm="1">
        <f t="array" ref="O51">IF('Geographical Dahsboard'!B59="","",COUNTA(_xlfn.UNIQUE(_xlfn._xlws.FILTER(CleanedData[OrderNumber],(CleanedData[ProductLine]='Geographical Dahsboard'!B59)*(CleanedData[YearID]='Geographical Dahsboard'!D47)*(CleanedData[Country]='Geographical Dahsboard'!D48)))))</f>
        <v/>
      </c>
      <c r="T51" t="str" cm="1">
        <f t="array" ref="T51">IF('Geographical Dahsboard'!H59="","",COUNTA(_xlfn.UNIQUE(_xlfn._xlws.FILTER(CleanedData[OrderNumber],(CleanedData[City]='Geographical Dahsboard'!H59)*(CleanedData[YearID]='Geographical Dahsboard'!$D$3)*(CleanedData[Country]='Geographical Dahsboard'!$D$4)))))</f>
        <v/>
      </c>
    </row>
    <row r="52" spans="9:20" hidden="1" x14ac:dyDescent="0.25">
      <c r="I52" t="str">
        <v>Belgium</v>
      </c>
      <c r="J52" s="8">
        <v>1</v>
      </c>
      <c r="T52" t="str" cm="1">
        <f t="array" ref="T52">IF('Geographical Dahsboard'!H60="","",COUNTA(_xlfn.UNIQUE(_xlfn._xlws.FILTER(CleanedData[OrderNumber],(CleanedData[City]='Geographical Dahsboard'!H60)*(CleanedData[YearID]='Geographical Dahsboard'!$D$3)*(CleanedData[Country]='Geographical Dahsboard'!$D$4)))))</f>
        <v/>
      </c>
    </row>
    <row r="53" spans="9:20" hidden="1" x14ac:dyDescent="0.25">
      <c r="I53" t="str">
        <v>Sweden</v>
      </c>
      <c r="J53" s="8">
        <v>1</v>
      </c>
      <c r="T53" t="str" cm="1">
        <f t="array" ref="T53">IF('Geographical Dahsboard'!H61="","",COUNTA(_xlfn.UNIQUE(_xlfn._xlws.FILTER(CleanedData[OrderNumber],(CleanedData[City]='Geographical Dahsboard'!H61)*(CleanedData[YearID]='Geographical Dahsboard'!$D$3)*(CleanedData[Country]='Geographical Dahsboard'!$D$4)))))</f>
        <v/>
      </c>
    </row>
    <row r="54" spans="9:20" x14ac:dyDescent="0.25">
      <c r="I54" t="str">
        <v>Germany</v>
      </c>
      <c r="J54" s="8">
        <v>0</v>
      </c>
      <c r="O54" t="str" cm="1">
        <f t="array" ref="O54">IF('Geographical Dahsboard'!B62="","",COUNTA(_xlfn.UNIQUE(_xlfn._xlws.FILTER(CleanedData[OrderNumber],(CleanedData[ProductLine]='Geographical Dahsboard'!B62)*(CleanedData[YearID]='Geographical Dahsboard'!D50)*(CleanedData[Country]='Geographical Dahsboard'!D51)))))</f>
        <v/>
      </c>
    </row>
    <row r="55" spans="9:20" x14ac:dyDescent="0.25">
      <c r="I55" t="str">
        <v>Norway</v>
      </c>
      <c r="J55" s="8">
        <v>0</v>
      </c>
    </row>
    <row r="56" spans="9:20" hidden="1" x14ac:dyDescent="0.25">
      <c r="I56" t="str">
        <v>Japan</v>
      </c>
      <c r="J56" s="8">
        <v>1</v>
      </c>
      <c r="O56" t="str" cm="1">
        <f t="array" ref="O56">IF('Geographical Dahsboard'!B64="","",COUNTA(_xlfn.UNIQUE(_xlfn._xlws.FILTER(CleanedData[OrderNumber],(CleanedData[ProductLine]='Geographical Dahsboard'!B64)*(CleanedData[YearID]='Geographical Dahsboard'!D52)*(CleanedData[Country]='Geographical Dahsboard'!D53)))))</f>
        <v/>
      </c>
      <c r="T56" t="str" cm="1">
        <f t="array" ref="T56">IF('Geographical Dahsboard'!H64="","",COUNTA(_xlfn.UNIQUE(_xlfn._xlws.FILTER(CleanedData[OrderNumber],(CleanedData[City]='Geographical Dahsboard'!H64)*(CleanedData[YearID]='Geographical Dahsboard'!$D$3)*(CleanedData[Country]='Geographical Dahsboard'!$D$4)))))</f>
        <v/>
      </c>
    </row>
    <row r="57" spans="9:20" hidden="1" x14ac:dyDescent="0.25">
      <c r="I57" t="str">
        <v>Finland</v>
      </c>
      <c r="J57" s="8">
        <v>1</v>
      </c>
      <c r="O57" t="str" cm="1">
        <f t="array" ref="O57">IF('Geographical Dahsboard'!B65="","",COUNTA(_xlfn.UNIQUE(_xlfn._xlws.FILTER(CleanedData[OrderNumber],(CleanedData[ProductLine]='Geographical Dahsboard'!B65)*(CleanedData[YearID]='Geographical Dahsboard'!D53)*(CleanedData[Country]='Geographical Dahsboard'!D54)))))</f>
        <v/>
      </c>
      <c r="T57" t="str" cm="1">
        <f t="array" ref="T57">IF('Geographical Dahsboard'!H65="","",COUNTA(_xlfn.UNIQUE(_xlfn._xlws.FILTER(CleanedData[OrderNumber],(CleanedData[City]='Geographical Dahsboard'!H65)*(CleanedData[YearID]='Geographical Dahsboard'!$D$3)*(CleanedData[Country]='Geographical Dahsboard'!$D$4)))))</f>
        <v/>
      </c>
    </row>
    <row r="58" spans="9:20" hidden="1" x14ac:dyDescent="0.25">
      <c r="I58" t="str">
        <v>Italy</v>
      </c>
      <c r="J58" s="8">
        <v>1</v>
      </c>
      <c r="O58" t="str" cm="1">
        <f t="array" ref="O58">IF('Geographical Dahsboard'!B66="","",COUNTA(_xlfn.UNIQUE(_xlfn._xlws.FILTER(CleanedData[OrderNumber],(CleanedData[ProductLine]='Geographical Dahsboard'!B66)*(CleanedData[YearID]='Geographical Dahsboard'!D54)*(CleanedData[Country]='Geographical Dahsboard'!D55)))))</f>
        <v/>
      </c>
      <c r="T58" t="str" cm="1">
        <f t="array" ref="T58">IF('Geographical Dahsboard'!H66="","",COUNTA(_xlfn.UNIQUE(_xlfn._xlws.FILTER(CleanedData[OrderNumber],(CleanedData[City]='Geographical Dahsboard'!H66)*(CleanedData[YearID]='Geographical Dahsboard'!$D$3)*(CleanedData[Country]='Geographical Dahsboard'!$D$4)))))</f>
        <v/>
      </c>
    </row>
    <row r="59" spans="9:20" hidden="1" x14ac:dyDescent="0.25">
      <c r="I59" t="str">
        <v>Austria</v>
      </c>
      <c r="J59" s="8">
        <v>1</v>
      </c>
      <c r="O59" t="str" cm="1">
        <f t="array" ref="O59">IF('Geographical Dahsboard'!B67="","",COUNTA(_xlfn.UNIQUE(_xlfn._xlws.FILTER(CleanedData[OrderNumber],(CleanedData[ProductLine]='Geographical Dahsboard'!B67)*(CleanedData[YearID]='Geographical Dahsboard'!D55)*(CleanedData[Country]='Geographical Dahsboard'!D56)))))</f>
        <v/>
      </c>
      <c r="T59" t="str" cm="1">
        <f t="array" ref="T59">IF('Geographical Dahsboard'!H67="","",COUNTA(_xlfn.UNIQUE(_xlfn._xlws.FILTER(CleanedData[OrderNumber],(CleanedData[City]='Geographical Dahsboard'!H67)*(CleanedData[YearID]='Geographical Dahsboard'!$D$3)*(CleanedData[Country]='Geographical Dahsboard'!$D$4)))))</f>
        <v/>
      </c>
    </row>
    <row r="60" spans="9:20" hidden="1" x14ac:dyDescent="0.25">
      <c r="I60" t="str">
        <v>Denmark</v>
      </c>
      <c r="J60" s="8">
        <v>1</v>
      </c>
      <c r="O60" t="str" cm="1">
        <f t="array" ref="O60">IF('Geographical Dahsboard'!B68="","",COUNTA(_xlfn.UNIQUE(_xlfn._xlws.FILTER(CleanedData[OrderNumber],(CleanedData[ProductLine]='Geographical Dahsboard'!B68)*(CleanedData[YearID]='Geographical Dahsboard'!D56)*(CleanedData[Country]='Geographical Dahsboard'!D57)))))</f>
        <v/>
      </c>
      <c r="T60" t="str" cm="1">
        <f t="array" ref="T60">IF('Geographical Dahsboard'!H68="","",COUNTA(_xlfn.UNIQUE(_xlfn._xlws.FILTER(CleanedData[OrderNumber],(CleanedData[City]='Geographical Dahsboard'!H68)*(CleanedData[YearID]='Geographical Dahsboard'!$D$3)*(CleanedData[Country]='Geographical Dahsboard'!$D$4)))))</f>
        <v/>
      </c>
    </row>
    <row r="61" spans="9:20" x14ac:dyDescent="0.25">
      <c r="I61" t="str">
        <v>Ireland</v>
      </c>
      <c r="J61" s="8">
        <v>0</v>
      </c>
    </row>
    <row r="62" spans="9:20" x14ac:dyDescent="0.25">
      <c r="I62" t="str">
        <v>Philippines</v>
      </c>
      <c r="J62" s="8">
        <v>0</v>
      </c>
    </row>
    <row r="70" spans="3:14" x14ac:dyDescent="0.25">
      <c r="C70" s="5" t="s">
        <v>857</v>
      </c>
      <c r="J70" s="17" t="s">
        <v>858</v>
      </c>
    </row>
    <row r="71" spans="3:14" x14ac:dyDescent="0.25">
      <c r="C71" t="s">
        <v>699</v>
      </c>
      <c r="D71" t="s">
        <v>854</v>
      </c>
      <c r="E71" t="s">
        <v>853</v>
      </c>
      <c r="F71" t="s">
        <v>852</v>
      </c>
      <c r="G71" t="s">
        <v>855</v>
      </c>
      <c r="H71" t="s">
        <v>856</v>
      </c>
      <c r="I71" t="s">
        <v>19</v>
      </c>
      <c r="J71" s="8" t="s">
        <v>851</v>
      </c>
      <c r="K71" t="s">
        <v>853</v>
      </c>
      <c r="L71" t="s">
        <v>852</v>
      </c>
      <c r="M71" s="8" t="s">
        <v>855</v>
      </c>
      <c r="N71" s="8" t="s">
        <v>856</v>
      </c>
    </row>
    <row r="72" spans="3:14"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row>
    <row r="73" spans="3:14" x14ac:dyDescent="0.25">
      <c r="C73" t="str">
        <v>Canada</v>
      </c>
      <c r="D73" t="str">
        <v>Montreal</v>
      </c>
      <c r="E73">
        <v>285</v>
      </c>
      <c r="F73">
        <v>287</v>
      </c>
      <c r="G73">
        <v>33692.97</v>
      </c>
      <c r="H73">
        <v>24564.53</v>
      </c>
      <c r="I73" t="s">
        <v>214</v>
      </c>
      <c r="J73" s="8" t="s">
        <v>272</v>
      </c>
      <c r="K73">
        <v>285</v>
      </c>
      <c r="L73">
        <v>287</v>
      </c>
      <c r="M73" s="8">
        <v>33692.97</v>
      </c>
      <c r="N73" s="8">
        <v>24564.53</v>
      </c>
    </row>
    <row r="74" spans="3:14" x14ac:dyDescent="0.25">
      <c r="C74" t="str">
        <v>Finland</v>
      </c>
      <c r="D74" t="str">
        <v>Oulu</v>
      </c>
      <c r="E74">
        <v>605</v>
      </c>
      <c r="F74">
        <v>163</v>
      </c>
      <c r="G74">
        <v>49055.4</v>
      </c>
      <c r="H74">
        <v>17813.400000000001</v>
      </c>
      <c r="I74" t="s">
        <v>124</v>
      </c>
      <c r="J74" s="8" t="s">
        <v>360</v>
      </c>
      <c r="K74">
        <v>605</v>
      </c>
      <c r="L74">
        <v>163</v>
      </c>
      <c r="M74" s="8">
        <v>49055.4</v>
      </c>
      <c r="N74" s="8">
        <v>17813.400000000001</v>
      </c>
    </row>
    <row r="75" spans="3:14" x14ac:dyDescent="0.25">
      <c r="C75" t="str">
        <v>USA</v>
      </c>
      <c r="D75" t="str">
        <v>San Jose</v>
      </c>
      <c r="E75">
        <v>927</v>
      </c>
      <c r="F75">
        <v>729</v>
      </c>
      <c r="G75">
        <v>95409.93</v>
      </c>
      <c r="H75">
        <v>64600.340000000011</v>
      </c>
      <c r="I75" t="s">
        <v>32</v>
      </c>
      <c r="J75" s="8" t="s">
        <v>365</v>
      </c>
      <c r="K75">
        <v>927</v>
      </c>
      <c r="L75">
        <v>729</v>
      </c>
      <c r="M75" s="8">
        <v>95409.93</v>
      </c>
      <c r="N75" s="8">
        <v>64600.340000000011</v>
      </c>
    </row>
    <row r="76" spans="3:14" x14ac:dyDescent="0.25">
      <c r="C76" t="str">
        <v>Australia</v>
      </c>
      <c r="D76" t="str">
        <v>North Sydney</v>
      </c>
      <c r="E76">
        <v>595</v>
      </c>
      <c r="F76">
        <v>0</v>
      </c>
      <c r="G76">
        <v>65012.420000000006</v>
      </c>
      <c r="H76">
        <v>0</v>
      </c>
      <c r="I76" t="s">
        <v>91</v>
      </c>
      <c r="J76" s="8" t="s">
        <v>267</v>
      </c>
      <c r="K76">
        <v>595</v>
      </c>
      <c r="L76">
        <v>0</v>
      </c>
      <c r="M76" s="8">
        <v>65012.420000000006</v>
      </c>
      <c r="N76" s="8">
        <v>0</v>
      </c>
    </row>
    <row r="77" spans="3:14"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4"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4"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4"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3:15" x14ac:dyDescent="0.25">
      <c r="F113" s="2" t="s">
        <v>798</v>
      </c>
      <c r="G113" t="s">
        <v>859</v>
      </c>
      <c r="H113" t="s">
        <v>860</v>
      </c>
      <c r="I113" t="s">
        <v>861</v>
      </c>
      <c r="J113" t="s">
        <v>1176</v>
      </c>
      <c r="K113">
        <f>SUM(I114:I116)</f>
        <v>3686</v>
      </c>
    </row>
    <row r="114" spans="3:15" x14ac:dyDescent="0.25">
      <c r="F114" s="3" t="s">
        <v>48</v>
      </c>
      <c r="G114">
        <v>315</v>
      </c>
      <c r="H114">
        <v>1628</v>
      </c>
      <c r="I114">
        <v>1313</v>
      </c>
      <c r="J114" s="9">
        <v>0.80651105651105648</v>
      </c>
    </row>
    <row r="115" spans="3:15" x14ac:dyDescent="0.25">
      <c r="F115" s="3" t="s">
        <v>166</v>
      </c>
      <c r="G115">
        <v>3262</v>
      </c>
      <c r="H115">
        <v>4549</v>
      </c>
      <c r="I115">
        <v>1287</v>
      </c>
      <c r="J115" s="9">
        <v>0.28291932292811606</v>
      </c>
      <c r="L115">
        <f>SUM(I114:I116)</f>
        <v>3686</v>
      </c>
    </row>
    <row r="116" spans="3:15" x14ac:dyDescent="0.25">
      <c r="F116" s="3" t="s">
        <v>185</v>
      </c>
      <c r="G116">
        <v>111</v>
      </c>
      <c r="H116">
        <v>1197</v>
      </c>
      <c r="I116">
        <v>1086</v>
      </c>
      <c r="J116" s="9">
        <v>0.90726817042606511</v>
      </c>
    </row>
    <row r="117" spans="3:15" x14ac:dyDescent="0.25">
      <c r="F117" s="3" t="s">
        <v>134</v>
      </c>
      <c r="G117">
        <v>76</v>
      </c>
      <c r="H117">
        <v>1035</v>
      </c>
      <c r="I117">
        <v>959</v>
      </c>
      <c r="J117" s="9">
        <v>0.92657004830917877</v>
      </c>
    </row>
    <row r="118" spans="3:15" x14ac:dyDescent="0.25">
      <c r="C118">
        <f>SUM(I114:I116)/29193*100</f>
        <v>12.626314527455213</v>
      </c>
      <c r="F118" s="3" t="s">
        <v>262</v>
      </c>
      <c r="G118">
        <v>293</v>
      </c>
      <c r="H118">
        <v>947</v>
      </c>
      <c r="I118">
        <v>654</v>
      </c>
      <c r="J118" s="9">
        <v>0.69060190073917638</v>
      </c>
    </row>
    <row r="119" spans="3:15" x14ac:dyDescent="0.25">
      <c r="F119" s="3" t="s">
        <v>337</v>
      </c>
      <c r="G119">
        <v>111</v>
      </c>
      <c r="H119">
        <v>685</v>
      </c>
      <c r="I119">
        <v>574</v>
      </c>
      <c r="J119" s="9">
        <v>0.83795620437956209</v>
      </c>
      <c r="L119">
        <f>3686/GETPIVOTDATA("Sum of Total Decline",$F$113)*100</f>
        <v>67.969758436289879</v>
      </c>
      <c r="N119" s="8" t="s">
        <v>48</v>
      </c>
    </row>
    <row r="120" spans="3: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3:15" x14ac:dyDescent="0.25">
      <c r="F121" s="3" t="s">
        <v>299</v>
      </c>
      <c r="G121">
        <v>174</v>
      </c>
      <c r="H121">
        <v>596</v>
      </c>
      <c r="I121">
        <v>422</v>
      </c>
      <c r="J121" s="9">
        <v>0.70805369127516782</v>
      </c>
      <c r="M121" s="8" t="str">
        <v>Classic Cars</v>
      </c>
      <c r="N121" s="8">
        <v>65</v>
      </c>
      <c r="O121">
        <v>724</v>
      </c>
    </row>
    <row r="122" spans="3:15" x14ac:dyDescent="0.25">
      <c r="F122" s="3" t="s">
        <v>253</v>
      </c>
      <c r="G122">
        <v>2043</v>
      </c>
      <c r="H122">
        <v>2425</v>
      </c>
      <c r="I122">
        <v>382</v>
      </c>
      <c r="J122" s="9">
        <v>0.1575257731958763</v>
      </c>
      <c r="M122" s="8" t="str">
        <v>Trucks and Buses</v>
      </c>
      <c r="N122" s="8">
        <v>46</v>
      </c>
      <c r="O122">
        <v>61</v>
      </c>
    </row>
    <row r="123" spans="3:15" x14ac:dyDescent="0.25">
      <c r="F123" s="3" t="s">
        <v>468</v>
      </c>
      <c r="G123">
        <v>35</v>
      </c>
      <c r="H123">
        <v>346</v>
      </c>
      <c r="I123">
        <v>311</v>
      </c>
      <c r="J123" s="9">
        <v>0.89884393063583812</v>
      </c>
      <c r="M123" s="8" t="str">
        <v>Vintage Cars</v>
      </c>
      <c r="N123" s="8">
        <v>0</v>
      </c>
      <c r="O123">
        <v>253</v>
      </c>
    </row>
    <row r="124" spans="3:15" x14ac:dyDescent="0.25">
      <c r="F124" s="3" t="s">
        <v>147</v>
      </c>
      <c r="G124">
        <v>532</v>
      </c>
      <c r="H124">
        <v>803</v>
      </c>
      <c r="I124">
        <v>271</v>
      </c>
      <c r="J124" s="9">
        <v>0.33748443337484435</v>
      </c>
      <c r="M124" s="8" t="str">
        <v>Trains</v>
      </c>
      <c r="N124" s="8">
        <v>45</v>
      </c>
      <c r="O124">
        <v>52</v>
      </c>
    </row>
    <row r="125" spans="3:15" x14ac:dyDescent="0.25">
      <c r="F125" s="3" t="s">
        <v>107</v>
      </c>
      <c r="G125">
        <v>229</v>
      </c>
      <c r="H125">
        <v>411</v>
      </c>
      <c r="I125">
        <v>182</v>
      </c>
      <c r="J125" s="9">
        <v>0.44282238442822386</v>
      </c>
      <c r="M125" s="8" t="str">
        <v>Planes</v>
      </c>
      <c r="N125" s="8">
        <v>0</v>
      </c>
      <c r="O125">
        <v>0</v>
      </c>
    </row>
    <row r="126" spans="3:15" x14ac:dyDescent="0.25">
      <c r="F126" s="3" t="s">
        <v>244</v>
      </c>
      <c r="G126">
        <v>316</v>
      </c>
      <c r="H126">
        <v>493</v>
      </c>
      <c r="I126">
        <v>177</v>
      </c>
      <c r="J126" s="9">
        <v>0.35902636916835701</v>
      </c>
      <c r="M126" s="8" t="str">
        <v>Ships</v>
      </c>
      <c r="N126" s="8">
        <v>0</v>
      </c>
      <c r="O126">
        <v>0</v>
      </c>
    </row>
    <row r="127" spans="3:15" x14ac:dyDescent="0.25">
      <c r="F127" s="3" t="s">
        <v>123</v>
      </c>
      <c r="G127">
        <v>215</v>
      </c>
      <c r="H127">
        <v>382</v>
      </c>
      <c r="I127">
        <v>167</v>
      </c>
      <c r="J127" s="9">
        <v>0.43717277486910994</v>
      </c>
    </row>
    <row r="128" spans="3:15" x14ac:dyDescent="0.25">
      <c r="F128" s="3" t="s">
        <v>397</v>
      </c>
      <c r="G128">
        <v>48</v>
      </c>
      <c r="H128">
        <v>211</v>
      </c>
      <c r="I128">
        <v>163</v>
      </c>
      <c r="J128" s="9">
        <v>0.77251184834123221</v>
      </c>
    </row>
    <row r="129" spans="6:14" x14ac:dyDescent="0.25">
      <c r="F129" s="3" t="s">
        <v>484</v>
      </c>
      <c r="G129">
        <v>336</v>
      </c>
      <c r="H129">
        <v>443</v>
      </c>
      <c r="I129">
        <v>107</v>
      </c>
      <c r="J129" s="9">
        <v>0.24153498871331827</v>
      </c>
    </row>
    <row r="130" spans="6:14" x14ac:dyDescent="0.25">
      <c r="F130" s="3" t="s">
        <v>153</v>
      </c>
      <c r="G130">
        <v>411</v>
      </c>
      <c r="H130">
        <v>490</v>
      </c>
      <c r="I130">
        <v>79</v>
      </c>
      <c r="J130" s="9">
        <v>0.16122448979591836</v>
      </c>
    </row>
    <row r="131" spans="6:14" x14ac:dyDescent="0.25">
      <c r="F131" s="3" t="s">
        <v>158</v>
      </c>
      <c r="G131">
        <v>371</v>
      </c>
      <c r="H131">
        <v>429</v>
      </c>
      <c r="I131">
        <v>58</v>
      </c>
      <c r="J131" s="9">
        <v>0.1351981351981352</v>
      </c>
      <c r="N131" s="8">
        <f>O120-N120</f>
        <v>379</v>
      </c>
    </row>
    <row r="132" spans="6:14" x14ac:dyDescent="0.25">
      <c r="F132" s="3" t="s">
        <v>413</v>
      </c>
      <c r="G132">
        <v>460</v>
      </c>
      <c r="H132">
        <v>495</v>
      </c>
      <c r="I132">
        <v>35</v>
      </c>
      <c r="J132" s="9">
        <v>7.0707070707070704E-2</v>
      </c>
      <c r="N132" s="8">
        <f>N131/1313*100</f>
        <v>28.865194211728866</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c r="K134">
        <f>SUMIFS(CleanedData[QuantityOrdered],CleanedData[YearID],2004)</f>
        <v>46824</v>
      </c>
    </row>
    <row r="135" spans="6:14" x14ac:dyDescent="0.25">
      <c r="F135" s="3" t="s">
        <v>525</v>
      </c>
      <c r="G135">
        <v>117</v>
      </c>
      <c r="H135">
        <v>114</v>
      </c>
      <c r="I135">
        <v>-3</v>
      </c>
      <c r="J135" s="9">
        <v>-2.6315789473684209E-2</v>
      </c>
      <c r="K135">
        <f>SUMIFS(CleanedData[QuantityOrdered],CleanedData[YearID],2005)</f>
        <v>17631</v>
      </c>
    </row>
    <row r="136" spans="6:14" x14ac:dyDescent="0.25">
      <c r="F136" s="3" t="s">
        <v>139</v>
      </c>
      <c r="G136">
        <v>509</v>
      </c>
      <c r="H136">
        <v>491</v>
      </c>
      <c r="I136">
        <v>-18</v>
      </c>
      <c r="J136" s="9">
        <v>-3.6659877800407331E-2</v>
      </c>
      <c r="K136">
        <f>K134-K135</f>
        <v>29193</v>
      </c>
      <c r="L136">
        <f>3686/K136*100</f>
        <v>12.626314527455213</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workbookViewId="0">
      <selection activeCell="C11" sqref="C11"/>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B10" s="2" t="s">
        <v>843</v>
      </c>
      <c r="C10" t="s">
        <v>807</v>
      </c>
      <c r="D10" t="s">
        <v>841</v>
      </c>
      <c r="F10"/>
    </row>
    <row r="11" spans="2:6" x14ac:dyDescent="0.25">
      <c r="B11" s="3" t="s">
        <v>32</v>
      </c>
      <c r="C11">
        <v>2021</v>
      </c>
      <c r="D11" s="9">
        <v>0.33588166860561741</v>
      </c>
      <c r="F11"/>
    </row>
    <row r="12" spans="2:6" x14ac:dyDescent="0.25">
      <c r="B12" s="3" t="s">
        <v>167</v>
      </c>
      <c r="C12">
        <v>1238</v>
      </c>
      <c r="D12" s="9">
        <v>0.20575037394050191</v>
      </c>
      <c r="F12"/>
    </row>
    <row r="13" spans="2:6" x14ac:dyDescent="0.25">
      <c r="B13" s="3" t="s">
        <v>41</v>
      </c>
      <c r="C13">
        <v>626</v>
      </c>
      <c r="D13" s="9">
        <v>0.10403855742064151</v>
      </c>
      <c r="F13"/>
    </row>
    <row r="14" spans="2:6" x14ac:dyDescent="0.25">
      <c r="B14" s="3" t="s">
        <v>124</v>
      </c>
      <c r="C14">
        <v>616</v>
      </c>
      <c r="D14" s="9">
        <v>0.10237659963436929</v>
      </c>
      <c r="F14"/>
    </row>
    <row r="15" spans="2:6" x14ac:dyDescent="0.25">
      <c r="B15" s="3" t="s">
        <v>140</v>
      </c>
      <c r="C15">
        <v>509</v>
      </c>
      <c r="D15" s="9">
        <v>8.4593651321256444E-2</v>
      </c>
      <c r="F15"/>
    </row>
    <row r="16" spans="2:6" x14ac:dyDescent="0.25">
      <c r="B16" s="3" t="s">
        <v>91</v>
      </c>
      <c r="C16">
        <v>411</v>
      </c>
      <c r="D16" s="9">
        <v>6.8306465015788603E-2</v>
      </c>
      <c r="F16"/>
    </row>
    <row r="17" spans="2:6" x14ac:dyDescent="0.25">
      <c r="B17" s="3" t="s">
        <v>176</v>
      </c>
      <c r="C17">
        <v>183</v>
      </c>
      <c r="D17" s="9">
        <v>3.0413827488781783E-2</v>
      </c>
      <c r="F17"/>
    </row>
    <row r="18" spans="2:6" x14ac:dyDescent="0.25">
      <c r="B18" s="3" t="s">
        <v>300</v>
      </c>
      <c r="C18">
        <v>174</v>
      </c>
      <c r="D18" s="9">
        <v>2.8918065481136779E-2</v>
      </c>
      <c r="F18"/>
    </row>
    <row r="19" spans="2:6" x14ac:dyDescent="0.25">
      <c r="B19" s="3" t="s">
        <v>186</v>
      </c>
      <c r="C19">
        <v>122</v>
      </c>
      <c r="D19" s="9">
        <v>2.0275884992521191E-2</v>
      </c>
      <c r="F19"/>
    </row>
    <row r="20" spans="2:6" x14ac:dyDescent="0.25">
      <c r="B20" s="3" t="s">
        <v>339</v>
      </c>
      <c r="C20">
        <v>117</v>
      </c>
      <c r="D20" s="9">
        <v>1.9444906099385074E-2</v>
      </c>
      <c r="F20"/>
    </row>
    <row r="21" spans="2:6" x14ac:dyDescent="0.25">
      <c r="B21" s="3" t="s">
        <v>799</v>
      </c>
      <c r="C21">
        <v>6017</v>
      </c>
      <c r="D21" s="9">
        <v>1</v>
      </c>
      <c r="F21"/>
    </row>
    <row r="22" spans="2:6" x14ac:dyDescent="0.25">
      <c r="F22"/>
    </row>
    <row r="24" spans="2:6" x14ac:dyDescent="0.25">
      <c r="B24" s="2" t="s">
        <v>24</v>
      </c>
      <c r="C24" t="s">
        <v>834</v>
      </c>
      <c r="D24" t="s">
        <v>842</v>
      </c>
    </row>
    <row r="25" spans="2:6" x14ac:dyDescent="0.25">
      <c r="B25" s="3" t="s">
        <v>625</v>
      </c>
      <c r="C25">
        <v>32</v>
      </c>
      <c r="D25" s="9">
        <v>0.20125786163522014</v>
      </c>
    </row>
    <row r="26" spans="2:6" x14ac:dyDescent="0.25">
      <c r="B26" s="3" t="s">
        <v>627</v>
      </c>
      <c r="C26">
        <v>127</v>
      </c>
      <c r="D26" s="9">
        <v>0.79874213836477992</v>
      </c>
    </row>
    <row r="27" spans="2:6" x14ac:dyDescent="0.25">
      <c r="B27" s="3" t="s">
        <v>799</v>
      </c>
      <c r="C27">
        <v>159</v>
      </c>
      <c r="D27" s="9">
        <v>1</v>
      </c>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workbookViewId="0">
      <selection activeCell="D13" sqref="D13"/>
    </sheetView>
  </sheetViews>
  <sheetFormatPr defaultRowHeight="15" x14ac:dyDescent="0.25"/>
  <cols>
    <col min="4" max="4" width="46.42578125" customWidth="1"/>
  </cols>
  <sheetData>
    <row r="5" spans="4:4" ht="26.25" x14ac:dyDescent="0.4">
      <c r="D5" s="14" t="s">
        <v>844</v>
      </c>
    </row>
    <row r="7" spans="4:4" ht="94.5" x14ac:dyDescent="0.25">
      <c r="D7" s="18" t="s">
        <v>1189</v>
      </c>
    </row>
    <row r="9" spans="4:4" ht="31.5" x14ac:dyDescent="0.25">
      <c r="D9" s="18" t="s">
        <v>1190</v>
      </c>
    </row>
    <row r="11" spans="4:4" ht="47.25" x14ac:dyDescent="0.25">
      <c r="D11" s="18" t="s">
        <v>1191</v>
      </c>
    </row>
    <row r="13" spans="4:4" ht="47.25" x14ac:dyDescent="0.25">
      <c r="D13" s="18" t="s">
        <v>1192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23"/>
  <sheetViews>
    <sheetView topLeftCell="C67" zoomScaleNormal="100" workbookViewId="0">
      <selection activeCell="M58" sqref="M58"/>
    </sheetView>
  </sheetViews>
  <sheetFormatPr defaultRowHeight="15" x14ac:dyDescent="0.25"/>
  <cols>
    <col min="2" max="2" width="16" bestFit="1" customWidth="1"/>
    <col min="3" max="4" width="25.85546875" bestFit="1" customWidth="1"/>
    <col min="5" max="5" width="19.42578125" bestFit="1" customWidth="1"/>
    <col min="6" max="6" width="15.28515625" bestFit="1" customWidth="1"/>
    <col min="11" max="11" width="19.85546875" bestFit="1" customWidth="1"/>
    <col min="12" max="12" width="1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3.140625" style="8" bestFit="1" customWidth="1"/>
    <col min="19" max="19" width="12.140625" style="8" bestFit="1" customWidth="1"/>
    <col min="20" max="20" width="23.140625" style="8" bestFit="1" customWidth="1"/>
    <col min="21" max="21" width="29.140625" bestFit="1" customWidth="1"/>
  </cols>
  <sheetData>
    <row r="4" spans="2:21" x14ac:dyDescent="0.25">
      <c r="R4" s="8" t="s">
        <v>832</v>
      </c>
      <c r="T4" s="8">
        <f>GETPIVOTDATA("[Measures].[Sum of Sales]",$R$14)</f>
        <v>672573.28</v>
      </c>
    </row>
    <row r="5" spans="2:21" x14ac:dyDescent="0.25">
      <c r="R5" s="8" t="s">
        <v>830</v>
      </c>
      <c r="T5" s="8">
        <f>GETPIVOTDATA("[Measures].[Sum of QuantityOrdered]",$R$14)</f>
        <v>6101</v>
      </c>
    </row>
    <row r="6" spans="2:21" x14ac:dyDescent="0.25">
      <c r="R6" s="8" t="s">
        <v>831</v>
      </c>
      <c r="T6" s="8">
        <f>GETPIVOTDATA("[Measures].[Distinct Count of OrderNumber]",$R$14)</f>
        <v>38</v>
      </c>
    </row>
    <row r="9" spans="2:21" x14ac:dyDescent="0.25">
      <c r="R9" s="8" t="s">
        <v>826</v>
      </c>
      <c r="T9" s="8">
        <f>GETPIVOTDATA("[Measures].[Sum of Sales]",$L$11)</f>
        <v>44273.36</v>
      </c>
    </row>
    <row r="10" spans="2:21" x14ac:dyDescent="0.25">
      <c r="R10" s="8" t="s">
        <v>805</v>
      </c>
      <c r="T10" s="8">
        <f>GETPIVOTDATA("[Measures].[Sum of QuantityOrdered]",$L$11)</f>
        <v>469</v>
      </c>
    </row>
    <row r="11" spans="2:21" x14ac:dyDescent="0.25">
      <c r="H11" s="2" t="s">
        <v>798</v>
      </c>
      <c r="I11" t="s">
        <v>800</v>
      </c>
      <c r="L11" s="2" t="s">
        <v>798</v>
      </c>
      <c r="M11" t="s">
        <v>824</v>
      </c>
      <c r="N11" t="s">
        <v>800</v>
      </c>
      <c r="O11" t="s">
        <v>825</v>
      </c>
      <c r="P11" t="s">
        <v>833</v>
      </c>
      <c r="R11" s="8" t="s">
        <v>827</v>
      </c>
      <c r="T11" s="8">
        <f>GETPIVOTDATA("[Measures].[Distinct Count of OrderNumber]",$L$11)</f>
        <v>1</v>
      </c>
    </row>
    <row r="12" spans="2:21" x14ac:dyDescent="0.25">
      <c r="B12" s="2" t="s">
        <v>798</v>
      </c>
      <c r="C12" t="s">
        <v>800</v>
      </c>
      <c r="H12" s="3" t="s">
        <v>92</v>
      </c>
      <c r="I12">
        <v>411</v>
      </c>
      <c r="L12" s="6">
        <v>38687</v>
      </c>
      <c r="M12">
        <v>44273.36</v>
      </c>
      <c r="N12">
        <v>469</v>
      </c>
      <c r="O12">
        <v>1</v>
      </c>
      <c r="P12" s="7">
        <v>38687</v>
      </c>
    </row>
    <row r="13" spans="2:21" x14ac:dyDescent="0.25">
      <c r="B13" s="3" t="s">
        <v>838</v>
      </c>
      <c r="H13" s="3" t="s">
        <v>42</v>
      </c>
      <c r="I13">
        <v>3463</v>
      </c>
      <c r="L13" s="3" t="s">
        <v>799</v>
      </c>
      <c r="M13">
        <v>44273.36</v>
      </c>
      <c r="N13">
        <v>469</v>
      </c>
      <c r="O13">
        <v>1</v>
      </c>
      <c r="P13" s="7">
        <v>38687</v>
      </c>
    </row>
    <row r="14" spans="2:21" x14ac:dyDescent="0.25">
      <c r="B14" s="11" t="s">
        <v>498</v>
      </c>
      <c r="C14">
        <v>738</v>
      </c>
      <c r="H14" s="3" t="s">
        <v>186</v>
      </c>
      <c r="I14">
        <v>122</v>
      </c>
      <c r="R14" s="15" t="s">
        <v>798</v>
      </c>
      <c r="S14" s="8" t="s">
        <v>824</v>
      </c>
      <c r="T14" s="8" t="s">
        <v>800</v>
      </c>
      <c r="U14" t="s">
        <v>825</v>
      </c>
    </row>
    <row r="15" spans="2:21" x14ac:dyDescent="0.25">
      <c r="B15" s="11" t="s">
        <v>809</v>
      </c>
      <c r="C15">
        <v>655</v>
      </c>
      <c r="H15" s="3" t="s">
        <v>33</v>
      </c>
      <c r="I15">
        <v>2105</v>
      </c>
      <c r="R15" s="16" t="s">
        <v>170</v>
      </c>
      <c r="S15" s="8">
        <v>672573.28</v>
      </c>
      <c r="T15" s="8">
        <v>6101</v>
      </c>
      <c r="U15">
        <v>38</v>
      </c>
    </row>
    <row r="16" spans="2:21" x14ac:dyDescent="0.25">
      <c r="B16" s="11" t="s">
        <v>810</v>
      </c>
      <c r="C16">
        <v>682</v>
      </c>
      <c r="H16" s="3" t="s">
        <v>799</v>
      </c>
      <c r="I16">
        <v>6101</v>
      </c>
      <c r="R16" s="16" t="s">
        <v>799</v>
      </c>
      <c r="S16" s="8">
        <v>672573.28</v>
      </c>
      <c r="T16" s="8">
        <v>6101</v>
      </c>
      <c r="U16">
        <v>38</v>
      </c>
    </row>
    <row r="17" spans="2:3" x14ac:dyDescent="0.25">
      <c r="B17" s="11" t="s">
        <v>811</v>
      </c>
      <c r="C17">
        <v>1324</v>
      </c>
    </row>
    <row r="18" spans="2:3" x14ac:dyDescent="0.25">
      <c r="B18" s="11" t="s">
        <v>812</v>
      </c>
      <c r="C18">
        <v>1227</v>
      </c>
    </row>
    <row r="19" spans="2:3" x14ac:dyDescent="0.25">
      <c r="B19" s="11" t="s">
        <v>813</v>
      </c>
      <c r="C19">
        <v>381</v>
      </c>
    </row>
    <row r="20" spans="2:3" x14ac:dyDescent="0.25">
      <c r="B20" s="11" t="s">
        <v>814</v>
      </c>
      <c r="C20">
        <v>30</v>
      </c>
    </row>
    <row r="21" spans="2:3" x14ac:dyDescent="0.25">
      <c r="B21" s="11" t="s">
        <v>815</v>
      </c>
      <c r="C21">
        <v>35</v>
      </c>
    </row>
    <row r="22" spans="2:3" x14ac:dyDescent="0.25">
      <c r="B22" s="11" t="s">
        <v>816</v>
      </c>
      <c r="C22">
        <v>276</v>
      </c>
    </row>
    <row r="23" spans="2:3" x14ac:dyDescent="0.25">
      <c r="B23" s="11" t="s">
        <v>817</v>
      </c>
      <c r="C23">
        <v>519</v>
      </c>
    </row>
    <row r="24" spans="2:3" x14ac:dyDescent="0.25">
      <c r="B24" s="11" t="s">
        <v>818</v>
      </c>
      <c r="C24">
        <v>234</v>
      </c>
    </row>
    <row r="25" spans="2:3" x14ac:dyDescent="0.25">
      <c r="B25" s="3" t="s">
        <v>799</v>
      </c>
      <c r="C25">
        <v>6101</v>
      </c>
    </row>
    <row r="33" spans="2:19" x14ac:dyDescent="0.25">
      <c r="O33" t="s">
        <v>804</v>
      </c>
      <c r="P33" t="s">
        <v>852</v>
      </c>
      <c r="Q33" t="s">
        <v>853</v>
      </c>
      <c r="R33" s="8" t="s">
        <v>856</v>
      </c>
      <c r="S33" s="8" t="s">
        <v>855</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Performance Prep Sheet'!O34))</f>
        <v>5690</v>
      </c>
      <c r="Q34" cm="1">
        <f t="array" ref="Q34:Q40">SUMIFS(CleanedData[QuantityOrdered],CleanedData[YearID],2005,CleanedData[ProductLine],_xlfn.ANCHORARRAY('Product Performance Prep Sheet'!O34))</f>
        <v>2234</v>
      </c>
      <c r="R34" s="8" cm="1">
        <f t="array" ref="R34:R40">SUMIFS(CleanedData[Sales],CleanedData[YearID],2004,CleanedData[ProductLine],_xlfn.ANCHORARRAY('Product Performance Prep Sheet'!O34))</f>
        <v>560545.23000000033</v>
      </c>
      <c r="S34" s="8" cm="1">
        <f t="array" ref="S34:S40">SUMIFS(CleanedData[Sales],CleanedData[YearID],2005,CleanedData[ProductLine],_xlfn.ANCHORARRAY('Product Performance Prep Sheet'!O34))</f>
        <v>234947.53000000009</v>
      </c>
    </row>
    <row r="35" spans="2:19" x14ac:dyDescent="0.25">
      <c r="L35" s="3">
        <v>1</v>
      </c>
      <c r="M35">
        <v>3331</v>
      </c>
      <c r="O35" t="str">
        <v>Classic Cars</v>
      </c>
      <c r="P35">
        <v>15418</v>
      </c>
      <c r="Q35">
        <v>6101</v>
      </c>
      <c r="R35" s="8">
        <v>1762257.0899999985</v>
      </c>
      <c r="S35" s="8">
        <v>672573.28000000026</v>
      </c>
    </row>
    <row r="36" spans="2:19" x14ac:dyDescent="0.25">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L38" s="3">
        <v>4</v>
      </c>
      <c r="M38">
        <v>1766</v>
      </c>
      <c r="O38" t="str">
        <v>Trains</v>
      </c>
      <c r="P38">
        <v>1303</v>
      </c>
      <c r="Q38">
        <v>409</v>
      </c>
      <c r="R38" s="8">
        <v>116523.84999999998</v>
      </c>
      <c r="S38" s="8">
        <v>36917.33</v>
      </c>
    </row>
    <row r="39" spans="2:19" x14ac:dyDescent="0.25">
      <c r="L39" s="3">
        <v>5</v>
      </c>
      <c r="M39">
        <v>2604</v>
      </c>
      <c r="O39" t="str">
        <v>Planes</v>
      </c>
      <c r="P39">
        <v>5524</v>
      </c>
      <c r="Q39">
        <v>2207</v>
      </c>
      <c r="R39" s="8">
        <v>502671.79999999976</v>
      </c>
      <c r="S39" s="8">
        <v>200074.16999999998</v>
      </c>
    </row>
    <row r="40" spans="2:19" x14ac:dyDescent="0.25">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860</v>
      </c>
      <c r="D43" t="s">
        <v>859</v>
      </c>
      <c r="E43" t="s">
        <v>861</v>
      </c>
      <c r="F43" t="s">
        <v>1180</v>
      </c>
      <c r="L43" s="3">
        <v>9</v>
      </c>
      <c r="M43">
        <v>718</v>
      </c>
    </row>
    <row r="44" spans="2:19" x14ac:dyDescent="0.25">
      <c r="B44" s="3" t="s">
        <v>170</v>
      </c>
      <c r="C44">
        <v>15418</v>
      </c>
      <c r="D44">
        <v>6101</v>
      </c>
      <c r="E44">
        <v>9317</v>
      </c>
      <c r="F44" s="9">
        <v>0.60429368270852246</v>
      </c>
      <c r="L44" s="3">
        <v>10</v>
      </c>
      <c r="M44">
        <v>1215</v>
      </c>
    </row>
    <row r="45" spans="2:19" x14ac:dyDescent="0.25">
      <c r="B45" s="3" t="s">
        <v>499</v>
      </c>
      <c r="C45">
        <v>9950</v>
      </c>
      <c r="D45">
        <v>3615</v>
      </c>
      <c r="E45">
        <v>6335</v>
      </c>
      <c r="F45" s="9">
        <v>0.63668341708542708</v>
      </c>
      <c r="L45" s="3">
        <v>12</v>
      </c>
      <c r="M45">
        <v>469</v>
      </c>
    </row>
    <row r="46" spans="2:19" x14ac:dyDescent="0.25">
      <c r="B46" s="3" t="s">
        <v>26</v>
      </c>
      <c r="C46">
        <v>5690</v>
      </c>
      <c r="D46">
        <v>2234</v>
      </c>
      <c r="E46">
        <v>3456</v>
      </c>
      <c r="F46" s="9">
        <v>0.60738137082601051</v>
      </c>
      <c r="L46" s="3" t="s">
        <v>799</v>
      </c>
      <c r="M46">
        <v>17631</v>
      </c>
    </row>
    <row r="47" spans="2:19" x14ac:dyDescent="0.25">
      <c r="B47" s="3" t="s">
        <v>513</v>
      </c>
      <c r="C47">
        <v>5524</v>
      </c>
      <c r="D47">
        <v>2207</v>
      </c>
      <c r="E47">
        <v>3317</v>
      </c>
      <c r="F47" s="9">
        <v>0.60047067342505434</v>
      </c>
    </row>
    <row r="48" spans="2:19" x14ac:dyDescent="0.25">
      <c r="B48" s="3" t="s">
        <v>456</v>
      </c>
      <c r="C48">
        <v>5002</v>
      </c>
      <c r="D48">
        <v>1719</v>
      </c>
      <c r="E48">
        <v>3283</v>
      </c>
      <c r="F48" s="9">
        <v>0.65633746501399437</v>
      </c>
    </row>
    <row r="49" spans="2:13" x14ac:dyDescent="0.25">
      <c r="B49" s="3" t="s">
        <v>543</v>
      </c>
      <c r="C49">
        <v>3937</v>
      </c>
      <c r="D49">
        <v>1346</v>
      </c>
      <c r="E49">
        <v>2591</v>
      </c>
      <c r="F49" s="9">
        <v>0.65811531623063246</v>
      </c>
    </row>
    <row r="50" spans="2:13" x14ac:dyDescent="0.25">
      <c r="B50" s="3" t="s">
        <v>550</v>
      </c>
      <c r="C50">
        <v>1303</v>
      </c>
      <c r="D50">
        <v>409</v>
      </c>
      <c r="E50">
        <v>894</v>
      </c>
      <c r="F50" s="9">
        <v>0.68610897927858783</v>
      </c>
    </row>
    <row r="51" spans="2:13" x14ac:dyDescent="0.25">
      <c r="B51" s="3" t="s">
        <v>799</v>
      </c>
      <c r="C51">
        <v>46824</v>
      </c>
      <c r="D51">
        <v>17631</v>
      </c>
      <c r="E51">
        <v>29193</v>
      </c>
      <c r="F51" s="9">
        <v>0.62346232701178883</v>
      </c>
    </row>
    <row r="54" spans="2:13" x14ac:dyDescent="0.25">
      <c r="K54" s="2" t="s">
        <v>690</v>
      </c>
      <c r="L54" s="3">
        <v>2005</v>
      </c>
    </row>
    <row r="56" spans="2:13" x14ac:dyDescent="0.25">
      <c r="K56" s="2" t="s">
        <v>798</v>
      </c>
      <c r="L56" t="s">
        <v>800</v>
      </c>
      <c r="M56" t="s">
        <v>847</v>
      </c>
    </row>
    <row r="57" spans="2:13" x14ac:dyDescent="0.25">
      <c r="K57" s="3" t="s">
        <v>32</v>
      </c>
      <c r="L57">
        <v>6162</v>
      </c>
      <c r="M57" s="9">
        <v>1</v>
      </c>
    </row>
    <row r="58" spans="2:13" x14ac:dyDescent="0.25">
      <c r="K58" s="11" t="s">
        <v>170</v>
      </c>
      <c r="L58">
        <v>2021</v>
      </c>
      <c r="M58" s="9">
        <v>0.32797792924375202</v>
      </c>
    </row>
    <row r="59" spans="2:13" x14ac:dyDescent="0.25">
      <c r="K59" s="11" t="s">
        <v>26</v>
      </c>
      <c r="L59">
        <v>568</v>
      </c>
      <c r="M59" s="9">
        <v>9.2177864329763062E-2</v>
      </c>
    </row>
    <row r="60" spans="2:13" x14ac:dyDescent="0.25">
      <c r="K60" s="11" t="s">
        <v>513</v>
      </c>
      <c r="L60">
        <v>592</v>
      </c>
      <c r="M60" s="9">
        <v>9.6072703667640383E-2</v>
      </c>
    </row>
    <row r="61" spans="2:13" x14ac:dyDescent="0.25">
      <c r="K61" s="11" t="s">
        <v>543</v>
      </c>
      <c r="L61">
        <v>537</v>
      </c>
      <c r="M61" s="9">
        <v>8.7147030185004873E-2</v>
      </c>
    </row>
    <row r="62" spans="2:13" x14ac:dyDescent="0.25">
      <c r="K62" s="11" t="s">
        <v>550</v>
      </c>
      <c r="L62">
        <v>177</v>
      </c>
      <c r="M62" s="9">
        <v>2.872444011684518E-2</v>
      </c>
    </row>
    <row r="63" spans="2:13" x14ac:dyDescent="0.25">
      <c r="K63" s="11" t="s">
        <v>456</v>
      </c>
      <c r="L63">
        <v>431</v>
      </c>
      <c r="M63" s="9">
        <v>6.9944823109380078E-2</v>
      </c>
    </row>
    <row r="64" spans="2:13" x14ac:dyDescent="0.25">
      <c r="K64" s="11" t="s">
        <v>499</v>
      </c>
      <c r="L64">
        <v>1836</v>
      </c>
      <c r="M64" s="9">
        <v>0.29795520934761444</v>
      </c>
    </row>
    <row r="65" spans="11:13" x14ac:dyDescent="0.25">
      <c r="K65" s="3" t="s">
        <v>167</v>
      </c>
      <c r="L65">
        <v>3262</v>
      </c>
      <c r="M65" s="9">
        <v>1</v>
      </c>
    </row>
    <row r="66" spans="11:13" x14ac:dyDescent="0.25">
      <c r="K66" s="11" t="s">
        <v>170</v>
      </c>
      <c r="L66">
        <v>1238</v>
      </c>
      <c r="M66" s="9">
        <v>0.37952176578786023</v>
      </c>
    </row>
    <row r="67" spans="11:13" x14ac:dyDescent="0.25">
      <c r="K67" s="11" t="s">
        <v>26</v>
      </c>
      <c r="L67">
        <v>327</v>
      </c>
      <c r="M67" s="9">
        <v>0.10024524831391785</v>
      </c>
    </row>
    <row r="68" spans="11:13" x14ac:dyDescent="0.25">
      <c r="K68" s="11" t="s">
        <v>513</v>
      </c>
      <c r="L68">
        <v>372</v>
      </c>
      <c r="M68" s="9">
        <v>0.11404046597179644</v>
      </c>
    </row>
    <row r="69" spans="11:13" x14ac:dyDescent="0.25">
      <c r="K69" s="11" t="s">
        <v>543</v>
      </c>
      <c r="L69">
        <v>221</v>
      </c>
      <c r="M69" s="9">
        <v>6.7749846719803802E-2</v>
      </c>
    </row>
    <row r="70" spans="11:13" x14ac:dyDescent="0.25">
      <c r="K70" s="11" t="s">
        <v>550</v>
      </c>
      <c r="L70">
        <v>138</v>
      </c>
      <c r="M70" s="9">
        <v>4.2305334150827711E-2</v>
      </c>
    </row>
    <row r="71" spans="11:13" x14ac:dyDescent="0.25">
      <c r="K71" s="11" t="s">
        <v>456</v>
      </c>
      <c r="L71">
        <v>543</v>
      </c>
      <c r="M71" s="9">
        <v>0.16646229307173513</v>
      </c>
    </row>
    <row r="72" spans="11:13" x14ac:dyDescent="0.25">
      <c r="K72" s="11" t="s">
        <v>499</v>
      </c>
      <c r="L72">
        <v>423</v>
      </c>
      <c r="M72" s="9">
        <v>0.12967504598405885</v>
      </c>
    </row>
    <row r="73" spans="11:13" x14ac:dyDescent="0.25">
      <c r="K73" s="3" t="s">
        <v>41</v>
      </c>
      <c r="L73">
        <v>2487</v>
      </c>
      <c r="M73" s="9">
        <v>1</v>
      </c>
    </row>
    <row r="74" spans="11:13" x14ac:dyDescent="0.25">
      <c r="K74" s="11" t="s">
        <v>170</v>
      </c>
      <c r="L74">
        <v>626</v>
      </c>
      <c r="M74" s="9">
        <v>0.25170888620828308</v>
      </c>
    </row>
    <row r="75" spans="11:13" x14ac:dyDescent="0.25">
      <c r="K75" s="11" t="s">
        <v>26</v>
      </c>
      <c r="L75">
        <v>447</v>
      </c>
      <c r="M75" s="9">
        <v>0.17973462002412546</v>
      </c>
    </row>
    <row r="76" spans="11:13" x14ac:dyDescent="0.25">
      <c r="K76" s="11" t="s">
        <v>513</v>
      </c>
      <c r="L76">
        <v>597</v>
      </c>
      <c r="M76" s="9">
        <v>0.24004825090470447</v>
      </c>
    </row>
    <row r="77" spans="11:13" x14ac:dyDescent="0.25">
      <c r="K77" s="11" t="s">
        <v>543</v>
      </c>
      <c r="L77">
        <v>236</v>
      </c>
      <c r="M77" s="9">
        <v>9.4893445918777644E-2</v>
      </c>
    </row>
    <row r="78" spans="11:13" x14ac:dyDescent="0.25">
      <c r="K78" s="11" t="s">
        <v>550</v>
      </c>
      <c r="L78">
        <v>45</v>
      </c>
      <c r="M78" s="9">
        <v>1.8094089264173704E-2</v>
      </c>
    </row>
    <row r="79" spans="11:13" x14ac:dyDescent="0.25">
      <c r="K79" s="11" t="s">
        <v>456</v>
      </c>
      <c r="L79">
        <v>293</v>
      </c>
      <c r="M79" s="9">
        <v>0.11781262565339767</v>
      </c>
    </row>
    <row r="80" spans="11:13" x14ac:dyDescent="0.25">
      <c r="K80" s="11" t="s">
        <v>499</v>
      </c>
      <c r="L80">
        <v>243</v>
      </c>
      <c r="M80" s="9">
        <v>9.7708082026537996E-2</v>
      </c>
    </row>
    <row r="81" spans="11:13" x14ac:dyDescent="0.25">
      <c r="K81" s="3" t="s">
        <v>91</v>
      </c>
      <c r="L81">
        <v>1500</v>
      </c>
      <c r="M81" s="9">
        <v>1</v>
      </c>
    </row>
    <row r="82" spans="11:13" x14ac:dyDescent="0.25">
      <c r="K82" s="11" t="s">
        <v>170</v>
      </c>
      <c r="L82">
        <v>411</v>
      </c>
      <c r="M82" s="9">
        <v>0.27400000000000002</v>
      </c>
    </row>
    <row r="83" spans="11:13" x14ac:dyDescent="0.25">
      <c r="K83" s="11" t="s">
        <v>26</v>
      </c>
      <c r="L83">
        <v>121</v>
      </c>
      <c r="M83" s="9">
        <v>8.0666666666666664E-2</v>
      </c>
    </row>
    <row r="84" spans="11:13" x14ac:dyDescent="0.25">
      <c r="K84" s="11" t="s">
        <v>513</v>
      </c>
      <c r="L84">
        <v>151</v>
      </c>
      <c r="M84" s="9">
        <v>0.10066666666666667</v>
      </c>
    </row>
    <row r="85" spans="11:13" x14ac:dyDescent="0.25">
      <c r="K85" s="11" t="s">
        <v>543</v>
      </c>
      <c r="L85">
        <v>32</v>
      </c>
      <c r="M85" s="9">
        <v>2.1333333333333333E-2</v>
      </c>
    </row>
    <row r="86" spans="11:13" x14ac:dyDescent="0.25">
      <c r="K86" s="11" t="s">
        <v>456</v>
      </c>
      <c r="L86">
        <v>286</v>
      </c>
      <c r="M86" s="9">
        <v>0.19066666666666668</v>
      </c>
    </row>
    <row r="87" spans="11:13" x14ac:dyDescent="0.25">
      <c r="K87" s="11" t="s">
        <v>499</v>
      </c>
      <c r="L87">
        <v>499</v>
      </c>
      <c r="M87" s="9">
        <v>0.33266666666666667</v>
      </c>
    </row>
    <row r="88" spans="11:13" x14ac:dyDescent="0.25">
      <c r="K88" s="3" t="s">
        <v>124</v>
      </c>
      <c r="L88">
        <v>1328</v>
      </c>
      <c r="M88" s="9">
        <v>1</v>
      </c>
    </row>
    <row r="89" spans="11:13" x14ac:dyDescent="0.25">
      <c r="K89" s="11" t="s">
        <v>170</v>
      </c>
      <c r="L89">
        <v>616</v>
      </c>
      <c r="M89" s="9">
        <v>0.46385542168674698</v>
      </c>
    </row>
    <row r="90" spans="11:13" x14ac:dyDescent="0.25">
      <c r="K90" s="11" t="s">
        <v>26</v>
      </c>
      <c r="L90">
        <v>146</v>
      </c>
      <c r="M90" s="9">
        <v>0.10993975903614457</v>
      </c>
    </row>
    <row r="91" spans="11:13" x14ac:dyDescent="0.25">
      <c r="K91" s="11" t="s">
        <v>513</v>
      </c>
      <c r="L91">
        <v>175</v>
      </c>
      <c r="M91" s="9">
        <v>0.13177710843373494</v>
      </c>
    </row>
    <row r="92" spans="11:13" x14ac:dyDescent="0.25">
      <c r="K92" s="11" t="s">
        <v>543</v>
      </c>
      <c r="L92">
        <v>239</v>
      </c>
      <c r="M92" s="9">
        <v>0.17996987951807228</v>
      </c>
    </row>
    <row r="93" spans="11:13" x14ac:dyDescent="0.25">
      <c r="K93" s="11" t="s">
        <v>499</v>
      </c>
      <c r="L93">
        <v>152</v>
      </c>
      <c r="M93" s="9">
        <v>0.1144578313253012</v>
      </c>
    </row>
    <row r="94" spans="11:13" x14ac:dyDescent="0.25">
      <c r="K94" s="3" t="s">
        <v>140</v>
      </c>
      <c r="L94">
        <v>611</v>
      </c>
      <c r="M94" s="9">
        <v>1</v>
      </c>
    </row>
    <row r="95" spans="11:13" x14ac:dyDescent="0.25">
      <c r="K95" s="11" t="s">
        <v>170</v>
      </c>
      <c r="L95">
        <v>509</v>
      </c>
      <c r="M95" s="9">
        <v>0.83306055646481181</v>
      </c>
    </row>
    <row r="96" spans="11:13" x14ac:dyDescent="0.25">
      <c r="K96" s="11" t="s">
        <v>499</v>
      </c>
      <c r="L96">
        <v>102</v>
      </c>
      <c r="M96" s="9">
        <v>0.16693944353518822</v>
      </c>
    </row>
    <row r="97" spans="11:13" x14ac:dyDescent="0.25">
      <c r="K97" s="3" t="s">
        <v>239</v>
      </c>
      <c r="L97">
        <v>460</v>
      </c>
      <c r="M97" s="9">
        <v>1</v>
      </c>
    </row>
    <row r="98" spans="11:13" x14ac:dyDescent="0.25">
      <c r="K98" s="11" t="s">
        <v>26</v>
      </c>
      <c r="L98">
        <v>77</v>
      </c>
      <c r="M98" s="9">
        <v>0.16739130434782609</v>
      </c>
    </row>
    <row r="99" spans="11:13" x14ac:dyDescent="0.25">
      <c r="K99" s="11" t="s">
        <v>513</v>
      </c>
      <c r="L99">
        <v>320</v>
      </c>
      <c r="M99" s="9">
        <v>0.69565217391304346</v>
      </c>
    </row>
    <row r="100" spans="11:13" x14ac:dyDescent="0.25">
      <c r="K100" s="11" t="s">
        <v>499</v>
      </c>
      <c r="L100">
        <v>63</v>
      </c>
      <c r="M100" s="9">
        <v>0.13695652173913042</v>
      </c>
    </row>
    <row r="101" spans="11:13" x14ac:dyDescent="0.25">
      <c r="K101" s="3" t="s">
        <v>160</v>
      </c>
      <c r="L101">
        <v>371</v>
      </c>
      <c r="M101" s="9">
        <v>1</v>
      </c>
    </row>
    <row r="102" spans="11:13" x14ac:dyDescent="0.25">
      <c r="K102" s="11" t="s">
        <v>26</v>
      </c>
      <c r="L102">
        <v>371</v>
      </c>
      <c r="M102" s="9">
        <v>1</v>
      </c>
    </row>
    <row r="103" spans="11:13" x14ac:dyDescent="0.25">
      <c r="K103" s="3" t="s">
        <v>186</v>
      </c>
      <c r="L103">
        <v>336</v>
      </c>
      <c r="M103" s="9">
        <v>1</v>
      </c>
    </row>
    <row r="104" spans="11:13" x14ac:dyDescent="0.25">
      <c r="K104" s="11" t="s">
        <v>170</v>
      </c>
      <c r="L104">
        <v>122</v>
      </c>
      <c r="M104" s="9">
        <v>0.36309523809523808</v>
      </c>
    </row>
    <row r="105" spans="11:13" x14ac:dyDescent="0.25">
      <c r="K105" s="11" t="s">
        <v>543</v>
      </c>
      <c r="L105">
        <v>81</v>
      </c>
      <c r="M105" s="9">
        <v>0.24107142857142858</v>
      </c>
    </row>
    <row r="106" spans="11:13" x14ac:dyDescent="0.25">
      <c r="K106" s="11" t="s">
        <v>550</v>
      </c>
      <c r="L106">
        <v>49</v>
      </c>
      <c r="M106" s="9">
        <v>0.14583333333333334</v>
      </c>
    </row>
    <row r="107" spans="11:13" x14ac:dyDescent="0.25">
      <c r="K107" s="11" t="s">
        <v>499</v>
      </c>
      <c r="L107">
        <v>84</v>
      </c>
      <c r="M107" s="9">
        <v>0.25</v>
      </c>
    </row>
    <row r="108" spans="11:13" x14ac:dyDescent="0.25">
      <c r="K108" s="3" t="s">
        <v>176</v>
      </c>
      <c r="L108">
        <v>316</v>
      </c>
      <c r="M108" s="9">
        <v>1</v>
      </c>
    </row>
    <row r="109" spans="11:13" x14ac:dyDescent="0.25">
      <c r="K109" s="11" t="s">
        <v>170</v>
      </c>
      <c r="L109">
        <v>183</v>
      </c>
      <c r="M109" s="9">
        <v>0.57911392405063289</v>
      </c>
    </row>
    <row r="110" spans="11:13" x14ac:dyDescent="0.25">
      <c r="K110" s="11" t="s">
        <v>26</v>
      </c>
      <c r="L110">
        <v>133</v>
      </c>
      <c r="M110" s="9">
        <v>0.42088607594936711</v>
      </c>
    </row>
    <row r="111" spans="11:13" x14ac:dyDescent="0.25">
      <c r="K111" s="3" t="s">
        <v>214</v>
      </c>
      <c r="L111">
        <v>285</v>
      </c>
      <c r="M111" s="9">
        <v>1</v>
      </c>
    </row>
    <row r="112" spans="11:13" x14ac:dyDescent="0.25">
      <c r="K112" s="11" t="s">
        <v>170</v>
      </c>
      <c r="L112">
        <v>84</v>
      </c>
      <c r="M112" s="9">
        <v>0.29473684210526313</v>
      </c>
    </row>
    <row r="113" spans="11:13" x14ac:dyDescent="0.25">
      <c r="K113" s="11" t="s">
        <v>456</v>
      </c>
      <c r="L113">
        <v>166</v>
      </c>
      <c r="M113" s="9">
        <v>0.58245614035087723</v>
      </c>
    </row>
    <row r="114" spans="11:13" x14ac:dyDescent="0.25">
      <c r="K114" s="11" t="s">
        <v>499</v>
      </c>
      <c r="L114">
        <v>35</v>
      </c>
      <c r="M114" s="9">
        <v>0.12280701754385964</v>
      </c>
    </row>
    <row r="115" spans="11:13" x14ac:dyDescent="0.25">
      <c r="K115" s="3" t="s">
        <v>339</v>
      </c>
      <c r="L115">
        <v>228</v>
      </c>
      <c r="M115" s="9">
        <v>1</v>
      </c>
    </row>
    <row r="116" spans="11:13" x14ac:dyDescent="0.25">
      <c r="K116" s="11" t="s">
        <v>170</v>
      </c>
      <c r="L116">
        <v>117</v>
      </c>
      <c r="M116" s="9">
        <v>0.51315789473684215</v>
      </c>
    </row>
    <row r="117" spans="11:13" x14ac:dyDescent="0.25">
      <c r="K117" s="11" t="s">
        <v>499</v>
      </c>
      <c r="L117">
        <v>111</v>
      </c>
      <c r="M117" s="9">
        <v>0.48684210526315791</v>
      </c>
    </row>
    <row r="118" spans="11:13" x14ac:dyDescent="0.25">
      <c r="K118" s="3" t="s">
        <v>300</v>
      </c>
      <c r="L118">
        <v>174</v>
      </c>
      <c r="M118" s="9">
        <v>1</v>
      </c>
    </row>
    <row r="119" spans="11:13" x14ac:dyDescent="0.25">
      <c r="K119" s="11" t="s">
        <v>170</v>
      </c>
      <c r="L119">
        <v>174</v>
      </c>
      <c r="M119" s="9">
        <v>1</v>
      </c>
    </row>
    <row r="120" spans="11:13" x14ac:dyDescent="0.25">
      <c r="K120" s="3" t="s">
        <v>185</v>
      </c>
      <c r="L120">
        <v>111</v>
      </c>
      <c r="M120" s="9">
        <v>1</v>
      </c>
    </row>
    <row r="121" spans="11:13" x14ac:dyDescent="0.25">
      <c r="K121" s="11" t="s">
        <v>26</v>
      </c>
      <c r="L121">
        <v>44</v>
      </c>
      <c r="M121" s="9">
        <v>0.3963963963963964</v>
      </c>
    </row>
    <row r="122" spans="11:13" x14ac:dyDescent="0.25">
      <c r="K122" s="11" t="s">
        <v>499</v>
      </c>
      <c r="L122">
        <v>67</v>
      </c>
      <c r="M122" s="9">
        <v>0.60360360360360366</v>
      </c>
    </row>
    <row r="123" spans="11:13" x14ac:dyDescent="0.25">
      <c r="K123" s="3" t="s">
        <v>799</v>
      </c>
      <c r="L123">
        <v>17631</v>
      </c>
      <c r="M123"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workbookViewId="0">
      <selection activeCell="D5" sqref="D5"/>
    </sheetView>
  </sheetViews>
  <sheetFormatPr defaultRowHeight="15" x14ac:dyDescent="0.25"/>
  <cols>
    <col min="1" max="1" width="35.85546875" bestFit="1" customWidth="1"/>
    <col min="2" max="2" width="14.42578125" bestFit="1" customWidth="1"/>
    <col min="3" max="3" width="14.5703125" bestFit="1" customWidth="1"/>
    <col min="4" max="4" width="14.140625" style="8"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819</v>
      </c>
      <c r="B24" t="s">
        <v>807</v>
      </c>
      <c r="C24" t="s">
        <v>820</v>
      </c>
      <c r="D24" s="8" t="s">
        <v>803</v>
      </c>
    </row>
    <row r="25" spans="1:4" x14ac:dyDescent="0.25">
      <c r="A25" s="3" t="s">
        <v>164</v>
      </c>
      <c r="B25" s="22">
        <v>3912</v>
      </c>
      <c r="C25" s="22">
        <v>9</v>
      </c>
      <c r="D25" s="8">
        <v>375268.36</v>
      </c>
    </row>
    <row r="26" spans="1:4" x14ac:dyDescent="0.25">
      <c r="A26" s="3" t="s">
        <v>251</v>
      </c>
      <c r="B26" s="22">
        <v>2425</v>
      </c>
      <c r="C26" s="22">
        <v>6</v>
      </c>
      <c r="D26" s="8">
        <v>256474.26</v>
      </c>
    </row>
    <row r="27" spans="1:4" x14ac:dyDescent="0.25">
      <c r="A27" s="3" t="s">
        <v>28</v>
      </c>
      <c r="B27" s="22">
        <v>1402</v>
      </c>
      <c r="C27" s="22">
        <v>3</v>
      </c>
      <c r="D27" s="8">
        <v>138285.68</v>
      </c>
    </row>
    <row r="28" spans="1:4" x14ac:dyDescent="0.25">
      <c r="A28" s="3" t="s">
        <v>86</v>
      </c>
      <c r="B28" s="22">
        <v>1335</v>
      </c>
      <c r="C28" s="22">
        <v>3</v>
      </c>
      <c r="D28" s="8">
        <v>140859.57</v>
      </c>
    </row>
    <row r="29" spans="1:4" x14ac:dyDescent="0.25">
      <c r="A29" s="3" t="s">
        <v>446</v>
      </c>
      <c r="B29" s="22">
        <v>1208</v>
      </c>
      <c r="C29" s="22">
        <v>2</v>
      </c>
      <c r="D29" s="8">
        <v>106789.89</v>
      </c>
    </row>
    <row r="30" spans="1:4" x14ac:dyDescent="0.25">
      <c r="A30" s="3" t="s">
        <v>382</v>
      </c>
      <c r="B30" s="22">
        <v>1169</v>
      </c>
      <c r="C30" s="22">
        <v>3</v>
      </c>
      <c r="D30" s="8">
        <v>112911.15</v>
      </c>
    </row>
    <row r="31" spans="1:4" x14ac:dyDescent="0.25">
      <c r="A31" s="3" t="s">
        <v>406</v>
      </c>
      <c r="B31" s="22">
        <v>1078</v>
      </c>
      <c r="C31" s="22">
        <v>2</v>
      </c>
      <c r="D31" s="8">
        <v>117713.56</v>
      </c>
    </row>
    <row r="32" spans="1:4" x14ac:dyDescent="0.25">
      <c r="A32" s="3" t="s">
        <v>132</v>
      </c>
      <c r="B32" s="22">
        <v>1035</v>
      </c>
      <c r="C32" s="22">
        <v>3</v>
      </c>
      <c r="D32" s="8">
        <v>115971.34</v>
      </c>
    </row>
    <row r="33" spans="1:4" x14ac:dyDescent="0.25">
      <c r="A33" s="3" t="s">
        <v>204</v>
      </c>
      <c r="B33" s="22">
        <v>1032</v>
      </c>
      <c r="C33" s="22">
        <v>2</v>
      </c>
      <c r="D33" s="8">
        <v>101339.14</v>
      </c>
    </row>
    <row r="34" spans="1:4" x14ac:dyDescent="0.25">
      <c r="A34" s="3" t="s">
        <v>115</v>
      </c>
      <c r="B34" s="22">
        <v>976</v>
      </c>
      <c r="C34" s="22">
        <v>2</v>
      </c>
      <c r="D34" s="8">
        <v>103080.38</v>
      </c>
    </row>
    <row r="35" spans="1:4" x14ac:dyDescent="0.25">
      <c r="A35" s="3" t="s">
        <v>799</v>
      </c>
      <c r="B35" s="22">
        <v>15572</v>
      </c>
      <c r="C35" s="22">
        <v>35</v>
      </c>
      <c r="D35" s="8">
        <v>1568693.33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33766-83F0-4751-825A-EBF828316145}">
  <dimension ref="D4:D10"/>
  <sheetViews>
    <sheetView workbookViewId="0">
      <selection activeCell="D6" sqref="D6"/>
    </sheetView>
  </sheetViews>
  <sheetFormatPr defaultRowHeight="15" x14ac:dyDescent="0.25"/>
  <cols>
    <col min="4" max="4" width="42.5703125" customWidth="1"/>
  </cols>
  <sheetData>
    <row r="4" spans="4:4" ht="26.25" x14ac:dyDescent="0.4">
      <c r="D4" s="14" t="s">
        <v>844</v>
      </c>
    </row>
    <row r="6" spans="4:4" ht="48" customHeight="1" x14ac:dyDescent="0.25">
      <c r="D6" s="18" t="s">
        <v>1182</v>
      </c>
    </row>
    <row r="8" spans="4:4" ht="47.25" x14ac:dyDescent="0.25">
      <c r="D8" s="18" t="s">
        <v>1183</v>
      </c>
    </row>
    <row r="10" spans="4:4" ht="110.25" x14ac:dyDescent="0.25">
      <c r="D10" s="18" t="s">
        <v>1184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0"/>
  <sheetViews>
    <sheetView topLeftCell="D1" workbookViewId="0">
      <selection activeCell="I19" sqref="I19"/>
    </sheetView>
  </sheetViews>
  <sheetFormatPr defaultRowHeight="15" x14ac:dyDescent="0.25"/>
  <cols>
    <col min="1" max="1" width="13.140625" bestFit="1" customWidth="1"/>
    <col min="2" max="2" width="30.7109375" bestFit="1" customWidth="1"/>
    <col min="4" max="4" width="13.140625" bestFit="1" customWidth="1"/>
    <col min="5" max="5" width="30.7109375" bestFit="1" customWidth="1"/>
    <col min="6" max="6" width="13.140625" bestFit="1" customWidth="1"/>
    <col min="7" max="7" width="20.140625" bestFit="1" customWidth="1"/>
    <col min="8" max="8" width="12.140625" bestFit="1" customWidth="1"/>
    <col min="9" max="9" width="23.140625" bestFit="1" customWidth="1"/>
    <col min="10" max="10" width="29.140625" bestFit="1" customWidth="1"/>
    <col min="13" max="13" width="12.140625" bestFit="1" customWidth="1"/>
    <col min="14" max="14" width="23.140625" style="8" bestFit="1" customWidth="1"/>
    <col min="15" max="15" width="29.140625" bestFit="1" customWidth="1"/>
  </cols>
  <sheetData>
    <row r="2" spans="1:15" x14ac:dyDescent="0.25">
      <c r="O2" s="2" t="s">
        <v>798</v>
      </c>
    </row>
    <row r="3" spans="1:15" x14ac:dyDescent="0.25">
      <c r="O3" s="3">
        <v>2004</v>
      </c>
    </row>
    <row r="4" spans="1:15" x14ac:dyDescent="0.25">
      <c r="O4" s="3" t="s">
        <v>799</v>
      </c>
    </row>
    <row r="7" spans="1:15" x14ac:dyDescent="0.25">
      <c r="D7" s="2" t="s">
        <v>798</v>
      </c>
      <c r="E7" t="s">
        <v>808</v>
      </c>
    </row>
    <row r="8" spans="1:15" x14ac:dyDescent="0.25">
      <c r="D8" s="3" t="s">
        <v>92</v>
      </c>
      <c r="E8" s="22">
        <v>4</v>
      </c>
    </row>
    <row r="9" spans="1:15" x14ac:dyDescent="0.25">
      <c r="D9" s="3" t="s">
        <v>42</v>
      </c>
      <c r="E9" s="22">
        <v>42</v>
      </c>
    </row>
    <row r="10" spans="1:15" x14ac:dyDescent="0.25">
      <c r="D10" s="3" t="s">
        <v>186</v>
      </c>
      <c r="E10" s="22">
        <v>4</v>
      </c>
      <c r="M10" t="s">
        <v>832</v>
      </c>
      <c r="N10" s="8">
        <f>GETPIVOTDATA("[Measures].[Sum of Sales]",$M$20)</f>
        <v>4724162.5999999996</v>
      </c>
    </row>
    <row r="11" spans="1:15" x14ac:dyDescent="0.25">
      <c r="D11" s="3" t="s">
        <v>33</v>
      </c>
      <c r="E11" s="22">
        <v>34</v>
      </c>
      <c r="M11" t="s">
        <v>835</v>
      </c>
      <c r="N11" s="8">
        <f>GETPIVOTDATA("[Measures].[Sum of QuantityOrdered]",$M$20)</f>
        <v>46824</v>
      </c>
    </row>
    <row r="12" spans="1:15" x14ac:dyDescent="0.25">
      <c r="D12" s="3" t="s">
        <v>799</v>
      </c>
      <c r="E12" s="22">
        <v>84</v>
      </c>
      <c r="M12" t="s">
        <v>831</v>
      </c>
      <c r="N12" s="8">
        <f>GETPIVOTDATA("[Measures].[Distinct Count of OrderNumber]",$M$20)</f>
        <v>144</v>
      </c>
    </row>
    <row r="14" spans="1:15" x14ac:dyDescent="0.25">
      <c r="M14" t="s">
        <v>826</v>
      </c>
      <c r="N14" s="8">
        <f>GETPIVOTDATA("[Measures].[Sum of Sales]",$F$18)</f>
        <v>216904.77</v>
      </c>
    </row>
    <row r="15" spans="1:15" x14ac:dyDescent="0.25">
      <c r="M15" t="s">
        <v>836</v>
      </c>
      <c r="N15" s="8">
        <f>GETPIVOTDATA("[Measures].[Sum of QuantityOrdered]",$F$18)</f>
        <v>2243</v>
      </c>
    </row>
    <row r="16" spans="1:15" x14ac:dyDescent="0.25">
      <c r="A16" s="2" t="s">
        <v>690</v>
      </c>
      <c r="B16" t="s" vm="2">
        <v>1172</v>
      </c>
      <c r="M16" t="s">
        <v>827</v>
      </c>
      <c r="N16" s="8">
        <f>GETPIVOTDATA("[Measures].[Distinct Count of OrderNumber]",$F$18)</f>
        <v>6</v>
      </c>
    </row>
    <row r="18" spans="1:15" x14ac:dyDescent="0.25">
      <c r="A18" s="2" t="s">
        <v>798</v>
      </c>
      <c r="B18" t="s">
        <v>808</v>
      </c>
      <c r="F18" s="2" t="s">
        <v>798</v>
      </c>
      <c r="G18" t="s">
        <v>833</v>
      </c>
      <c r="H18" t="s">
        <v>824</v>
      </c>
      <c r="I18" t="s">
        <v>800</v>
      </c>
      <c r="J18" t="s">
        <v>825</v>
      </c>
      <c r="N18"/>
    </row>
    <row r="19" spans="1:15" x14ac:dyDescent="0.25">
      <c r="A19" s="3" t="s">
        <v>498</v>
      </c>
      <c r="B19" s="22">
        <v>9</v>
      </c>
      <c r="F19" s="6">
        <v>38322</v>
      </c>
      <c r="G19" s="7">
        <v>38322</v>
      </c>
      <c r="H19" s="22">
        <v>216904.77</v>
      </c>
      <c r="I19" s="22">
        <v>2243</v>
      </c>
      <c r="J19" s="22">
        <v>6</v>
      </c>
    </row>
    <row r="20" spans="1:15" x14ac:dyDescent="0.25">
      <c r="A20" s="3" t="s">
        <v>809</v>
      </c>
      <c r="B20" s="22">
        <v>13</v>
      </c>
      <c r="F20" s="3" t="s">
        <v>799</v>
      </c>
      <c r="G20" s="7">
        <v>38322</v>
      </c>
      <c r="H20" s="22">
        <v>216904.77</v>
      </c>
      <c r="I20" s="22">
        <v>2243</v>
      </c>
      <c r="J20" s="22">
        <v>6</v>
      </c>
      <c r="M20" t="s">
        <v>824</v>
      </c>
      <c r="N20" s="8" t="s">
        <v>800</v>
      </c>
      <c r="O20" t="s">
        <v>825</v>
      </c>
    </row>
    <row r="21" spans="1:15" x14ac:dyDescent="0.25">
      <c r="A21" s="3" t="s">
        <v>810</v>
      </c>
      <c r="B21" s="22">
        <v>10</v>
      </c>
      <c r="M21" s="22">
        <v>4724162.5999999996</v>
      </c>
      <c r="N21" s="8">
        <v>46824</v>
      </c>
      <c r="O21" s="22">
        <v>144</v>
      </c>
    </row>
    <row r="22" spans="1:15" x14ac:dyDescent="0.25">
      <c r="A22" s="3" t="s">
        <v>811</v>
      </c>
      <c r="B22" s="22">
        <v>11</v>
      </c>
    </row>
    <row r="23" spans="1:15" x14ac:dyDescent="0.25">
      <c r="A23" s="3" t="s">
        <v>812</v>
      </c>
      <c r="B23" s="22">
        <v>7</v>
      </c>
    </row>
    <row r="24" spans="1:15" x14ac:dyDescent="0.25">
      <c r="A24" s="3" t="s">
        <v>813</v>
      </c>
      <c r="B24" s="22">
        <v>10</v>
      </c>
    </row>
    <row r="25" spans="1:15" x14ac:dyDescent="0.25">
      <c r="A25" s="3" t="s">
        <v>814</v>
      </c>
      <c r="B25" s="22">
        <v>11</v>
      </c>
    </row>
    <row r="26" spans="1:15" x14ac:dyDescent="0.25">
      <c r="A26" s="3" t="s">
        <v>815</v>
      </c>
      <c r="B26" s="22">
        <v>12</v>
      </c>
    </row>
    <row r="27" spans="1:15" x14ac:dyDescent="0.25">
      <c r="A27" s="3" t="s">
        <v>816</v>
      </c>
      <c r="B27" s="22">
        <v>10</v>
      </c>
    </row>
    <row r="28" spans="1:15" x14ac:dyDescent="0.25">
      <c r="A28" s="3" t="s">
        <v>817</v>
      </c>
      <c r="B28" s="22">
        <v>16</v>
      </c>
    </row>
    <row r="29" spans="1:15" x14ac:dyDescent="0.25">
      <c r="A29" s="3" t="s">
        <v>1173</v>
      </c>
      <c r="B29" s="22">
        <v>20</v>
      </c>
    </row>
    <row r="30" spans="1:15" x14ac:dyDescent="0.25">
      <c r="A30" s="3" t="s">
        <v>818</v>
      </c>
      <c r="B30" s="22">
        <v>6</v>
      </c>
    </row>
    <row r="31" spans="1:15" x14ac:dyDescent="0.25">
      <c r="A31" s="3" t="s">
        <v>799</v>
      </c>
      <c r="B31" s="22">
        <v>84</v>
      </c>
      <c r="H31" s="2" t="s">
        <v>690</v>
      </c>
      <c r="I31" t="s" vm="1">
        <v>838</v>
      </c>
    </row>
    <row r="33" spans="5:9" x14ac:dyDescent="0.25">
      <c r="E33" s="2" t="s">
        <v>690</v>
      </c>
      <c r="F33" t="s" vm="2">
        <v>1172</v>
      </c>
      <c r="H33" s="2" t="s">
        <v>798</v>
      </c>
      <c r="I33" t="s">
        <v>808</v>
      </c>
    </row>
    <row r="34" spans="5:9" x14ac:dyDescent="0.25">
      <c r="H34" s="3" t="s">
        <v>92</v>
      </c>
      <c r="I34">
        <v>5</v>
      </c>
    </row>
    <row r="35" spans="5:9" x14ac:dyDescent="0.25">
      <c r="E35" s="2" t="s">
        <v>798</v>
      </c>
      <c r="F35" t="s">
        <v>808</v>
      </c>
      <c r="H35" s="3" t="s">
        <v>42</v>
      </c>
      <c r="I35">
        <v>19</v>
      </c>
    </row>
    <row r="36" spans="5:9" x14ac:dyDescent="0.25">
      <c r="E36" s="3" t="s">
        <v>92</v>
      </c>
      <c r="F36">
        <v>4</v>
      </c>
      <c r="H36" s="3" t="s">
        <v>186</v>
      </c>
      <c r="I36">
        <v>2</v>
      </c>
    </row>
    <row r="37" spans="5:9" x14ac:dyDescent="0.25">
      <c r="E37" s="3" t="s">
        <v>42</v>
      </c>
      <c r="F37">
        <v>42</v>
      </c>
      <c r="H37" s="3" t="s">
        <v>33</v>
      </c>
      <c r="I37">
        <v>14</v>
      </c>
    </row>
    <row r="38" spans="5:9" x14ac:dyDescent="0.25">
      <c r="E38" s="3" t="s">
        <v>186</v>
      </c>
      <c r="F38">
        <v>4</v>
      </c>
      <c r="H38" s="3" t="s">
        <v>799</v>
      </c>
      <c r="I38">
        <v>40</v>
      </c>
    </row>
    <row r="39" spans="5:9" x14ac:dyDescent="0.25">
      <c r="E39" s="3" t="s">
        <v>33</v>
      </c>
      <c r="F39">
        <v>34</v>
      </c>
    </row>
    <row r="40" spans="5:9" x14ac:dyDescent="0.25">
      <c r="E40" s="3" t="s">
        <v>799</v>
      </c>
      <c r="F40">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C957B69E-1BCD-475E-BD3E-0543F00B3CA4}">
  <ds:schemaRefs/>
</ds:datastoreItem>
</file>

<file path=customXml/itemProps2.xml><?xml version="1.0" encoding="utf-8"?>
<ds:datastoreItem xmlns:ds="http://schemas.openxmlformats.org/officeDocument/2006/customXml" ds:itemID="{9E136D3F-4510-43FE-8398-AD15E448C6E8}">
  <ds:schemaRefs/>
</ds:datastoreItem>
</file>

<file path=customXml/itemProps3.xml><?xml version="1.0" encoding="utf-8"?>
<ds:datastoreItem xmlns:ds="http://schemas.openxmlformats.org/officeDocument/2006/customXml" ds:itemID="{1338D12A-0058-4AB3-950D-2D515FA0EC7A}">
  <ds:schemaRefs/>
</ds:datastoreItem>
</file>

<file path=customXml/itemProps4.xml><?xml version="1.0" encoding="utf-8"?>
<ds:datastoreItem xmlns:ds="http://schemas.openxmlformats.org/officeDocument/2006/customXml" ds:itemID="{08657E02-475E-42E8-8137-21CCD9624D6A}">
  <ds:schemaRefs/>
</ds:datastoreItem>
</file>

<file path=customXml/itemProps5.xml><?xml version="1.0" encoding="utf-8"?>
<ds:datastoreItem xmlns:ds="http://schemas.openxmlformats.org/officeDocument/2006/customXml" ds:itemID="{A1F39247-21C7-4160-A4B0-AD19484E8D9F}">
  <ds:schemaRefs/>
</ds:datastoreItem>
</file>

<file path=customXml/itemProps6.xml><?xml version="1.0" encoding="utf-8"?>
<ds:datastoreItem xmlns:ds="http://schemas.openxmlformats.org/officeDocument/2006/customXml" ds:itemID="{7EBAA361-E30F-43F1-9E97-046B76E29C9D}">
  <ds:schemaRefs/>
</ds:datastoreItem>
</file>

<file path=customXml/itemProps7.xml><?xml version="1.0" encoding="utf-8"?>
<ds:datastoreItem xmlns:ds="http://schemas.openxmlformats.org/officeDocument/2006/customXml" ds:itemID="{687C4C10-1137-45D9-A607-BADEF1995753}">
  <ds:schemaRefs/>
</ds:datastoreItem>
</file>

<file path=customXml/itemProps8.xml><?xml version="1.0" encoding="utf-8"?>
<ds:datastoreItem xmlns:ds="http://schemas.openxmlformats.org/officeDocument/2006/customXml" ds:itemID="{B6E114C1-CD3D-4DD8-A43D-3C8AC99B22C6}">
  <ds:schemaRefs/>
</ds:datastoreItem>
</file>

<file path=customXml/itemProps9.xml><?xml version="1.0" encoding="utf-8"?>
<ds:datastoreItem xmlns:ds="http://schemas.openxmlformats.org/officeDocument/2006/customXml" ds:itemID="{8CD08D10-F38C-43E8-9CD8-2BA3187A3769}">
  <ds:schemaRefs/>
</ds:datastoreItem>
</file>

<file path=customXml/itemProps10.xml><?xml version="1.0" encoding="utf-8"?>
<ds:datastoreItem xmlns:ds="http://schemas.openxmlformats.org/officeDocument/2006/customXml" ds:itemID="{CE20D728-14DD-45EB-BACD-1BBCFFB431B5}">
  <ds:schemaRefs/>
</ds:datastoreItem>
</file>

<file path=customXml/itemProps11.xml><?xml version="1.0" encoding="utf-8"?>
<ds:datastoreItem xmlns:ds="http://schemas.openxmlformats.org/officeDocument/2006/customXml" ds:itemID="{296499F8-70C1-416E-9BDE-F38F9B1F6897}">
  <ds:schemaRefs>
    <ds:schemaRef ds:uri="http://schemas.microsoft.com/DataMashup"/>
  </ds:schemaRefs>
</ds:datastoreItem>
</file>

<file path=customXml/itemProps12.xml><?xml version="1.0" encoding="utf-8"?>
<ds:datastoreItem xmlns:ds="http://schemas.openxmlformats.org/officeDocument/2006/customXml" ds:itemID="{32FF7231-FD4A-439C-AE99-A1DB0B95CE4E}">
  <ds:schemaRefs/>
</ds:datastoreItem>
</file>

<file path=customXml/itemProps13.xml><?xml version="1.0" encoding="utf-8"?>
<ds:datastoreItem xmlns:ds="http://schemas.openxmlformats.org/officeDocument/2006/customXml" ds:itemID="{8B78FA5D-F023-48B8-9B00-505517C43AE8}">
  <ds:schemaRefs/>
</ds:datastoreItem>
</file>

<file path=customXml/itemProps14.xml><?xml version="1.0" encoding="utf-8"?>
<ds:datastoreItem xmlns:ds="http://schemas.openxmlformats.org/officeDocument/2006/customXml" ds:itemID="{B4A935CB-EC27-4685-B0A1-610A6E98F4DB}">
  <ds:schemaRefs/>
</ds:datastoreItem>
</file>

<file path=customXml/itemProps15.xml><?xml version="1.0" encoding="utf-8"?>
<ds:datastoreItem xmlns:ds="http://schemas.openxmlformats.org/officeDocument/2006/customXml" ds:itemID="{F93FEB53-3111-4F23-BAFE-ABDE0E4EEF41}">
  <ds:schemaRefs/>
</ds:datastoreItem>
</file>

<file path=customXml/itemProps16.xml><?xml version="1.0" encoding="utf-8"?>
<ds:datastoreItem xmlns:ds="http://schemas.openxmlformats.org/officeDocument/2006/customXml" ds:itemID="{2633CC8A-0841-4963-BCEC-897C8AB51162}">
  <ds:schemaRefs/>
</ds:datastoreItem>
</file>

<file path=customXml/itemProps17.xml><?xml version="1.0" encoding="utf-8"?>
<ds:datastoreItem xmlns:ds="http://schemas.openxmlformats.org/officeDocument/2006/customXml" ds:itemID="{20CF3AEC-FE54-4F27-B766-3726F0A483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Raw_Data</vt:lpstr>
      <vt:lpstr>Raw_Data_2</vt:lpstr>
      <vt:lpstr>Cleaned Data</vt:lpstr>
      <vt:lpstr>Business Performance Dashboard</vt:lpstr>
      <vt:lpstr>Business Performance Insights</vt:lpstr>
      <vt:lpstr>Business Performance Prep Sheet</vt:lpstr>
      <vt:lpstr>Geographical Dahsboard</vt:lpstr>
      <vt:lpstr>Geographical Dashboard Insights</vt:lpstr>
      <vt:lpstr>Geographical Prep Sheet</vt:lpstr>
      <vt:lpstr>Product Performance Analysis</vt:lpstr>
      <vt:lpstr>Product Performance Insights</vt:lpstr>
      <vt:lpstr>Product Performance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2026-01-13T14:56:19Z</dcterms:modified>
</cp:coreProperties>
</file>