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ilas\OneDrive\Documents\Anudip\Excel\"/>
    </mc:Choice>
  </mc:AlternateContent>
  <bookViews>
    <workbookView xWindow="0" yWindow="0" windowWidth="20460" windowHeight="7680" firstSheet="1" activeTab="1"/>
  </bookViews>
  <sheets>
    <sheet name="Expense" sheetId="5" r:id="rId1"/>
    <sheet name="Tasks" sheetId="6" r:id="rId2"/>
    <sheet name="Sheet1" sheetId="7" r:id="rId3"/>
    <sheet name="Sheet2" sheetId="8" r:id="rId4"/>
    <sheet name="Sheet3" sheetId="9" r:id="rId5"/>
    <sheet name="Sheet4" sheetId="10" r:id="rId6"/>
    <sheet name="Sheet5" sheetId="11" r:id="rId7"/>
    <sheet name="Sheet6" sheetId="12" r:id="rId8"/>
    <sheet name="Sheet7" sheetId="13" r:id="rId9"/>
    <sheet name="Sheet8" sheetId="14" r:id="rId10"/>
    <sheet name="Sheet9" sheetId="16" r:id="rId11"/>
    <sheet name="Sheet10" sheetId="17" r:id="rId12"/>
    <sheet name="Sheet11" sheetId="18" r:id="rId13"/>
    <sheet name="Sheet12" sheetId="19" r:id="rId14"/>
  </sheets>
  <calcPr calcId="152511"/>
  <pivotCaches>
    <pivotCache cacheId="0" r:id="rId15"/>
    <pivotCache cacheId="1" r:id="rId16"/>
    <pivotCache cacheId="2"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9" l="1"/>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5" i="19"/>
  <c r="E11" i="7" l="1"/>
  <c r="E8" i="7"/>
  <c r="E9" i="7"/>
  <c r="E7" i="7"/>
  <c r="E10" i="7"/>
  <c r="E6" i="7"/>
  <c r="E5" i="7"/>
  <c r="E12" i="7" l="1"/>
</calcChain>
</file>

<file path=xl/sharedStrings.xml><?xml version="1.0" encoding="utf-8"?>
<sst xmlns="http://schemas.openxmlformats.org/spreadsheetml/2006/main" count="479" uniqueCount="71">
  <si>
    <t>Date</t>
  </si>
  <si>
    <t>Category</t>
  </si>
  <si>
    <t>Expense (INR)</t>
  </si>
  <si>
    <t>Grocery</t>
  </si>
  <si>
    <t>Movie</t>
  </si>
  <si>
    <t>Mother's Medicine</t>
  </si>
  <si>
    <t>Railway monthly ticket</t>
  </si>
  <si>
    <t>Vegetables</t>
  </si>
  <si>
    <t>Fruit</t>
  </si>
  <si>
    <t>House help</t>
  </si>
  <si>
    <t>Electricity bill</t>
  </si>
  <si>
    <t>Gas</t>
  </si>
  <si>
    <t>Sister's birthday gift</t>
  </si>
  <si>
    <t>Shopping</t>
  </si>
  <si>
    <t>Items</t>
  </si>
  <si>
    <t>Oil and spices</t>
  </si>
  <si>
    <t>Entertainment</t>
  </si>
  <si>
    <t>Shoes</t>
  </si>
  <si>
    <t>Tshirt and Jeans</t>
  </si>
  <si>
    <t>Expense Details for the month of June</t>
  </si>
  <si>
    <t>Foodgrains and cereals</t>
  </si>
  <si>
    <t>Bread and bakery</t>
  </si>
  <si>
    <t>Doctor and Medicine</t>
  </si>
  <si>
    <t>Ticket and Bills</t>
  </si>
  <si>
    <t>Beverages</t>
  </si>
  <si>
    <t>Online Food Order</t>
  </si>
  <si>
    <t>Chips and Fries</t>
  </si>
  <si>
    <t>Miscellaneous</t>
  </si>
  <si>
    <t>Food</t>
  </si>
  <si>
    <t>Visually represent the amount spent on different items of Entertainment and Tickets and bills category (Pivot Chart)</t>
  </si>
  <si>
    <t>How many times money has been spent against different items of each category (Pivot Table)</t>
  </si>
  <si>
    <t>Task to Perform</t>
  </si>
  <si>
    <t>How much is spent for each category? (Pivot Table)</t>
  </si>
  <si>
    <t xml:space="preserve">Visually represent the amount spent against each category is what percentage of the total expense amount (Pivot Chart) </t>
  </si>
  <si>
    <t xml:space="preserve">How much is spent on different items of each category (Pivot Table) </t>
  </si>
  <si>
    <t>Filter the data to display the data for Grocery items and Shopping items</t>
  </si>
  <si>
    <t>What amount is spent on each item of the categories with highest and 2nd highest expense amount (Pivot Table)</t>
  </si>
  <si>
    <t>Visually represent the data with data bars (Conditional formatting)</t>
  </si>
  <si>
    <t>The category with the highest expense amount</t>
  </si>
  <si>
    <t xml:space="preserve">Total expense amount against entertainment and shopping
</t>
  </si>
  <si>
    <t>Number of times Nitin has ordered food online and the amount spent for it</t>
  </si>
  <si>
    <t>Number of times Nitin has watched a movie</t>
  </si>
  <si>
    <t>The less essential category that Nitin may remove to increase his savings</t>
  </si>
  <si>
    <t>SR.NO</t>
  </si>
  <si>
    <t>Answers</t>
  </si>
  <si>
    <t>Row Labels</t>
  </si>
  <si>
    <t>Grand Total</t>
  </si>
  <si>
    <t>Sum of Expense (INR)</t>
  </si>
  <si>
    <t>Using Formula</t>
  </si>
  <si>
    <t>Answer in Sheet 1</t>
  </si>
  <si>
    <t>Column Labels</t>
  </si>
  <si>
    <t>Count of Expense (INR)</t>
  </si>
  <si>
    <t>Answer in Sheet 2</t>
  </si>
  <si>
    <t>Answer in Sheet 3</t>
  </si>
  <si>
    <t>Answer in Sheet 4</t>
  </si>
  <si>
    <t>Answer in Sheet 5</t>
  </si>
  <si>
    <t>Answer in Sheet 6</t>
  </si>
  <si>
    <t>Answer in Sheet 7</t>
  </si>
  <si>
    <t>Answer in Sheet 8</t>
  </si>
  <si>
    <t>Answer in Sheet 9</t>
  </si>
  <si>
    <t>Answer in Sheet 10</t>
  </si>
  <si>
    <t>Answer in Sheet 11</t>
  </si>
  <si>
    <t>Answer in Sheet 12</t>
  </si>
  <si>
    <t>The  Category With the Highest Expense</t>
  </si>
  <si>
    <t>Thus, the Category with the Highest Expense is GROCERY</t>
  </si>
  <si>
    <t>Total Count of Expense (INR)</t>
  </si>
  <si>
    <t>Total Sum of Expense (INR)</t>
  </si>
  <si>
    <t>Essentials</t>
  </si>
  <si>
    <t>Non-Essentials</t>
  </si>
  <si>
    <t xml:space="preserve">Thus Nitin has to eliminate the spendings on ENTERTAINMENT and SHOPPING to increase his savings </t>
  </si>
  <si>
    <t xml:space="preserve">Problem Statement: Nitin works as a Graphic Designer in a new company. He earns Rs 15,000/- per month. He is planning to buy a scooter for his daily commute to the office. For the last couple of months, Nitin is not able to save at all for his scooter. His friend Ayush told him that he needed to figure out where most of the money goes and cut down that expense. Help Nitin increase his savings by removing some unnecessary expenses. (1 month Data)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</si>
</sst>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9" x14ac:knownFonts="1">
    <font>
      <sz val="11"/>
      <color theme="1"/>
      <name val="Calibri"/>
      <family val="2"/>
      <scheme val="minor"/>
    </font>
    <font>
      <b/>
      <sz val="10"/>
      <color rgb="FF000000"/>
      <name val="Verdana"/>
      <family val="2"/>
    </font>
    <font>
      <sz val="10"/>
      <color rgb="FF000000"/>
      <name val="Verdana"/>
      <family val="2"/>
    </font>
    <font>
      <b/>
      <sz val="10"/>
      <color rgb="FFFFFF00"/>
      <name val="Verdana"/>
      <family val="2"/>
    </font>
    <font>
      <b/>
      <sz val="11"/>
      <color rgb="FF3F3F3F"/>
      <name val="Calibri"/>
      <family val="2"/>
      <scheme val="minor"/>
    </font>
    <font>
      <b/>
      <sz val="11"/>
      <color theme="1"/>
      <name val="Calibri"/>
      <family val="2"/>
      <scheme val="minor"/>
    </font>
    <font>
      <b/>
      <sz val="12"/>
      <color rgb="FF3F3F3F"/>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theme="0"/>
      <name val="Calibri"/>
      <family val="2"/>
      <scheme val="minor"/>
    </font>
    <font>
      <sz val="12"/>
      <color theme="1"/>
      <name val="Calibri"/>
      <family val="2"/>
      <scheme val="minor"/>
    </font>
    <font>
      <b/>
      <sz val="14"/>
      <color rgb="FF3F3F3F"/>
      <name val="Calibri"/>
      <family val="2"/>
      <scheme val="minor"/>
    </font>
    <font>
      <b/>
      <sz val="16"/>
      <color rgb="FF3F3F3F"/>
      <name val="Calibri"/>
      <family val="2"/>
      <scheme val="minor"/>
    </font>
    <font>
      <b/>
      <sz val="12"/>
      <color theme="0"/>
      <name val="Calibri"/>
      <family val="2"/>
      <scheme val="minor"/>
    </font>
    <font>
      <b/>
      <sz val="12"/>
      <color rgb="FFFA7D00"/>
      <name val="Calibri"/>
      <family val="2"/>
      <scheme val="minor"/>
    </font>
    <font>
      <b/>
      <sz val="18"/>
      <color rgb="FF3F3F3F"/>
      <name val="Calibri"/>
      <family val="2"/>
      <scheme val="minor"/>
    </font>
    <font>
      <sz val="12"/>
      <color rgb="FF9C0006"/>
      <name val="Calibri"/>
      <family val="2"/>
      <scheme val="minor"/>
    </font>
    <font>
      <sz val="14"/>
      <color rgb="FF9C0006"/>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theme="6" tint="-0.499984740745262"/>
        <bgColor indexed="64"/>
      </patternFill>
    </fill>
    <fill>
      <patternFill patternType="solid">
        <fgColor rgb="FFF2F2F2"/>
      </patternFill>
    </fill>
    <fill>
      <patternFill patternType="solid">
        <fgColor rgb="FFFFFF00"/>
        <bgColor indexed="64"/>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14999847407452621"/>
        <bgColor theme="0" tint="-0.14999847407452621"/>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thin">
        <color rgb="FF7F7F7F"/>
      </top>
      <bottom style="medium">
        <color indexed="64"/>
      </bottom>
      <diagonal/>
    </border>
    <border>
      <left style="medium">
        <color indexed="64"/>
      </left>
      <right style="thin">
        <color rgb="FF3F3F3F"/>
      </right>
      <top style="medium">
        <color indexed="64"/>
      </top>
      <bottom style="medium">
        <color indexed="64"/>
      </bottom>
      <diagonal/>
    </border>
    <border>
      <left style="thin">
        <color rgb="FF3F3F3F"/>
      </left>
      <right style="thin">
        <color rgb="FF3F3F3F"/>
      </right>
      <top style="medium">
        <color indexed="64"/>
      </top>
      <bottom style="medium">
        <color indexed="64"/>
      </bottom>
      <diagonal/>
    </border>
    <border>
      <left style="thin">
        <color rgb="FF3F3F3F"/>
      </left>
      <right style="medium">
        <color indexed="64"/>
      </right>
      <top style="medium">
        <color indexed="64"/>
      </top>
      <bottom style="medium">
        <color indexed="64"/>
      </bottom>
      <diagonal/>
    </border>
    <border>
      <left style="medium">
        <color indexed="64"/>
      </left>
      <right style="thin">
        <color rgb="FF3F3F3F"/>
      </right>
      <top style="medium">
        <color indexed="64"/>
      </top>
      <bottom style="thin">
        <color rgb="FF3F3F3F"/>
      </bottom>
      <diagonal/>
    </border>
    <border>
      <left style="thin">
        <color rgb="FF3F3F3F"/>
      </left>
      <right style="thin">
        <color rgb="FF3F3F3F"/>
      </right>
      <top style="medium">
        <color indexed="64"/>
      </top>
      <bottom style="thin">
        <color rgb="FF3F3F3F"/>
      </bottom>
      <diagonal/>
    </border>
    <border>
      <left style="thin">
        <color rgb="FF3F3F3F"/>
      </left>
      <right style="medium">
        <color indexed="64"/>
      </right>
      <top style="medium">
        <color indexed="64"/>
      </top>
      <bottom style="thin">
        <color rgb="FF3F3F3F"/>
      </bottom>
      <diagonal/>
    </border>
    <border>
      <left style="medium">
        <color indexed="64"/>
      </left>
      <right style="thin">
        <color rgb="FF3F3F3F"/>
      </right>
      <top style="thin">
        <color rgb="FF3F3F3F"/>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medium">
        <color indexed="64"/>
      </right>
      <top style="thin">
        <color rgb="FF3F3F3F"/>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4" fillId="4" borderId="2" applyNumberFormat="0" applyAlignment="0" applyProtection="0"/>
    <xf numFmtId="0" fontId="7" fillId="6" borderId="0" applyNumberFormat="0" applyBorder="0" applyAlignment="0" applyProtection="0"/>
    <xf numFmtId="0" fontId="8" fillId="7" borderId="0" applyNumberFormat="0" applyBorder="0" applyAlignment="0" applyProtection="0"/>
    <xf numFmtId="0" fontId="9" fillId="4" borderId="10" applyNumberFormat="0" applyAlignment="0" applyProtection="0"/>
    <xf numFmtId="0" fontId="10" fillId="8" borderId="11" applyNumberFormat="0" applyAlignment="0" applyProtection="0"/>
  </cellStyleXfs>
  <cellXfs count="85">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vertical="center"/>
    </xf>
    <xf numFmtId="3"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vertical="center" wrapText="1"/>
    </xf>
    <xf numFmtId="164" fontId="2" fillId="0" borderId="1" xfId="0" applyNumberFormat="1" applyFont="1" applyBorder="1" applyAlignment="1">
      <alignment horizontal="center" vertical="center"/>
    </xf>
    <xf numFmtId="0" fontId="0" fillId="0" borderId="0" xfId="0"/>
    <xf numFmtId="0" fontId="0" fillId="0" borderId="0" xfId="0" applyAlignment="1">
      <alignment horizontal="center"/>
    </xf>
    <xf numFmtId="0" fontId="0" fillId="5" borderId="4" xfId="0" applyFill="1" applyBorder="1" applyAlignment="1">
      <alignment horizontal="center"/>
    </xf>
    <xf numFmtId="0" fontId="5" fillId="5" borderId="3" xfId="0" applyFont="1" applyFill="1" applyBorder="1" applyAlignment="1">
      <alignment horizontal="center" vertical="center"/>
    </xf>
    <xf numFmtId="0" fontId="5" fillId="5" borderId="8"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2" fillId="0" borderId="13" xfId="0" applyNumberFormat="1" applyFont="1" applyBorder="1" applyAlignment="1">
      <alignment horizontal="center" vertical="center"/>
    </xf>
    <xf numFmtId="3" fontId="2" fillId="0" borderId="14" xfId="0" applyNumberFormat="1" applyFont="1" applyBorder="1" applyAlignment="1">
      <alignment horizontal="center" vertical="center"/>
    </xf>
    <xf numFmtId="0" fontId="2" fillId="0" borderId="14" xfId="0" applyFont="1" applyBorder="1" applyAlignment="1">
      <alignment horizontal="center" vertical="center"/>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164" fontId="2" fillId="0" borderId="18" xfId="0" applyNumberFormat="1" applyFont="1" applyBorder="1" applyAlignment="1">
      <alignment horizontal="center" vertical="center"/>
    </xf>
    <xf numFmtId="0" fontId="2" fillId="0" borderId="19" xfId="0" applyFont="1" applyBorder="1" applyAlignment="1">
      <alignment vertical="center"/>
    </xf>
    <xf numFmtId="0" fontId="2" fillId="0" borderId="20" xfId="0" applyFont="1" applyBorder="1" applyAlignment="1">
      <alignment horizontal="center" vertical="center"/>
    </xf>
    <xf numFmtId="164" fontId="2" fillId="9" borderId="13" xfId="0" applyNumberFormat="1" applyFont="1" applyFill="1" applyBorder="1" applyAlignment="1">
      <alignment horizontal="center" vertical="center"/>
    </xf>
    <xf numFmtId="0" fontId="2" fillId="9" borderId="1" xfId="0" applyFont="1" applyFill="1" applyBorder="1" applyAlignment="1">
      <alignment vertical="center"/>
    </xf>
    <xf numFmtId="0" fontId="0" fillId="0" borderId="0" xfId="0" applyFont="1" applyAlignment="1">
      <alignment vertical="center" wrapText="1"/>
    </xf>
    <xf numFmtId="0" fontId="0" fillId="9" borderId="0" xfId="0" applyFont="1" applyFill="1" applyAlignment="1">
      <alignment vertical="center" wrapText="1"/>
    </xf>
    <xf numFmtId="164" fontId="2" fillId="9" borderId="18" xfId="0" applyNumberFormat="1" applyFont="1" applyFill="1" applyBorder="1" applyAlignment="1">
      <alignment horizontal="center" vertical="center"/>
    </xf>
    <xf numFmtId="0" fontId="2" fillId="9" borderId="19" xfId="0" applyFont="1" applyFill="1" applyBorder="1" applyAlignment="1">
      <alignment vertical="center"/>
    </xf>
    <xf numFmtId="0" fontId="14" fillId="8" borderId="21" xfId="5" applyFont="1" applyBorder="1"/>
    <xf numFmtId="0" fontId="11" fillId="0" borderId="7" xfId="0" applyFont="1" applyBorder="1"/>
    <xf numFmtId="0" fontId="15" fillId="4" borderId="22" xfId="4" applyFont="1" applyBorder="1"/>
    <xf numFmtId="0" fontId="11" fillId="0" borderId="0" xfId="0" pivotButton="1" applyFont="1"/>
    <xf numFmtId="0" fontId="11" fillId="0" borderId="0" xfId="0" applyFont="1"/>
    <xf numFmtId="0" fontId="11" fillId="0" borderId="0" xfId="0" applyFont="1" applyAlignment="1">
      <alignment horizontal="left"/>
    </xf>
    <xf numFmtId="0" fontId="11" fillId="0" borderId="0" xfId="0" applyNumberFormat="1" applyFont="1"/>
    <xf numFmtId="0" fontId="0" fillId="0" borderId="0" xfId="0" applyAlignment="1">
      <alignment horizontal="left" indent="1"/>
    </xf>
    <xf numFmtId="0" fontId="0" fillId="0" borderId="0" xfId="0" applyBorder="1" applyAlignment="1">
      <alignment vertical="center" wrapText="1"/>
    </xf>
    <xf numFmtId="164" fontId="2" fillId="9" borderId="1" xfId="0" applyNumberFormat="1" applyFont="1" applyFill="1" applyBorder="1" applyAlignment="1">
      <alignment horizontal="center" vertical="center"/>
    </xf>
    <xf numFmtId="3" fontId="2" fillId="9" borderId="1" xfId="0" applyNumberFormat="1" applyFont="1" applyFill="1" applyBorder="1" applyAlignment="1">
      <alignment horizontal="center" vertical="center"/>
    </xf>
    <xf numFmtId="0" fontId="2" fillId="9" borderId="1" xfId="0" applyFont="1" applyFill="1" applyBorder="1" applyAlignment="1">
      <alignment horizontal="center" vertical="center"/>
    </xf>
    <xf numFmtId="164" fontId="2" fillId="9" borderId="19" xfId="0" applyNumberFormat="1" applyFont="1" applyFill="1" applyBorder="1" applyAlignment="1">
      <alignment horizontal="center" vertical="center"/>
    </xf>
    <xf numFmtId="0" fontId="2" fillId="9" borderId="19" xfId="0" applyFont="1" applyFill="1" applyBorder="1" applyAlignment="1">
      <alignment horizontal="center" vertical="center"/>
    </xf>
    <xf numFmtId="0" fontId="8" fillId="7" borderId="4" xfId="3" applyBorder="1" applyAlignment="1">
      <alignment horizontal="center" vertical="center"/>
    </xf>
    <xf numFmtId="0" fontId="8" fillId="7" borderId="3" xfId="3" applyBorder="1" applyAlignment="1">
      <alignment vertical="center" wrapText="1"/>
    </xf>
    <xf numFmtId="0" fontId="8" fillId="7" borderId="9" xfId="3" applyBorder="1" applyAlignment="1">
      <alignment horizontal="center" vertical="center"/>
    </xf>
    <xf numFmtId="0" fontId="8" fillId="7" borderId="12" xfId="3" applyBorder="1" applyAlignment="1">
      <alignment horizontal="center" vertical="center"/>
    </xf>
    <xf numFmtId="0" fontId="8" fillId="7" borderId="12" xfId="3" applyBorder="1" applyAlignment="1">
      <alignment vertical="center" wrapText="1"/>
    </xf>
    <xf numFmtId="0" fontId="0" fillId="0" borderId="14" xfId="0" applyBorder="1"/>
    <xf numFmtId="0" fontId="3" fillId="3" borderId="1" xfId="0" applyFont="1" applyFill="1" applyBorder="1" applyAlignment="1">
      <alignment horizontal="center" wrapText="1"/>
    </xf>
    <xf numFmtId="0" fontId="6" fillId="4" borderId="4" xfId="1" applyFont="1" applyBorder="1" applyAlignment="1">
      <alignment horizontal="left" wrapText="1"/>
    </xf>
    <xf numFmtId="0" fontId="6" fillId="4" borderId="5" xfId="1" applyFont="1" applyBorder="1" applyAlignment="1">
      <alignment horizontal="left" wrapText="1"/>
    </xf>
    <xf numFmtId="0" fontId="6" fillId="4" borderId="6" xfId="1" applyFont="1" applyBorder="1" applyAlignment="1">
      <alignment horizontal="left" wrapText="1"/>
    </xf>
    <xf numFmtId="0" fontId="13" fillId="4" borderId="23" xfId="1" applyFont="1" applyBorder="1" applyAlignment="1">
      <alignment horizontal="center" vertical="center" wrapText="1"/>
    </xf>
    <xf numFmtId="0" fontId="13" fillId="4" borderId="24" xfId="1" applyFont="1" applyBorder="1" applyAlignment="1">
      <alignment horizontal="center" vertical="center" wrapText="1"/>
    </xf>
    <xf numFmtId="0" fontId="13" fillId="4" borderId="25" xfId="1" applyFont="1" applyBorder="1" applyAlignment="1">
      <alignment horizontal="center" vertical="center" wrapText="1"/>
    </xf>
    <xf numFmtId="0" fontId="13" fillId="4" borderId="4" xfId="1" applyFont="1" applyBorder="1" applyAlignment="1">
      <alignment horizontal="center" vertical="center" wrapText="1"/>
    </xf>
    <xf numFmtId="0" fontId="13" fillId="4" borderId="5" xfId="1" applyFont="1" applyBorder="1" applyAlignment="1">
      <alignment horizontal="center" vertical="center" wrapText="1"/>
    </xf>
    <xf numFmtId="0" fontId="13" fillId="4" borderId="6" xfId="1" applyFont="1" applyBorder="1" applyAlignment="1">
      <alignment horizontal="center" vertical="center" wrapText="1"/>
    </xf>
    <xf numFmtId="0" fontId="18" fillId="6" borderId="32" xfId="2" applyFont="1" applyBorder="1" applyAlignment="1">
      <alignment horizontal="center" vertical="center"/>
    </xf>
    <xf numFmtId="0" fontId="18" fillId="6" borderId="33" xfId="2" applyFont="1" applyBorder="1" applyAlignment="1">
      <alignment horizontal="center" vertical="center"/>
    </xf>
    <xf numFmtId="0" fontId="18" fillId="6" borderId="34" xfId="2" applyFont="1" applyBorder="1" applyAlignment="1">
      <alignment horizontal="center" vertical="center"/>
    </xf>
    <xf numFmtId="0" fontId="18" fillId="6" borderId="35" xfId="2" applyFont="1" applyBorder="1" applyAlignment="1">
      <alignment horizontal="center" vertical="center"/>
    </xf>
    <xf numFmtId="0" fontId="18" fillId="6" borderId="36" xfId="2" applyFont="1" applyBorder="1" applyAlignment="1">
      <alignment horizontal="center" vertical="center"/>
    </xf>
    <xf numFmtId="0" fontId="18" fillId="6" borderId="37" xfId="2" applyFont="1" applyBorder="1" applyAlignment="1">
      <alignment horizontal="center" vertical="center"/>
    </xf>
    <xf numFmtId="0" fontId="12" fillId="4" borderId="4" xfId="1" applyFont="1" applyBorder="1" applyAlignment="1">
      <alignment horizontal="center" vertical="center" wrapText="1"/>
    </xf>
    <xf numFmtId="0" fontId="12" fillId="4" borderId="5" xfId="1" applyFont="1" applyBorder="1" applyAlignment="1">
      <alignment horizontal="center" vertical="center" wrapText="1"/>
    </xf>
    <xf numFmtId="0" fontId="12" fillId="4" borderId="6" xfId="1" applyFont="1" applyBorder="1" applyAlignment="1">
      <alignment horizontal="center" vertical="center" wrapText="1"/>
    </xf>
    <xf numFmtId="0" fontId="16" fillId="4" borderId="4" xfId="1" applyFont="1" applyBorder="1" applyAlignment="1">
      <alignment horizontal="center" vertical="center" wrapText="1"/>
    </xf>
    <xf numFmtId="0" fontId="16" fillId="4" borderId="5" xfId="1" applyFont="1" applyBorder="1" applyAlignment="1">
      <alignment horizontal="center" vertical="center" wrapText="1"/>
    </xf>
    <xf numFmtId="0" fontId="16" fillId="4" borderId="6" xfId="1" applyFont="1" applyBorder="1" applyAlignment="1">
      <alignment horizontal="center" vertical="center" wrapText="1"/>
    </xf>
    <xf numFmtId="0" fontId="12" fillId="4" borderId="26" xfId="1" applyFont="1" applyBorder="1" applyAlignment="1">
      <alignment horizontal="center" vertical="center"/>
    </xf>
    <xf numFmtId="0" fontId="12" fillId="4" borderId="27" xfId="1" applyFont="1" applyBorder="1" applyAlignment="1">
      <alignment horizontal="center" vertical="center"/>
    </xf>
    <xf numFmtId="0" fontId="12" fillId="4" borderId="28" xfId="1" applyFont="1" applyBorder="1" applyAlignment="1">
      <alignment horizontal="center" vertical="center"/>
    </xf>
    <xf numFmtId="0" fontId="12" fillId="4" borderId="29" xfId="1" applyFont="1" applyBorder="1" applyAlignment="1">
      <alignment horizontal="center" vertical="center"/>
    </xf>
    <xf numFmtId="0" fontId="12" fillId="4" borderId="30" xfId="1" applyFont="1" applyBorder="1" applyAlignment="1">
      <alignment horizontal="center" vertical="center"/>
    </xf>
    <xf numFmtId="0" fontId="12" fillId="4" borderId="31" xfId="1" applyFont="1" applyBorder="1" applyAlignment="1">
      <alignment horizontal="center" vertical="center"/>
    </xf>
    <xf numFmtId="0" fontId="3" fillId="3" borderId="19" xfId="0" applyFont="1" applyFill="1" applyBorder="1" applyAlignment="1">
      <alignment horizontal="center" wrapText="1"/>
    </xf>
    <xf numFmtId="0" fontId="6" fillId="4" borderId="23" xfId="1" applyFont="1" applyBorder="1" applyAlignment="1">
      <alignment horizontal="center" vertical="center" wrapText="1"/>
    </xf>
    <xf numFmtId="0" fontId="6" fillId="4" borderId="24" xfId="1" applyFont="1" applyBorder="1" applyAlignment="1">
      <alignment horizontal="center" vertical="center" wrapText="1"/>
    </xf>
    <xf numFmtId="0" fontId="6" fillId="4" borderId="25" xfId="1" applyFont="1" applyBorder="1" applyAlignment="1">
      <alignment horizontal="center" vertical="center" wrapText="1"/>
    </xf>
    <xf numFmtId="0" fontId="13" fillId="4" borderId="2" xfId="1" applyFont="1" applyAlignment="1">
      <alignment horizontal="center" vertical="center"/>
    </xf>
    <xf numFmtId="0" fontId="16" fillId="4" borderId="2" xfId="1" applyFont="1" applyAlignment="1">
      <alignment horizontal="center" vertical="center" wrapText="1"/>
    </xf>
    <xf numFmtId="0" fontId="17" fillId="6" borderId="0" xfId="2" applyFont="1" applyAlignment="1">
      <alignment horizontal="center" vertical="center"/>
    </xf>
  </cellXfs>
  <cellStyles count="6">
    <cellStyle name="Bad" xfId="2" builtinId="27"/>
    <cellStyle name="Calculation" xfId="4" builtinId="22"/>
    <cellStyle name="Check Cell" xfId="5" builtinId="23"/>
    <cellStyle name="Neutral" xfId="3" builtinId="28"/>
    <cellStyle name="Normal" xfId="0" builtinId="0"/>
    <cellStyle name="Output" xfId="1" builtinId="21"/>
  </cellStyles>
  <dxfs count="32">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Verdana"/>
        <scheme val="none"/>
      </font>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Verdana"/>
        <scheme val="none"/>
      </font>
      <fill>
        <patternFill patternType="solid">
          <fgColor theme="0" tint="-0.14999847407452621"/>
          <bgColor theme="0" tint="-0.1499984740745262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Verdana"/>
        <scheme val="none"/>
      </font>
      <numFmt numFmtId="164" formatCode="[$-409]d\-mmm;@"/>
      <fill>
        <patternFill patternType="solid">
          <fgColor theme="0" tint="-0.14999847407452621"/>
          <bgColor theme="0" tint="-0.1499984740745262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0"/>
        <color rgb="FF000000"/>
        <name val="Verdana"/>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Verdana"/>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Verdana"/>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Verdana"/>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Verdana"/>
        <scheme val="none"/>
      </font>
      <numFmt numFmtId="164" formatCode="[$-409]d\-mmm;@"/>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0"/>
        <color rgb="FF000000"/>
        <name val="Verdana"/>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z val="12"/>
      </font>
    </dxf>
    <dxf>
      <font>
        <sz val="12"/>
      </font>
    </dxf>
    <dxf>
      <font>
        <sz val="12"/>
      </font>
    </dxf>
    <dxf>
      <font>
        <sz val="12"/>
      </font>
    </dxf>
    <dxf>
      <font>
        <sz val="12"/>
      </font>
    </dxf>
    <dxf>
      <font>
        <sz val="12"/>
      </font>
    </dxf>
    <dxf>
      <font>
        <sz val="12"/>
      </font>
    </dxf>
    <dxf>
      <font>
        <b val="0"/>
        <i val="0"/>
        <strike val="0"/>
        <condense val="0"/>
        <extend val="0"/>
        <outline val="0"/>
        <shadow val="0"/>
        <u val="none"/>
        <vertAlign val="baseline"/>
        <sz val="10"/>
        <color rgb="FF000000"/>
        <name val="Verdana"/>
        <scheme val="none"/>
      </font>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000000"/>
        <name val="Verdana"/>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Verdana"/>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Verdana"/>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Verdana"/>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rgb="FF000000"/>
        <name val="Verdana"/>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Verdana"/>
        <scheme val="none"/>
      </font>
      <numFmt numFmtId="164" formatCode="[$-409]d\-mmm;@"/>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rgb="FF000000"/>
        <name val="Verdana"/>
        <scheme val="none"/>
      </font>
      <numFmt numFmtId="164" formatCode="[$-409]d\-mmm;@"/>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Verdana"/>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[Project.xlsx]Sheet2!PivotTable2</c:name>
    <c:fmtId val="0"/>
  </c:pivotSource>
  <c:chart>
    <c:title>
      <c:layout>
        <c:manualLayout>
          <c:xMode val="edge"/>
          <c:yMode val="edge"/>
          <c:x val="0.46141424443311235"/>
          <c:y val="4.91574067260284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Sheet2!$C$4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Sheet2!$B$5:$B$12</c:f>
              <c:strCache>
                <c:ptCount val="7"/>
                <c:pt idx="0">
                  <c:v>Doctor and Medicine</c:v>
                </c:pt>
                <c:pt idx="1">
                  <c:v>Entertainment</c:v>
                </c:pt>
                <c:pt idx="2">
                  <c:v>Food</c:v>
                </c:pt>
                <c:pt idx="3">
                  <c:v>Grocery</c:v>
                </c:pt>
                <c:pt idx="4">
                  <c:v>Miscellaneous</c:v>
                </c:pt>
                <c:pt idx="5">
                  <c:v>Shopping</c:v>
                </c:pt>
                <c:pt idx="6">
                  <c:v>Ticket and Bills</c:v>
                </c:pt>
              </c:strCache>
            </c:strRef>
          </c:cat>
          <c:val>
            <c:numRef>
              <c:f>Sheet2!$C$5:$C$12</c:f>
              <c:numCache>
                <c:formatCode>General</c:formatCode>
                <c:ptCount val="7"/>
                <c:pt idx="0">
                  <c:v>450</c:v>
                </c:pt>
                <c:pt idx="1">
                  <c:v>1000</c:v>
                </c:pt>
                <c:pt idx="2">
                  <c:v>850</c:v>
                </c:pt>
                <c:pt idx="3">
                  <c:v>4690</c:v>
                </c:pt>
                <c:pt idx="4">
                  <c:v>500</c:v>
                </c:pt>
                <c:pt idx="5">
                  <c:v>3500</c:v>
                </c:pt>
                <c:pt idx="6">
                  <c:v>2570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894527271291498"/>
          <c:y val="0.11200480781023869"/>
          <c:w val="0.2608558491636786"/>
          <c:h val="0.8098515956533470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[Project.xlsx]Sheet4!PivotTable5</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7642101249554196"/>
          <c:y val="0.17111031301810165"/>
          <c:w val="0.73658894548012432"/>
          <c:h val="0.7193837530804833"/>
        </c:manualLayout>
      </c:layout>
      <c:barChart>
        <c:barDir val="col"/>
        <c:grouping val="clustered"/>
        <c:varyColors val="0"/>
        <c:ser>
          <c:idx val="0"/>
          <c:order val="0"/>
          <c:tx>
            <c:strRef>
              <c:f>Sheet4!$C$5:$C$6</c:f>
              <c:strCache>
                <c:ptCount val="1"/>
                <c:pt idx="0">
                  <c:v>Entertainment</c:v>
                </c:pt>
              </c:strCache>
            </c:strRef>
          </c:tx>
          <c:spPr>
            <a:solidFill>
              <a:schemeClr val="accent1"/>
            </a:solidFill>
            <a:ln>
              <a:noFill/>
            </a:ln>
            <a:effectLst/>
          </c:spPr>
          <c:invertIfNegative val="0"/>
          <c:cat>
            <c:strRef>
              <c:f>Sheet4!$B$7:$B$12</c:f>
              <c:strCache>
                <c:ptCount val="5"/>
                <c:pt idx="0">
                  <c:v>Electricity bill</c:v>
                </c:pt>
                <c:pt idx="1">
                  <c:v>Gas</c:v>
                </c:pt>
                <c:pt idx="2">
                  <c:v>House help</c:v>
                </c:pt>
                <c:pt idx="3">
                  <c:v>Movie</c:v>
                </c:pt>
                <c:pt idx="4">
                  <c:v>Railway monthly ticket</c:v>
                </c:pt>
              </c:strCache>
            </c:strRef>
          </c:cat>
          <c:val>
            <c:numRef>
              <c:f>Sheet4!$C$7:$C$12</c:f>
              <c:numCache>
                <c:formatCode>General</c:formatCode>
                <c:ptCount val="5"/>
                <c:pt idx="3">
                  <c:v>1000</c:v>
                </c:pt>
              </c:numCache>
            </c:numRef>
          </c:val>
        </c:ser>
        <c:ser>
          <c:idx val="1"/>
          <c:order val="1"/>
          <c:tx>
            <c:strRef>
              <c:f>Sheet4!$D$5:$D$6</c:f>
              <c:strCache>
                <c:ptCount val="1"/>
                <c:pt idx="0">
                  <c:v>Ticket and Bills</c:v>
                </c:pt>
              </c:strCache>
            </c:strRef>
          </c:tx>
          <c:spPr>
            <a:solidFill>
              <a:schemeClr val="accent2"/>
            </a:solidFill>
            <a:ln>
              <a:noFill/>
            </a:ln>
            <a:effectLst/>
          </c:spPr>
          <c:invertIfNegative val="0"/>
          <c:cat>
            <c:strRef>
              <c:f>Sheet4!$B$7:$B$12</c:f>
              <c:strCache>
                <c:ptCount val="5"/>
                <c:pt idx="0">
                  <c:v>Electricity bill</c:v>
                </c:pt>
                <c:pt idx="1">
                  <c:v>Gas</c:v>
                </c:pt>
                <c:pt idx="2">
                  <c:v>House help</c:v>
                </c:pt>
                <c:pt idx="3">
                  <c:v>Movie</c:v>
                </c:pt>
                <c:pt idx="4">
                  <c:v>Railway monthly ticket</c:v>
                </c:pt>
              </c:strCache>
            </c:strRef>
          </c:cat>
          <c:val>
            <c:numRef>
              <c:f>Sheet4!$D$7:$D$12</c:f>
              <c:numCache>
                <c:formatCode>General</c:formatCode>
                <c:ptCount val="5"/>
                <c:pt idx="0">
                  <c:v>370</c:v>
                </c:pt>
                <c:pt idx="1">
                  <c:v>850</c:v>
                </c:pt>
                <c:pt idx="2">
                  <c:v>1000</c:v>
                </c:pt>
                <c:pt idx="4">
                  <c:v>350</c:v>
                </c:pt>
              </c:numCache>
            </c:numRef>
          </c:val>
        </c:ser>
        <c:dLbls>
          <c:showLegendKey val="0"/>
          <c:showVal val="0"/>
          <c:showCatName val="0"/>
          <c:showSerName val="0"/>
          <c:showPercent val="0"/>
          <c:showBubbleSize val="0"/>
        </c:dLbls>
        <c:gapWidth val="219"/>
        <c:overlap val="-27"/>
        <c:axId val="-818081936"/>
        <c:axId val="-818074864"/>
      </c:barChart>
      <c:catAx>
        <c:axId val="-81808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18074864"/>
        <c:crosses val="autoZero"/>
        <c:auto val="1"/>
        <c:lblAlgn val="ctr"/>
        <c:lblOffset val="100"/>
        <c:noMultiLvlLbl val="0"/>
      </c:catAx>
      <c:valAx>
        <c:axId val="-81807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18081936"/>
        <c:crosses val="autoZero"/>
        <c:crossBetween val="between"/>
      </c:valAx>
      <c:spPr>
        <a:noFill/>
        <a:ln>
          <a:noFill/>
        </a:ln>
        <a:effectLst/>
      </c:spPr>
    </c:plotArea>
    <c:legend>
      <c:legendPos val="r"/>
      <c:layout>
        <c:manualLayout>
          <c:xMode val="edge"/>
          <c:yMode val="edge"/>
          <c:x val="0.20334600472999736"/>
          <c:y val="1.6094398028490713E-2"/>
          <c:w val="0.14960744966365741"/>
          <c:h val="0.138496166894800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[Project.xlsx]Sheet9!PivotTable9</c:name>
    <c:fmtId val="0"/>
  </c:pivotSource>
  <c:chart>
    <c:title>
      <c:layout>
        <c:manualLayout>
          <c:xMode val="edge"/>
          <c:yMode val="edge"/>
          <c:x val="0.464722222222222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83580927384077"/>
          <c:y val="0.21235892388451444"/>
          <c:w val="0.76112270341207344"/>
          <c:h val="0.53774387576552929"/>
        </c:manualLayout>
      </c:layout>
      <c:barChart>
        <c:barDir val="col"/>
        <c:grouping val="clustered"/>
        <c:varyColors val="0"/>
        <c:ser>
          <c:idx val="0"/>
          <c:order val="0"/>
          <c:tx>
            <c:strRef>
              <c:f>Sheet9!$C$5</c:f>
              <c:strCache>
                <c:ptCount val="1"/>
                <c:pt idx="0">
                  <c:v>Total</c:v>
                </c:pt>
              </c:strCache>
            </c:strRef>
          </c:tx>
          <c:spPr>
            <a:solidFill>
              <a:schemeClr val="accent1"/>
            </a:solidFill>
            <a:ln>
              <a:noFill/>
            </a:ln>
            <a:effectLst/>
          </c:spPr>
          <c:invertIfNegative val="0"/>
          <c:cat>
            <c:strRef>
              <c:f>Sheet9!$B$6:$B$8</c:f>
              <c:strCache>
                <c:ptCount val="2"/>
                <c:pt idx="0">
                  <c:v>Entertainment</c:v>
                </c:pt>
                <c:pt idx="1">
                  <c:v>Shopping</c:v>
                </c:pt>
              </c:strCache>
            </c:strRef>
          </c:cat>
          <c:val>
            <c:numRef>
              <c:f>Sheet9!$C$6:$C$8</c:f>
              <c:numCache>
                <c:formatCode>General</c:formatCode>
                <c:ptCount val="2"/>
                <c:pt idx="0">
                  <c:v>1000</c:v>
                </c:pt>
                <c:pt idx="1">
                  <c:v>3500</c:v>
                </c:pt>
              </c:numCache>
            </c:numRef>
          </c:val>
        </c:ser>
        <c:dLbls>
          <c:showLegendKey val="0"/>
          <c:showVal val="0"/>
          <c:showCatName val="0"/>
          <c:showSerName val="0"/>
          <c:showPercent val="0"/>
          <c:showBubbleSize val="0"/>
        </c:dLbls>
        <c:gapWidth val="219"/>
        <c:overlap val="-27"/>
        <c:axId val="-818080848"/>
        <c:axId val="-818079216"/>
      </c:barChart>
      <c:catAx>
        <c:axId val="-81808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18079216"/>
        <c:crosses val="autoZero"/>
        <c:auto val="1"/>
        <c:lblAlgn val="ctr"/>
        <c:lblOffset val="100"/>
        <c:noMultiLvlLbl val="0"/>
      </c:catAx>
      <c:valAx>
        <c:axId val="-81807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18080848"/>
        <c:crosses val="autoZero"/>
        <c:crossBetween val="between"/>
      </c:valAx>
      <c:spPr>
        <a:noFill/>
        <a:ln>
          <a:noFill/>
        </a:ln>
        <a:effectLst/>
      </c:spPr>
    </c:plotArea>
    <c:legend>
      <c:legendPos val="r"/>
      <c:layout>
        <c:manualLayout>
          <c:xMode val="edge"/>
          <c:yMode val="edge"/>
          <c:x val="0.86970363079615043"/>
          <c:y val="5.6631671041119838E-2"/>
          <c:w val="0.10625639442128558"/>
          <c:h val="9.000801983085447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[Project.xlsx]Sheet12!PivotTable12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Sheet12!$I$4:$I$5</c:f>
              <c:strCache>
                <c:ptCount val="1"/>
                <c:pt idx="0">
                  <c:v>Essentials</c:v>
                </c:pt>
              </c:strCache>
            </c:strRef>
          </c:tx>
          <c:spPr>
            <a:solidFill>
              <a:schemeClr val="accent1"/>
            </a:solidFill>
            <a:ln>
              <a:noFill/>
            </a:ln>
            <a:effectLst/>
          </c:spPr>
          <c:invertIfNegative val="0"/>
          <c:cat>
            <c:strRef>
              <c:f>Sheet12!$H$6:$H$13</c:f>
              <c:strCache>
                <c:ptCount val="7"/>
                <c:pt idx="0">
                  <c:v>Doctor and Medicine</c:v>
                </c:pt>
                <c:pt idx="1">
                  <c:v>Entertainment</c:v>
                </c:pt>
                <c:pt idx="2">
                  <c:v>Food</c:v>
                </c:pt>
                <c:pt idx="3">
                  <c:v>Grocery</c:v>
                </c:pt>
                <c:pt idx="4">
                  <c:v>Miscellaneous</c:v>
                </c:pt>
                <c:pt idx="5">
                  <c:v>Shopping</c:v>
                </c:pt>
                <c:pt idx="6">
                  <c:v>Ticket and Bills</c:v>
                </c:pt>
              </c:strCache>
            </c:strRef>
          </c:cat>
          <c:val>
            <c:numRef>
              <c:f>Sheet12!$I$6:$I$13</c:f>
              <c:numCache>
                <c:formatCode>General</c:formatCode>
                <c:ptCount val="7"/>
                <c:pt idx="0">
                  <c:v>450</c:v>
                </c:pt>
                <c:pt idx="2">
                  <c:v>850</c:v>
                </c:pt>
                <c:pt idx="3">
                  <c:v>4690</c:v>
                </c:pt>
                <c:pt idx="4">
                  <c:v>500</c:v>
                </c:pt>
                <c:pt idx="6">
                  <c:v>2570</c:v>
                </c:pt>
              </c:numCache>
            </c:numRef>
          </c:val>
        </c:ser>
        <c:ser>
          <c:idx val="1"/>
          <c:order val="1"/>
          <c:tx>
            <c:strRef>
              <c:f>Sheet12!$J$4:$J$5</c:f>
              <c:strCache>
                <c:ptCount val="1"/>
                <c:pt idx="0">
                  <c:v>Non-Essentials</c:v>
                </c:pt>
              </c:strCache>
            </c:strRef>
          </c:tx>
          <c:spPr>
            <a:solidFill>
              <a:schemeClr val="accent2"/>
            </a:solidFill>
            <a:ln>
              <a:noFill/>
            </a:ln>
            <a:effectLst/>
          </c:spPr>
          <c:invertIfNegative val="0"/>
          <c:cat>
            <c:strRef>
              <c:f>Sheet12!$H$6:$H$13</c:f>
              <c:strCache>
                <c:ptCount val="7"/>
                <c:pt idx="0">
                  <c:v>Doctor and Medicine</c:v>
                </c:pt>
                <c:pt idx="1">
                  <c:v>Entertainment</c:v>
                </c:pt>
                <c:pt idx="2">
                  <c:v>Food</c:v>
                </c:pt>
                <c:pt idx="3">
                  <c:v>Grocery</c:v>
                </c:pt>
                <c:pt idx="4">
                  <c:v>Miscellaneous</c:v>
                </c:pt>
                <c:pt idx="5">
                  <c:v>Shopping</c:v>
                </c:pt>
                <c:pt idx="6">
                  <c:v>Ticket and Bills</c:v>
                </c:pt>
              </c:strCache>
            </c:strRef>
          </c:cat>
          <c:val>
            <c:numRef>
              <c:f>Sheet12!$J$6:$J$13</c:f>
              <c:numCache>
                <c:formatCode>General</c:formatCode>
                <c:ptCount val="7"/>
                <c:pt idx="1">
                  <c:v>1000</c:v>
                </c:pt>
                <c:pt idx="5">
                  <c:v>3500</c:v>
                </c:pt>
              </c:numCache>
            </c:numRef>
          </c:val>
        </c:ser>
        <c:dLbls>
          <c:showLegendKey val="0"/>
          <c:showVal val="0"/>
          <c:showCatName val="0"/>
          <c:showSerName val="0"/>
          <c:showPercent val="0"/>
          <c:showBubbleSize val="0"/>
        </c:dLbls>
        <c:gapWidth val="219"/>
        <c:overlap val="-27"/>
        <c:axId val="-818078672"/>
        <c:axId val="-818075952"/>
      </c:barChart>
      <c:catAx>
        <c:axId val="-8180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8075952"/>
        <c:crosses val="autoZero"/>
        <c:auto val="1"/>
        <c:lblAlgn val="ctr"/>
        <c:lblOffset val="100"/>
        <c:noMultiLvlLbl val="0"/>
      </c:catAx>
      <c:valAx>
        <c:axId val="-81807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1807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605790</xdr:colOff>
      <xdr:row>3</xdr:row>
      <xdr:rowOff>7620</xdr:rowOff>
    </xdr:from>
    <xdr:to>
      <xdr:col>16</xdr:col>
      <xdr:colOff>152400</xdr:colOff>
      <xdr:row>26</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xdr:colOff>
      <xdr:row>3</xdr:row>
      <xdr:rowOff>175260</xdr:rowOff>
    </xdr:from>
    <xdr:to>
      <xdr:col>15</xdr:col>
      <xdr:colOff>601980</xdr:colOff>
      <xdr:row>28</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4</xdr:row>
      <xdr:rowOff>7620</xdr:rowOff>
    </xdr:from>
    <xdr:to>
      <xdr:col>11</xdr:col>
      <xdr:colOff>598170</xdr:colOff>
      <xdr:row>19</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605790</xdr:colOff>
      <xdr:row>14</xdr:row>
      <xdr:rowOff>15240</xdr:rowOff>
    </xdr:from>
    <xdr:to>
      <xdr:col>18</xdr:col>
      <xdr:colOff>198120</xdr:colOff>
      <xdr:row>33</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ilas" refreshedDate="45458.424639699071" createdVersion="5" refreshedVersion="5" minRefreshableVersion="3" recordCount="33">
  <cacheSource type="worksheet">
    <worksheetSource ref="B3:E36" sheet="Expense"/>
  </cacheSource>
  <cacheFields count="4">
    <cacheField name="Date" numFmtId="164">
      <sharedItems containsSemiMixedTypes="0" containsNonDate="0" containsDate="1" containsString="0" minDate="2021-06-02T00:00:00" maxDate="2021-06-30T00:00:00"/>
    </cacheField>
    <cacheField name="Category" numFmtId="0">
      <sharedItems count="7">
        <s v="Grocery"/>
        <s v="Entertainment"/>
        <s v="Food"/>
        <s v="Doctor and Medicine"/>
        <s v="Ticket and Bills"/>
        <s v="Shopping"/>
        <s v="Miscellaneous"/>
      </sharedItems>
    </cacheField>
    <cacheField name="Items" numFmtId="0">
      <sharedItems/>
    </cacheField>
    <cacheField name="Expense (INR)" numFmtId="0">
      <sharedItems containsSemiMixedTypes="0" containsString="0" containsNumber="1" containsInteger="1" minValue="100" maxValue="2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ilas" refreshedDate="45458.437940393516" createdVersion="5" refreshedVersion="5" minRefreshableVersion="3" recordCount="33">
  <cacheSource type="worksheet">
    <worksheetSource name="Table1"/>
  </cacheSource>
  <cacheFields count="4">
    <cacheField name="Date" numFmtId="164">
      <sharedItems containsSemiMixedTypes="0" containsNonDate="0" containsDate="1" containsString="0" minDate="2021-06-02T00:00:00" maxDate="2021-06-30T00:00:00"/>
    </cacheField>
    <cacheField name="Category" numFmtId="0">
      <sharedItems count="7">
        <s v="Grocery"/>
        <s v="Entertainment"/>
        <s v="Food"/>
        <s v="Doctor and Medicine"/>
        <s v="Ticket and Bills"/>
        <s v="Shopping"/>
        <s v="Miscellaneous"/>
      </sharedItems>
    </cacheField>
    <cacheField name="Items" numFmtId="0">
      <sharedItems count="17">
        <s v="Foodgrains and cereals"/>
        <s v="Oil and spices"/>
        <s v="Movie"/>
        <s v="Online Food Order"/>
        <s v="Mother's Medicine"/>
        <s v="Railway monthly ticket"/>
        <s v="Vegetables"/>
        <s v="Fruit"/>
        <s v="Chips and Fries"/>
        <s v="Bread and bakery"/>
        <s v="Shoes"/>
        <s v="Beverages"/>
        <s v="House help"/>
        <s v="Electricity bill"/>
        <s v="Gas"/>
        <s v="Sister's birthday gift"/>
        <s v="Tshirt and Jeans"/>
      </sharedItems>
    </cacheField>
    <cacheField name="Expense (INR)" numFmtId="0">
      <sharedItems containsSemiMixedTypes="0" containsString="0" containsNumber="1" containsInteger="1" minValue="100" maxValue="2500" count="15">
        <n v="1050"/>
        <n v="550"/>
        <n v="250"/>
        <n v="150"/>
        <n v="450"/>
        <n v="350"/>
        <n v="100"/>
        <n v="1000"/>
        <n v="370"/>
        <n v="850"/>
        <n v="200"/>
        <n v="470"/>
        <n v="500"/>
        <n v="2500"/>
        <n v="27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ilas" refreshedDate="45458.478430439813" createdVersion="5" refreshedVersion="5" minRefreshableVersion="3" recordCount="33">
  <cacheSource type="worksheet">
    <worksheetSource name="Table3"/>
  </cacheSource>
  <cacheFields count="5">
    <cacheField name="Date" numFmtId="164">
      <sharedItems containsSemiMixedTypes="0" containsNonDate="0" containsDate="1" containsString="0" minDate="2021-06-02T00:00:00" maxDate="2021-06-30T00:00:00"/>
    </cacheField>
    <cacheField name="Category" numFmtId="0">
      <sharedItems count="7">
        <s v="Grocery"/>
        <s v="Entertainment"/>
        <s v="Food"/>
        <s v="Doctor and Medicine"/>
        <s v="Ticket and Bills"/>
        <s v="Shopping"/>
        <s v="Miscellaneous"/>
      </sharedItems>
    </cacheField>
    <cacheField name="Items" numFmtId="0">
      <sharedItems/>
    </cacheField>
    <cacheField name="Expense (INR)" numFmtId="0">
      <sharedItems containsSemiMixedTypes="0" containsString="0" containsNumber="1" containsInteger="1" minValue="100" maxValue="2500"/>
    </cacheField>
    <cacheField name="Essentials" numFmtId="0">
      <sharedItems count="2">
        <s v="Essentials"/>
        <s v="Non-Essential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d v="2021-06-02T00:00:00"/>
    <x v="0"/>
    <s v="Foodgrains and cereals"/>
    <n v="1050"/>
  </r>
  <r>
    <d v="2021-06-02T00:00:00"/>
    <x v="0"/>
    <s v="Oil and spices"/>
    <n v="550"/>
  </r>
  <r>
    <d v="2021-06-02T00:00:00"/>
    <x v="1"/>
    <s v="Movie"/>
    <n v="250"/>
  </r>
  <r>
    <d v="2021-06-03T00:00:00"/>
    <x v="2"/>
    <s v="Online Food Order"/>
    <n v="150"/>
  </r>
  <r>
    <d v="2021-06-03T00:00:00"/>
    <x v="3"/>
    <s v="Mother's Medicine"/>
    <n v="450"/>
  </r>
  <r>
    <d v="2021-06-04T00:00:00"/>
    <x v="4"/>
    <s v="Railway monthly ticket"/>
    <n v="350"/>
  </r>
  <r>
    <d v="2021-06-06T00:00:00"/>
    <x v="0"/>
    <s v="Vegetables"/>
    <n v="450"/>
  </r>
  <r>
    <d v="2021-06-06T00:00:00"/>
    <x v="0"/>
    <s v="Fruit"/>
    <n v="150"/>
  </r>
  <r>
    <d v="2021-06-08T00:00:00"/>
    <x v="2"/>
    <s v="Chips and Fries"/>
    <n v="100"/>
  </r>
  <r>
    <d v="2021-06-09T00:00:00"/>
    <x v="0"/>
    <s v="Bread and bakery"/>
    <n v="100"/>
  </r>
  <r>
    <d v="2021-06-10T00:00:00"/>
    <x v="5"/>
    <s v="Shoes"/>
    <n v="1000"/>
  </r>
  <r>
    <d v="2021-06-11T00:00:00"/>
    <x v="0"/>
    <s v="Vegetables"/>
    <n v="250"/>
  </r>
  <r>
    <d v="2021-06-12T00:00:00"/>
    <x v="2"/>
    <s v="Online Food Order"/>
    <n v="100"/>
  </r>
  <r>
    <d v="2021-06-12T00:00:00"/>
    <x v="1"/>
    <s v="Movie"/>
    <n v="250"/>
  </r>
  <r>
    <d v="2021-06-13T00:00:00"/>
    <x v="0"/>
    <s v="Beverages"/>
    <n v="250"/>
  </r>
  <r>
    <d v="2021-06-13T00:00:00"/>
    <x v="4"/>
    <s v="House help"/>
    <n v="1000"/>
  </r>
  <r>
    <d v="2021-06-14T00:00:00"/>
    <x v="4"/>
    <s v="Electricity bill"/>
    <n v="370"/>
  </r>
  <r>
    <d v="2021-06-15T00:00:00"/>
    <x v="4"/>
    <s v="Gas"/>
    <n v="850"/>
  </r>
  <r>
    <d v="2021-06-15T00:00:00"/>
    <x v="0"/>
    <s v="Fruit"/>
    <n v="200"/>
  </r>
  <r>
    <d v="2021-06-16T00:00:00"/>
    <x v="0"/>
    <s v="Vegetables"/>
    <n v="470"/>
  </r>
  <r>
    <d v="2021-06-19T00:00:00"/>
    <x v="6"/>
    <s v="Sister's birthday gift"/>
    <n v="500"/>
  </r>
  <r>
    <d v="2021-06-19T00:00:00"/>
    <x v="0"/>
    <s v="Bread and bakery"/>
    <n v="200"/>
  </r>
  <r>
    <d v="2021-06-20T00:00:00"/>
    <x v="2"/>
    <s v="Chips and Fries"/>
    <n v="150"/>
  </r>
  <r>
    <d v="2021-06-22T00:00:00"/>
    <x v="2"/>
    <s v="Online Food Order"/>
    <n v="150"/>
  </r>
  <r>
    <d v="2021-06-23T00:00:00"/>
    <x v="1"/>
    <s v="Movie"/>
    <n v="250"/>
  </r>
  <r>
    <d v="2021-06-24T00:00:00"/>
    <x v="0"/>
    <s v="Vegetables"/>
    <n v="250"/>
  </r>
  <r>
    <d v="2021-06-25T00:00:00"/>
    <x v="5"/>
    <s v="Tshirt and Jeans"/>
    <n v="2500"/>
  </r>
  <r>
    <d v="2021-06-26T00:00:00"/>
    <x v="0"/>
    <s v="Fruit"/>
    <n v="200"/>
  </r>
  <r>
    <d v="2021-06-26T00:00:00"/>
    <x v="0"/>
    <s v="Bread and bakery"/>
    <n v="200"/>
  </r>
  <r>
    <d v="2021-06-27T00:00:00"/>
    <x v="1"/>
    <s v="Movie"/>
    <n v="250"/>
  </r>
  <r>
    <d v="2021-06-28T00:00:00"/>
    <x v="2"/>
    <s v="Online Food Order"/>
    <n v="200"/>
  </r>
  <r>
    <d v="2021-06-29T00:00:00"/>
    <x v="0"/>
    <s v="Fruit"/>
    <n v="100"/>
  </r>
  <r>
    <d v="2021-06-29T00:00:00"/>
    <x v="0"/>
    <s v="Vegetables"/>
    <n v="270"/>
  </r>
</pivotCacheRecords>
</file>

<file path=xl/pivotCache/pivotCacheRecords2.xml><?xml version="1.0" encoding="utf-8"?>
<pivotCacheRecords xmlns="http://schemas.openxmlformats.org/spreadsheetml/2006/main" xmlns:r="http://schemas.openxmlformats.org/officeDocument/2006/relationships" count="33">
  <r>
    <d v="2021-06-02T00:00:00"/>
    <x v="0"/>
    <x v="0"/>
    <x v="0"/>
  </r>
  <r>
    <d v="2021-06-02T00:00:00"/>
    <x v="0"/>
    <x v="1"/>
    <x v="1"/>
  </r>
  <r>
    <d v="2021-06-02T00:00:00"/>
    <x v="1"/>
    <x v="2"/>
    <x v="2"/>
  </r>
  <r>
    <d v="2021-06-03T00:00:00"/>
    <x v="2"/>
    <x v="3"/>
    <x v="3"/>
  </r>
  <r>
    <d v="2021-06-03T00:00:00"/>
    <x v="3"/>
    <x v="4"/>
    <x v="4"/>
  </r>
  <r>
    <d v="2021-06-04T00:00:00"/>
    <x v="4"/>
    <x v="5"/>
    <x v="5"/>
  </r>
  <r>
    <d v="2021-06-06T00:00:00"/>
    <x v="0"/>
    <x v="6"/>
    <x v="4"/>
  </r>
  <r>
    <d v="2021-06-06T00:00:00"/>
    <x v="0"/>
    <x v="7"/>
    <x v="3"/>
  </r>
  <r>
    <d v="2021-06-08T00:00:00"/>
    <x v="2"/>
    <x v="8"/>
    <x v="6"/>
  </r>
  <r>
    <d v="2021-06-09T00:00:00"/>
    <x v="0"/>
    <x v="9"/>
    <x v="6"/>
  </r>
  <r>
    <d v="2021-06-10T00:00:00"/>
    <x v="5"/>
    <x v="10"/>
    <x v="7"/>
  </r>
  <r>
    <d v="2021-06-11T00:00:00"/>
    <x v="0"/>
    <x v="6"/>
    <x v="2"/>
  </r>
  <r>
    <d v="2021-06-12T00:00:00"/>
    <x v="2"/>
    <x v="3"/>
    <x v="6"/>
  </r>
  <r>
    <d v="2021-06-12T00:00:00"/>
    <x v="1"/>
    <x v="2"/>
    <x v="2"/>
  </r>
  <r>
    <d v="2021-06-13T00:00:00"/>
    <x v="0"/>
    <x v="11"/>
    <x v="2"/>
  </r>
  <r>
    <d v="2021-06-13T00:00:00"/>
    <x v="4"/>
    <x v="12"/>
    <x v="7"/>
  </r>
  <r>
    <d v="2021-06-14T00:00:00"/>
    <x v="4"/>
    <x v="13"/>
    <x v="8"/>
  </r>
  <r>
    <d v="2021-06-15T00:00:00"/>
    <x v="4"/>
    <x v="14"/>
    <x v="9"/>
  </r>
  <r>
    <d v="2021-06-15T00:00:00"/>
    <x v="0"/>
    <x v="7"/>
    <x v="10"/>
  </r>
  <r>
    <d v="2021-06-16T00:00:00"/>
    <x v="0"/>
    <x v="6"/>
    <x v="11"/>
  </r>
  <r>
    <d v="2021-06-19T00:00:00"/>
    <x v="6"/>
    <x v="15"/>
    <x v="12"/>
  </r>
  <r>
    <d v="2021-06-19T00:00:00"/>
    <x v="0"/>
    <x v="9"/>
    <x v="10"/>
  </r>
  <r>
    <d v="2021-06-20T00:00:00"/>
    <x v="2"/>
    <x v="8"/>
    <x v="3"/>
  </r>
  <r>
    <d v="2021-06-22T00:00:00"/>
    <x v="2"/>
    <x v="3"/>
    <x v="3"/>
  </r>
  <r>
    <d v="2021-06-23T00:00:00"/>
    <x v="1"/>
    <x v="2"/>
    <x v="2"/>
  </r>
  <r>
    <d v="2021-06-24T00:00:00"/>
    <x v="0"/>
    <x v="6"/>
    <x v="2"/>
  </r>
  <r>
    <d v="2021-06-25T00:00:00"/>
    <x v="5"/>
    <x v="16"/>
    <x v="13"/>
  </r>
  <r>
    <d v="2021-06-26T00:00:00"/>
    <x v="0"/>
    <x v="7"/>
    <x v="10"/>
  </r>
  <r>
    <d v="2021-06-26T00:00:00"/>
    <x v="0"/>
    <x v="9"/>
    <x v="10"/>
  </r>
  <r>
    <d v="2021-06-27T00:00:00"/>
    <x v="1"/>
    <x v="2"/>
    <x v="2"/>
  </r>
  <r>
    <d v="2021-06-28T00:00:00"/>
    <x v="2"/>
    <x v="3"/>
    <x v="10"/>
  </r>
  <r>
    <d v="2021-06-29T00:00:00"/>
    <x v="0"/>
    <x v="7"/>
    <x v="6"/>
  </r>
  <r>
    <d v="2021-06-29T00:00:00"/>
    <x v="0"/>
    <x v="6"/>
    <x v="14"/>
  </r>
</pivotCacheRecords>
</file>

<file path=xl/pivotCache/pivotCacheRecords3.xml><?xml version="1.0" encoding="utf-8"?>
<pivotCacheRecords xmlns="http://schemas.openxmlformats.org/spreadsheetml/2006/main" xmlns:r="http://schemas.openxmlformats.org/officeDocument/2006/relationships" count="33">
  <r>
    <d v="2021-06-02T00:00:00"/>
    <x v="0"/>
    <s v="Foodgrains and cereals"/>
    <n v="1050"/>
    <x v="0"/>
  </r>
  <r>
    <d v="2021-06-02T00:00:00"/>
    <x v="0"/>
    <s v="Oil and spices"/>
    <n v="550"/>
    <x v="0"/>
  </r>
  <r>
    <d v="2021-06-02T00:00:00"/>
    <x v="1"/>
    <s v="Movie"/>
    <n v="250"/>
    <x v="1"/>
  </r>
  <r>
    <d v="2021-06-03T00:00:00"/>
    <x v="2"/>
    <s v="Online Food Order"/>
    <n v="150"/>
    <x v="0"/>
  </r>
  <r>
    <d v="2021-06-03T00:00:00"/>
    <x v="3"/>
    <s v="Mother's Medicine"/>
    <n v="450"/>
    <x v="0"/>
  </r>
  <r>
    <d v="2021-06-04T00:00:00"/>
    <x v="4"/>
    <s v="Railway monthly ticket"/>
    <n v="350"/>
    <x v="0"/>
  </r>
  <r>
    <d v="2021-06-06T00:00:00"/>
    <x v="0"/>
    <s v="Vegetables"/>
    <n v="450"/>
    <x v="0"/>
  </r>
  <r>
    <d v="2021-06-06T00:00:00"/>
    <x v="0"/>
    <s v="Fruit"/>
    <n v="150"/>
    <x v="0"/>
  </r>
  <r>
    <d v="2021-06-08T00:00:00"/>
    <x v="2"/>
    <s v="Chips and Fries"/>
    <n v="100"/>
    <x v="0"/>
  </r>
  <r>
    <d v="2021-06-09T00:00:00"/>
    <x v="0"/>
    <s v="Bread and bakery"/>
    <n v="100"/>
    <x v="0"/>
  </r>
  <r>
    <d v="2021-06-10T00:00:00"/>
    <x v="5"/>
    <s v="Shoes"/>
    <n v="1000"/>
    <x v="1"/>
  </r>
  <r>
    <d v="2021-06-11T00:00:00"/>
    <x v="0"/>
    <s v="Vegetables"/>
    <n v="250"/>
    <x v="0"/>
  </r>
  <r>
    <d v="2021-06-12T00:00:00"/>
    <x v="2"/>
    <s v="Online Food Order"/>
    <n v="100"/>
    <x v="0"/>
  </r>
  <r>
    <d v="2021-06-12T00:00:00"/>
    <x v="1"/>
    <s v="Movie"/>
    <n v="250"/>
    <x v="1"/>
  </r>
  <r>
    <d v="2021-06-13T00:00:00"/>
    <x v="0"/>
    <s v="Beverages"/>
    <n v="250"/>
    <x v="0"/>
  </r>
  <r>
    <d v="2021-06-13T00:00:00"/>
    <x v="4"/>
    <s v="House help"/>
    <n v="1000"/>
    <x v="0"/>
  </r>
  <r>
    <d v="2021-06-14T00:00:00"/>
    <x v="4"/>
    <s v="Electricity bill"/>
    <n v="370"/>
    <x v="0"/>
  </r>
  <r>
    <d v="2021-06-15T00:00:00"/>
    <x v="4"/>
    <s v="Gas"/>
    <n v="850"/>
    <x v="0"/>
  </r>
  <r>
    <d v="2021-06-15T00:00:00"/>
    <x v="0"/>
    <s v="Fruit"/>
    <n v="200"/>
    <x v="0"/>
  </r>
  <r>
    <d v="2021-06-16T00:00:00"/>
    <x v="0"/>
    <s v="Vegetables"/>
    <n v="470"/>
    <x v="0"/>
  </r>
  <r>
    <d v="2021-06-19T00:00:00"/>
    <x v="6"/>
    <s v="Sister's birthday gift"/>
    <n v="500"/>
    <x v="0"/>
  </r>
  <r>
    <d v="2021-06-19T00:00:00"/>
    <x v="0"/>
    <s v="Bread and bakery"/>
    <n v="200"/>
    <x v="0"/>
  </r>
  <r>
    <d v="2021-06-20T00:00:00"/>
    <x v="2"/>
    <s v="Chips and Fries"/>
    <n v="150"/>
    <x v="0"/>
  </r>
  <r>
    <d v="2021-06-22T00:00:00"/>
    <x v="2"/>
    <s v="Online Food Order"/>
    <n v="150"/>
    <x v="0"/>
  </r>
  <r>
    <d v="2021-06-23T00:00:00"/>
    <x v="1"/>
    <s v="Movie"/>
    <n v="250"/>
    <x v="1"/>
  </r>
  <r>
    <d v="2021-06-24T00:00:00"/>
    <x v="0"/>
    <s v="Vegetables"/>
    <n v="250"/>
    <x v="0"/>
  </r>
  <r>
    <d v="2021-06-25T00:00:00"/>
    <x v="5"/>
    <s v="Tshirt and Jeans"/>
    <n v="2500"/>
    <x v="1"/>
  </r>
  <r>
    <d v="2021-06-26T00:00:00"/>
    <x v="0"/>
    <s v="Fruit"/>
    <n v="200"/>
    <x v="0"/>
  </r>
  <r>
    <d v="2021-06-26T00:00:00"/>
    <x v="0"/>
    <s v="Bread and bakery"/>
    <n v="200"/>
    <x v="0"/>
  </r>
  <r>
    <d v="2021-06-27T00:00:00"/>
    <x v="1"/>
    <s v="Movie"/>
    <n v="250"/>
    <x v="1"/>
  </r>
  <r>
    <d v="2021-06-28T00:00:00"/>
    <x v="2"/>
    <s v="Online Food Order"/>
    <n v="200"/>
    <x v="0"/>
  </r>
  <r>
    <d v="2021-06-29T00:00:00"/>
    <x v="0"/>
    <s v="Fruit"/>
    <n v="100"/>
    <x v="0"/>
  </r>
  <r>
    <d v="2021-06-29T00:00:00"/>
    <x v="0"/>
    <s v="Vegetables"/>
    <n v="27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6:C18" firstHeaderRow="1" firstDataRow="1" firstDataCol="1"/>
  <pivotFields count="4">
    <pivotField numFmtId="164" showAll="0"/>
    <pivotField axis="axisRow" showAll="0" measureFilter="1">
      <items count="8">
        <item x="3"/>
        <item x="1"/>
        <item x="2"/>
        <item x="0"/>
        <item x="6"/>
        <item x="5"/>
        <item x="4"/>
        <item t="default"/>
      </items>
    </pivotField>
    <pivotField showAll="0"/>
    <pivotField dataField="1" showAll="0"/>
  </pivotFields>
  <rowFields count="1">
    <field x="1"/>
  </rowFields>
  <rowItems count="2">
    <i>
      <x v="3"/>
    </i>
    <i t="grand">
      <x/>
    </i>
  </rowItems>
  <colItems count="1">
    <i/>
  </colItems>
  <dataFields count="1">
    <dataField name="Sum of Expense (INR)" fld="3" baseField="0" baseItem="0"/>
  </dataField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C6" firstHeaderRow="1" firstDataRow="1" firstDataCol="1"/>
  <pivotFields count="4">
    <pivotField numFmtId="164" showAll="0"/>
    <pivotField showAll="0"/>
    <pivotField axis="axisRow" showAll="0">
      <items count="18">
        <item h="1" x="11"/>
        <item h="1" x="9"/>
        <item h="1" x="8"/>
        <item h="1" x="13"/>
        <item h="1" x="0"/>
        <item h="1" x="7"/>
        <item h="1" x="14"/>
        <item h="1" x="12"/>
        <item h="1" x="4"/>
        <item x="2"/>
        <item h="1" x="1"/>
        <item h="1" x="3"/>
        <item h="1" x="5"/>
        <item h="1" x="10"/>
        <item h="1" x="15"/>
        <item h="1" x="16"/>
        <item h="1" x="6"/>
        <item t="default"/>
      </items>
    </pivotField>
    <pivotField dataField="1" showAll="0"/>
  </pivotFields>
  <rowFields count="1">
    <field x="2"/>
  </rowFields>
  <rowItems count="2">
    <i>
      <x v="9"/>
    </i>
    <i t="grand">
      <x/>
    </i>
  </rowItems>
  <colItems count="1">
    <i/>
  </colItems>
  <dataFields count="1">
    <dataField name="Count of Expense (INR)" fld="3" subtotal="count" baseField="2"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4:K13" firstHeaderRow="1" firstDataRow="2" firstDataCol="1"/>
  <pivotFields count="5">
    <pivotField numFmtId="164" showAll="0"/>
    <pivotField axis="axisRow" showAll="0">
      <items count="8">
        <item x="3"/>
        <item x="1"/>
        <item x="2"/>
        <item x="0"/>
        <item x="6"/>
        <item x="5"/>
        <item x="4"/>
        <item t="default"/>
      </items>
    </pivotField>
    <pivotField showAll="0"/>
    <pivotField dataField="1" showAll="0"/>
    <pivotField axis="axisCol" showAll="0">
      <items count="3">
        <item x="0"/>
        <item x="1"/>
        <item t="default"/>
      </items>
    </pivotField>
  </pivotFields>
  <rowFields count="1">
    <field x="1"/>
  </rowFields>
  <rowItems count="8">
    <i>
      <x/>
    </i>
    <i>
      <x v="1"/>
    </i>
    <i>
      <x v="2"/>
    </i>
    <i>
      <x v="3"/>
    </i>
    <i>
      <x v="4"/>
    </i>
    <i>
      <x v="5"/>
    </i>
    <i>
      <x v="6"/>
    </i>
    <i t="grand">
      <x/>
    </i>
  </rowItems>
  <colFields count="1">
    <field x="4"/>
  </colFields>
  <colItems count="3">
    <i>
      <x/>
    </i>
    <i>
      <x v="1"/>
    </i>
    <i t="grand">
      <x/>
    </i>
  </colItems>
  <dataFields count="1">
    <dataField name="Sum of Expense (INR)" fld="3"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C12" firstHeaderRow="1" firstDataRow="1" firstDataCol="1"/>
  <pivotFields count="4">
    <pivotField numFmtId="164" showAll="0"/>
    <pivotField axis="axisRow" showAll="0">
      <items count="8">
        <item x="3"/>
        <item x="1"/>
        <item x="2"/>
        <item x="0"/>
        <item x="6"/>
        <item x="5"/>
        <item x="4"/>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formats count="6">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outline="0" axis="axisValues" fieldPosition="0"/>
    </format>
    <format dxfId="16">
      <pivotArea dataOnly="0" labelOnly="1" fieldPosition="0">
        <references count="1">
          <reference field="1" count="0"/>
        </references>
      </pivotArea>
    </format>
    <format dxfId="1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4:C12" firstHeaderRow="1" firstDataRow="1" firstDataCol="1"/>
  <pivotFields count="4">
    <pivotField numFmtId="164" showAll="0"/>
    <pivotField axis="axisRow" showAll="0">
      <items count="8">
        <item x="3"/>
        <item x="1"/>
        <item x="2"/>
        <item x="0"/>
        <item x="6"/>
        <item x="5"/>
        <item x="4"/>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J23" firstHeaderRow="1" firstDataRow="2" firstDataCol="1"/>
  <pivotFields count="4">
    <pivotField numFmtId="164" showAll="0"/>
    <pivotField axis="axisCol" showAll="0">
      <items count="8">
        <item x="3"/>
        <item x="1"/>
        <item x="2"/>
        <item x="0"/>
        <item x="6"/>
        <item x="5"/>
        <item x="4"/>
        <item t="default"/>
      </items>
    </pivotField>
    <pivotField axis="axisRow" showAll="0">
      <items count="18">
        <item x="11"/>
        <item x="9"/>
        <item x="8"/>
        <item x="13"/>
        <item x="0"/>
        <item x="7"/>
        <item x="14"/>
        <item x="12"/>
        <item x="4"/>
        <item x="2"/>
        <item x="1"/>
        <item x="3"/>
        <item x="5"/>
        <item x="10"/>
        <item x="15"/>
        <item x="16"/>
        <item x="6"/>
        <item t="default"/>
      </items>
    </pivotField>
    <pivotField dataField="1" showAll="0"/>
  </pivotFields>
  <rowFields count="1">
    <field x="2"/>
  </rowFields>
  <rowItems count="18">
    <i>
      <x/>
    </i>
    <i>
      <x v="1"/>
    </i>
    <i>
      <x v="2"/>
    </i>
    <i>
      <x v="3"/>
    </i>
    <i>
      <x v="4"/>
    </i>
    <i>
      <x v="5"/>
    </i>
    <i>
      <x v="6"/>
    </i>
    <i>
      <x v="7"/>
    </i>
    <i>
      <x v="8"/>
    </i>
    <i>
      <x v="9"/>
    </i>
    <i>
      <x v="10"/>
    </i>
    <i>
      <x v="11"/>
    </i>
    <i>
      <x v="12"/>
    </i>
    <i>
      <x v="13"/>
    </i>
    <i>
      <x v="14"/>
    </i>
    <i>
      <x v="15"/>
    </i>
    <i>
      <x v="16"/>
    </i>
    <i t="grand">
      <x/>
    </i>
  </rowItems>
  <colFields count="1">
    <field x="1"/>
  </colFields>
  <colItems count="8">
    <i>
      <x/>
    </i>
    <i>
      <x v="1"/>
    </i>
    <i>
      <x v="2"/>
    </i>
    <i>
      <x v="3"/>
    </i>
    <i>
      <x v="4"/>
    </i>
    <i>
      <x v="5"/>
    </i>
    <i>
      <x v="6"/>
    </i>
    <i t="grand">
      <x/>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5:E12" firstHeaderRow="1" firstDataRow="2" firstDataCol="1"/>
  <pivotFields count="4">
    <pivotField numFmtId="164" showAll="0"/>
    <pivotField axis="axisCol" showAll="0">
      <items count="8">
        <item h="1" x="3"/>
        <item x="1"/>
        <item h="1" x="2"/>
        <item h="1" x="0"/>
        <item h="1" x="6"/>
        <item h="1" x="5"/>
        <item x="4"/>
        <item t="default"/>
      </items>
    </pivotField>
    <pivotField axis="axisRow" showAll="0">
      <items count="18">
        <item x="11"/>
        <item x="9"/>
        <item x="8"/>
        <item x="13"/>
        <item x="0"/>
        <item x="7"/>
        <item x="14"/>
        <item x="12"/>
        <item x="4"/>
        <item x="2"/>
        <item x="1"/>
        <item x="3"/>
        <item x="5"/>
        <item x="10"/>
        <item x="15"/>
        <item x="16"/>
        <item x="6"/>
        <item t="default"/>
      </items>
    </pivotField>
    <pivotField dataField="1" showAll="0"/>
  </pivotFields>
  <rowFields count="1">
    <field x="2"/>
  </rowFields>
  <rowItems count="6">
    <i>
      <x v="3"/>
    </i>
    <i>
      <x v="6"/>
    </i>
    <i>
      <x v="7"/>
    </i>
    <i>
      <x v="9"/>
    </i>
    <i>
      <x v="12"/>
    </i>
    <i t="grand">
      <x/>
    </i>
  </rowItems>
  <colFields count="1">
    <field x="1"/>
  </colFields>
  <colItems count="3">
    <i>
      <x v="1"/>
    </i>
    <i>
      <x v="6"/>
    </i>
    <i t="grand">
      <x/>
    </i>
  </colItems>
  <dataFields count="1">
    <dataField name="Sum of Expense (INR)" fld="3" baseField="0" baseItem="0"/>
  </dataFields>
  <chartFormats count="2">
    <chartFormat chart="1" format="0" series="1">
      <pivotArea type="data" outline="0" fieldPosition="0">
        <references count="2">
          <reference field="4294967294" count="1" selected="0">
            <x v="0"/>
          </reference>
          <reference field="1" count="1" selected="0">
            <x v="1"/>
          </reference>
        </references>
      </pivotArea>
    </chartFormat>
    <chartFormat chart="1" format="1"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J23" firstHeaderRow="1" firstDataRow="2" firstDataCol="1"/>
  <pivotFields count="4">
    <pivotField numFmtId="164" showAll="0"/>
    <pivotField axis="axisCol" showAll="0">
      <items count="8">
        <item x="3"/>
        <item x="1"/>
        <item x="2"/>
        <item x="0"/>
        <item x="6"/>
        <item x="5"/>
        <item x="4"/>
        <item t="default"/>
      </items>
    </pivotField>
    <pivotField axis="axisRow" showAll="0">
      <items count="18">
        <item x="11"/>
        <item x="9"/>
        <item x="8"/>
        <item x="13"/>
        <item x="0"/>
        <item x="7"/>
        <item x="14"/>
        <item x="12"/>
        <item x="4"/>
        <item x="2"/>
        <item x="1"/>
        <item x="3"/>
        <item x="5"/>
        <item x="10"/>
        <item x="15"/>
        <item x="16"/>
        <item x="6"/>
        <item t="default"/>
      </items>
    </pivotField>
    <pivotField dataField="1" showAll="0"/>
  </pivotFields>
  <rowFields count="1">
    <field x="2"/>
  </rowFields>
  <rowItems count="18">
    <i>
      <x/>
    </i>
    <i>
      <x v="1"/>
    </i>
    <i>
      <x v="2"/>
    </i>
    <i>
      <x v="3"/>
    </i>
    <i>
      <x v="4"/>
    </i>
    <i>
      <x v="5"/>
    </i>
    <i>
      <x v="6"/>
    </i>
    <i>
      <x v="7"/>
    </i>
    <i>
      <x v="8"/>
    </i>
    <i>
      <x v="9"/>
    </i>
    <i>
      <x v="10"/>
    </i>
    <i>
      <x v="11"/>
    </i>
    <i>
      <x v="12"/>
    </i>
    <i>
      <x v="13"/>
    </i>
    <i>
      <x v="14"/>
    </i>
    <i>
      <x v="15"/>
    </i>
    <i>
      <x v="16"/>
    </i>
    <i t="grand">
      <x/>
    </i>
  </rowItems>
  <colFields count="1">
    <field x="1"/>
  </colFields>
  <colItems count="8">
    <i>
      <x/>
    </i>
    <i>
      <x v="1"/>
    </i>
    <i>
      <x v="2"/>
    </i>
    <i>
      <x v="3"/>
    </i>
    <i>
      <x v="4"/>
    </i>
    <i>
      <x v="5"/>
    </i>
    <i>
      <x v="6"/>
    </i>
    <i t="grand">
      <x/>
    </i>
  </colItems>
  <dataFields count="1">
    <dataField name="Count of Expense (INR)" fld="3" subtotal="count" baseField="2" baseItem="0"/>
  </dataFields>
  <formats count="1">
    <format dxfId="1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E23" firstHeaderRow="1" firstDataRow="2" firstDataCol="1"/>
  <pivotFields count="4">
    <pivotField numFmtId="164" showAll="0"/>
    <pivotField axis="axisCol" showAll="0" measureFilter="1">
      <items count="8">
        <item x="3"/>
        <item x="1"/>
        <item x="2"/>
        <item x="0"/>
        <item x="6"/>
        <item x="5"/>
        <item x="4"/>
        <item t="default"/>
      </items>
    </pivotField>
    <pivotField axis="axisRow" showAll="0">
      <items count="18">
        <item x="11"/>
        <item x="9"/>
        <item x="8"/>
        <item x="13"/>
        <item x="0"/>
        <item x="7"/>
        <item x="14"/>
        <item x="12"/>
        <item x="4"/>
        <item x="2"/>
        <item x="1"/>
        <item x="3"/>
        <item x="5"/>
        <item x="10"/>
        <item x="15"/>
        <item x="16"/>
        <item x="6"/>
        <item t="default"/>
      </items>
    </pivotField>
    <pivotField dataField="1" showAll="0"/>
  </pivotFields>
  <rowFields count="1">
    <field x="2"/>
  </rowFields>
  <rowItems count="18">
    <i>
      <x/>
    </i>
    <i>
      <x v="1"/>
    </i>
    <i>
      <x v="2"/>
    </i>
    <i>
      <x v="3"/>
    </i>
    <i>
      <x v="4"/>
    </i>
    <i>
      <x v="5"/>
    </i>
    <i>
      <x v="6"/>
    </i>
    <i>
      <x v="7"/>
    </i>
    <i>
      <x v="8"/>
    </i>
    <i>
      <x v="9"/>
    </i>
    <i>
      <x v="10"/>
    </i>
    <i>
      <x v="11"/>
    </i>
    <i>
      <x v="12"/>
    </i>
    <i>
      <x v="13"/>
    </i>
    <i>
      <x v="14"/>
    </i>
    <i>
      <x v="15"/>
    </i>
    <i>
      <x v="16"/>
    </i>
    <i t="grand">
      <x/>
    </i>
  </rowItems>
  <colFields count="1">
    <field x="1"/>
  </colFields>
  <colItems count="3">
    <i>
      <x v="3"/>
    </i>
    <i>
      <x v="5"/>
    </i>
    <i t="grand">
      <x/>
    </i>
  </colItems>
  <dataFields count="1">
    <dataField name="Sum of Expense (INR)" fld="3" baseField="0" baseItem="0"/>
  </dataFields>
  <pivotTableStyleInfo name="PivotStyleLight16" showRowHeaders="1" showColHeaders="1" showRowStripes="0" showColStripes="0" showLastColumn="1"/>
  <filters count="1">
    <filter fld="1" type="count" evalOrder="-1" id="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B5:C8" firstHeaderRow="1" firstDataRow="1" firstDataCol="1"/>
  <pivotFields count="4">
    <pivotField numFmtId="164" showAll="0"/>
    <pivotField axis="axisRow" showAll="0">
      <items count="8">
        <item h="1" x="3"/>
        <item x="1"/>
        <item h="1" x="2"/>
        <item h="1" x="0"/>
        <item h="1" x="6"/>
        <item x="5"/>
        <item h="1" x="4"/>
        <item t="default"/>
      </items>
    </pivotField>
    <pivotField showAll="0"/>
    <pivotField dataField="1" showAll="0"/>
  </pivotFields>
  <rowFields count="1">
    <field x="1"/>
  </rowFields>
  <rowItems count="3">
    <i>
      <x v="1"/>
    </i>
    <i>
      <x v="5"/>
    </i>
    <i t="grand">
      <x/>
    </i>
  </rowItems>
  <colItems count="1">
    <i/>
  </colItems>
  <dataFields count="1">
    <dataField name="Sum of Expense (INR)"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1"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D10" firstHeaderRow="1" firstDataRow="2" firstDataCol="1"/>
  <pivotFields count="4">
    <pivotField numFmtId="164" showAll="0"/>
    <pivotField axis="axisRow" showAll="0">
      <items count="8">
        <item h="1" x="3"/>
        <item h="1" x="1"/>
        <item x="2"/>
        <item h="1" x="0"/>
        <item h="1" x="6"/>
        <item h="1" x="5"/>
        <item h="1" x="4"/>
        <item t="default"/>
      </items>
    </pivotField>
    <pivotField axis="axisCol" showAll="0">
      <items count="18">
        <item h="1" x="11"/>
        <item h="1" x="9"/>
        <item h="1" x="8"/>
        <item h="1" x="13"/>
        <item h="1" x="0"/>
        <item h="1" x="7"/>
        <item h="1" x="14"/>
        <item h="1" x="12"/>
        <item h="1" x="4"/>
        <item h="1" x="2"/>
        <item h="1" x="1"/>
        <item x="3"/>
        <item h="1" x="5"/>
        <item h="1" x="10"/>
        <item h="1" x="15"/>
        <item h="1" x="16"/>
        <item h="1" x="6"/>
        <item t="default"/>
      </items>
    </pivotField>
    <pivotField dataField="1" showAll="0">
      <items count="16">
        <item x="6"/>
        <item x="3"/>
        <item x="10"/>
        <item x="2"/>
        <item x="14"/>
        <item x="5"/>
        <item x="8"/>
        <item x="4"/>
        <item x="11"/>
        <item x="12"/>
        <item x="1"/>
        <item x="9"/>
        <item x="7"/>
        <item x="0"/>
        <item x="13"/>
        <item t="default"/>
      </items>
    </pivotField>
  </pivotFields>
  <rowFields count="2">
    <field x="1"/>
    <field x="-2"/>
  </rowFields>
  <rowItems count="5">
    <i>
      <x v="2"/>
    </i>
    <i r="1">
      <x/>
    </i>
    <i r="1" i="1">
      <x v="1"/>
    </i>
    <i t="grand">
      <x/>
    </i>
    <i t="grand" i="1">
      <x/>
    </i>
  </rowItems>
  <colFields count="1">
    <field x="2"/>
  </colFields>
  <colItems count="2">
    <i>
      <x v="11"/>
    </i>
    <i t="grand">
      <x/>
    </i>
  </colItems>
  <dataFields count="2">
    <dataField name="Count of Expense (INR)" fld="3" subtotal="count" baseField="2" baseItem="1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B3:E36" headerRowDxfId="31" headerRowBorderDxfId="30" tableBorderDxfId="29">
  <autoFilter ref="B3:E36"/>
  <tableColumns count="4">
    <tableColumn id="1" name="Date" dataDxfId="28" totalsRowDxfId="27"/>
    <tableColumn id="2" name="Category" dataDxfId="26" totalsRowDxfId="25"/>
    <tableColumn id="3" name="Items" dataDxfId="24" totalsRowDxfId="23"/>
    <tableColumn id="4" name="Expense (INR)" totalsRowFunction="sum" dataDxfId="22" totalsRowDxfId="21"/>
  </tableColumns>
  <tableStyleInfo name="TableStyleMedium21" showFirstColumn="0" showLastColumn="0" showRowStripes="1" showColumnStripes="0"/>
</table>
</file>

<file path=xl/tables/table2.xml><?xml version="1.0" encoding="utf-8"?>
<table xmlns="http://schemas.openxmlformats.org/spreadsheetml/2006/main" id="2" name="Table2" displayName="Table2" ref="B5:E38" totalsRowShown="0" headerRowDxfId="13" headerRowBorderDxfId="12" tableBorderDxfId="11">
  <autoFilter ref="B5:E38">
    <filterColumn colId="1">
      <filters>
        <filter val="Grocery"/>
        <filter val="Shopping"/>
      </filters>
    </filterColumn>
  </autoFilter>
  <sortState ref="B6:E38">
    <sortCondition ref="C5:C38"/>
  </sortState>
  <tableColumns count="4">
    <tableColumn id="1" name="Date" dataDxfId="10"/>
    <tableColumn id="2" name="Category" dataDxfId="9"/>
    <tableColumn id="3" name="Items" dataDxfId="8"/>
    <tableColumn id="4" name="Expense (INR)" dataDxfId="7"/>
  </tableColumns>
  <tableStyleInfo name="TableStyleMedium21" showFirstColumn="0" showLastColumn="0" showRowStripes="1" showColumnStripes="0"/>
</table>
</file>

<file path=xl/tables/table3.xml><?xml version="1.0" encoding="utf-8"?>
<table xmlns="http://schemas.openxmlformats.org/spreadsheetml/2006/main" id="3" name="Table3" displayName="Table3" ref="B4:F37" totalsRowShown="0" headerRowDxfId="6" headerRowBorderDxfId="5" tableBorderDxfId="4">
  <autoFilter ref="B4:F37"/>
  <tableColumns count="5">
    <tableColumn id="1" name="Date" dataDxfId="3"/>
    <tableColumn id="2" name="Category" dataDxfId="2"/>
    <tableColumn id="3" name="Items"/>
    <tableColumn id="4" name="Expense (INR)" dataDxfId="1"/>
    <tableColumn id="5" name="Essentials" dataDxfId="0">
      <calculatedColumnFormula>IF(OR(C5="Tickets and Bills",C5="Shopping", C5="Entertainment"),"Non-Essentials","Essentials")</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6"/>
  <sheetViews>
    <sheetView zoomScale="85" zoomScaleNormal="85" workbookViewId="0">
      <selection activeCell="G3" sqref="G3"/>
    </sheetView>
  </sheetViews>
  <sheetFormatPr defaultRowHeight="14.4" x14ac:dyDescent="0.3"/>
  <cols>
    <col min="2" max="2" width="16" customWidth="1"/>
    <col min="3" max="3" width="25.44140625" customWidth="1"/>
    <col min="4" max="4" width="30.44140625" customWidth="1"/>
    <col min="5" max="5" width="20.5546875" customWidth="1"/>
  </cols>
  <sheetData>
    <row r="2" spans="2:5" x14ac:dyDescent="0.3">
      <c r="B2" s="50" t="s">
        <v>19</v>
      </c>
      <c r="C2" s="50"/>
      <c r="D2" s="50"/>
      <c r="E2" s="50"/>
    </row>
    <row r="3" spans="2:5" x14ac:dyDescent="0.3">
      <c r="B3" s="18" t="s">
        <v>0</v>
      </c>
      <c r="C3" s="19" t="s">
        <v>1</v>
      </c>
      <c r="D3" s="19" t="s">
        <v>14</v>
      </c>
      <c r="E3" s="20" t="s">
        <v>2</v>
      </c>
    </row>
    <row r="4" spans="2:5" x14ac:dyDescent="0.3">
      <c r="B4" s="15">
        <v>44349</v>
      </c>
      <c r="C4" s="2" t="s">
        <v>3</v>
      </c>
      <c r="D4" s="2" t="s">
        <v>20</v>
      </c>
      <c r="E4" s="16">
        <v>1050</v>
      </c>
    </row>
    <row r="5" spans="2:5" x14ac:dyDescent="0.3">
      <c r="B5" s="15">
        <v>44349</v>
      </c>
      <c r="C5" s="2" t="s">
        <v>3</v>
      </c>
      <c r="D5" s="2" t="s">
        <v>15</v>
      </c>
      <c r="E5" s="16">
        <v>550</v>
      </c>
    </row>
    <row r="6" spans="2:5" x14ac:dyDescent="0.3">
      <c r="B6" s="15">
        <v>44349</v>
      </c>
      <c r="C6" s="2" t="s">
        <v>16</v>
      </c>
      <c r="D6" s="2" t="s">
        <v>4</v>
      </c>
      <c r="E6" s="17">
        <v>250</v>
      </c>
    </row>
    <row r="7" spans="2:5" ht="20.25" customHeight="1" x14ac:dyDescent="0.3">
      <c r="B7" s="15">
        <v>44350</v>
      </c>
      <c r="C7" s="2" t="s">
        <v>28</v>
      </c>
      <c r="D7" s="5" t="s">
        <v>25</v>
      </c>
      <c r="E7" s="17">
        <v>150</v>
      </c>
    </row>
    <row r="8" spans="2:5" x14ac:dyDescent="0.3">
      <c r="B8" s="15">
        <v>44350</v>
      </c>
      <c r="C8" s="2" t="s">
        <v>22</v>
      </c>
      <c r="D8" s="2" t="s">
        <v>5</v>
      </c>
      <c r="E8" s="17">
        <v>450</v>
      </c>
    </row>
    <row r="9" spans="2:5" x14ac:dyDescent="0.3">
      <c r="B9" s="15">
        <v>44351</v>
      </c>
      <c r="C9" s="2" t="s">
        <v>23</v>
      </c>
      <c r="D9" s="2" t="s">
        <v>6</v>
      </c>
      <c r="E9" s="17">
        <v>350</v>
      </c>
    </row>
    <row r="10" spans="2:5" x14ac:dyDescent="0.3">
      <c r="B10" s="15">
        <v>44353</v>
      </c>
      <c r="C10" s="2" t="s">
        <v>3</v>
      </c>
      <c r="D10" s="2" t="s">
        <v>7</v>
      </c>
      <c r="E10" s="17">
        <v>450</v>
      </c>
    </row>
    <row r="11" spans="2:5" x14ac:dyDescent="0.3">
      <c r="B11" s="15">
        <v>44353</v>
      </c>
      <c r="C11" s="2" t="s">
        <v>3</v>
      </c>
      <c r="D11" s="2" t="s">
        <v>8</v>
      </c>
      <c r="E11" s="17">
        <v>150</v>
      </c>
    </row>
    <row r="12" spans="2:5" x14ac:dyDescent="0.3">
      <c r="B12" s="15">
        <v>44355</v>
      </c>
      <c r="C12" s="2" t="s">
        <v>28</v>
      </c>
      <c r="D12" s="2" t="s">
        <v>26</v>
      </c>
      <c r="E12" s="17">
        <v>100</v>
      </c>
    </row>
    <row r="13" spans="2:5" x14ac:dyDescent="0.3">
      <c r="B13" s="15">
        <v>44356</v>
      </c>
      <c r="C13" s="2" t="s">
        <v>3</v>
      </c>
      <c r="D13" s="2" t="s">
        <v>21</v>
      </c>
      <c r="E13" s="17">
        <v>100</v>
      </c>
    </row>
    <row r="14" spans="2:5" x14ac:dyDescent="0.3">
      <c r="B14" s="15">
        <v>44357</v>
      </c>
      <c r="C14" s="2" t="s">
        <v>13</v>
      </c>
      <c r="D14" s="2" t="s">
        <v>17</v>
      </c>
      <c r="E14" s="17">
        <v>1000</v>
      </c>
    </row>
    <row r="15" spans="2:5" x14ac:dyDescent="0.3">
      <c r="B15" s="15">
        <v>44358</v>
      </c>
      <c r="C15" s="2" t="s">
        <v>3</v>
      </c>
      <c r="D15" s="2" t="s">
        <v>7</v>
      </c>
      <c r="E15" s="17">
        <v>250</v>
      </c>
    </row>
    <row r="16" spans="2:5" ht="22.5" customHeight="1" x14ac:dyDescent="0.3">
      <c r="B16" s="15">
        <v>44359</v>
      </c>
      <c r="C16" s="2" t="s">
        <v>28</v>
      </c>
      <c r="D16" s="5" t="s">
        <v>25</v>
      </c>
      <c r="E16" s="17">
        <v>100</v>
      </c>
    </row>
    <row r="17" spans="2:5" x14ac:dyDescent="0.3">
      <c r="B17" s="15">
        <v>44359</v>
      </c>
      <c r="C17" s="2" t="s">
        <v>16</v>
      </c>
      <c r="D17" s="2" t="s">
        <v>4</v>
      </c>
      <c r="E17" s="17">
        <v>250</v>
      </c>
    </row>
    <row r="18" spans="2:5" x14ac:dyDescent="0.3">
      <c r="B18" s="15">
        <v>44360</v>
      </c>
      <c r="C18" s="2" t="s">
        <v>3</v>
      </c>
      <c r="D18" s="2" t="s">
        <v>24</v>
      </c>
      <c r="E18" s="17">
        <v>250</v>
      </c>
    </row>
    <row r="19" spans="2:5" x14ac:dyDescent="0.3">
      <c r="B19" s="15">
        <v>44360</v>
      </c>
      <c r="C19" s="2" t="s">
        <v>23</v>
      </c>
      <c r="D19" s="2" t="s">
        <v>9</v>
      </c>
      <c r="E19" s="17">
        <v>1000</v>
      </c>
    </row>
    <row r="20" spans="2:5" x14ac:dyDescent="0.3">
      <c r="B20" s="15">
        <v>44361</v>
      </c>
      <c r="C20" s="2" t="s">
        <v>23</v>
      </c>
      <c r="D20" s="2" t="s">
        <v>10</v>
      </c>
      <c r="E20" s="17">
        <v>370</v>
      </c>
    </row>
    <row r="21" spans="2:5" x14ac:dyDescent="0.3">
      <c r="B21" s="15">
        <v>44362</v>
      </c>
      <c r="C21" s="2" t="s">
        <v>23</v>
      </c>
      <c r="D21" s="2" t="s">
        <v>11</v>
      </c>
      <c r="E21" s="17">
        <v>850</v>
      </c>
    </row>
    <row r="22" spans="2:5" x14ac:dyDescent="0.3">
      <c r="B22" s="15">
        <v>44362</v>
      </c>
      <c r="C22" s="2" t="s">
        <v>3</v>
      </c>
      <c r="D22" s="2" t="s">
        <v>8</v>
      </c>
      <c r="E22" s="17">
        <v>200</v>
      </c>
    </row>
    <row r="23" spans="2:5" x14ac:dyDescent="0.3">
      <c r="B23" s="15">
        <v>44363</v>
      </c>
      <c r="C23" s="2" t="s">
        <v>3</v>
      </c>
      <c r="D23" s="2" t="s">
        <v>7</v>
      </c>
      <c r="E23" s="17">
        <v>470</v>
      </c>
    </row>
    <row r="24" spans="2:5" x14ac:dyDescent="0.3">
      <c r="B24" s="15">
        <v>44366</v>
      </c>
      <c r="C24" s="2" t="s">
        <v>27</v>
      </c>
      <c r="D24" s="2" t="s">
        <v>12</v>
      </c>
      <c r="E24" s="17">
        <v>500</v>
      </c>
    </row>
    <row r="25" spans="2:5" x14ac:dyDescent="0.3">
      <c r="B25" s="15">
        <v>44366</v>
      </c>
      <c r="C25" s="2" t="s">
        <v>3</v>
      </c>
      <c r="D25" s="2" t="s">
        <v>21</v>
      </c>
      <c r="E25" s="17">
        <v>200</v>
      </c>
    </row>
    <row r="26" spans="2:5" x14ac:dyDescent="0.3">
      <c r="B26" s="15">
        <v>44367</v>
      </c>
      <c r="C26" s="2" t="s">
        <v>28</v>
      </c>
      <c r="D26" s="2" t="s">
        <v>26</v>
      </c>
      <c r="E26" s="17">
        <v>150</v>
      </c>
    </row>
    <row r="27" spans="2:5" ht="23.25" customHeight="1" x14ac:dyDescent="0.3">
      <c r="B27" s="15">
        <v>44369</v>
      </c>
      <c r="C27" s="2" t="s">
        <v>28</v>
      </c>
      <c r="D27" s="5" t="s">
        <v>25</v>
      </c>
      <c r="E27" s="17">
        <v>150</v>
      </c>
    </row>
    <row r="28" spans="2:5" x14ac:dyDescent="0.3">
      <c r="B28" s="15">
        <v>44370</v>
      </c>
      <c r="C28" s="2" t="s">
        <v>16</v>
      </c>
      <c r="D28" s="2" t="s">
        <v>4</v>
      </c>
      <c r="E28" s="17">
        <v>250</v>
      </c>
    </row>
    <row r="29" spans="2:5" x14ac:dyDescent="0.3">
      <c r="B29" s="15">
        <v>44371</v>
      </c>
      <c r="C29" s="2" t="s">
        <v>3</v>
      </c>
      <c r="D29" s="2" t="s">
        <v>7</v>
      </c>
      <c r="E29" s="17">
        <v>250</v>
      </c>
    </row>
    <row r="30" spans="2:5" x14ac:dyDescent="0.3">
      <c r="B30" s="15">
        <v>44372</v>
      </c>
      <c r="C30" s="2" t="s">
        <v>13</v>
      </c>
      <c r="D30" s="2" t="s">
        <v>18</v>
      </c>
      <c r="E30" s="17">
        <v>2500</v>
      </c>
    </row>
    <row r="31" spans="2:5" x14ac:dyDescent="0.3">
      <c r="B31" s="15">
        <v>44373</v>
      </c>
      <c r="C31" s="2" t="s">
        <v>3</v>
      </c>
      <c r="D31" s="2" t="s">
        <v>8</v>
      </c>
      <c r="E31" s="17">
        <v>200</v>
      </c>
    </row>
    <row r="32" spans="2:5" x14ac:dyDescent="0.3">
      <c r="B32" s="15">
        <v>44373</v>
      </c>
      <c r="C32" s="2" t="s">
        <v>3</v>
      </c>
      <c r="D32" s="2" t="s">
        <v>21</v>
      </c>
      <c r="E32" s="17">
        <v>200</v>
      </c>
    </row>
    <row r="33" spans="2:5" x14ac:dyDescent="0.3">
      <c r="B33" s="15">
        <v>44374</v>
      </c>
      <c r="C33" s="2" t="s">
        <v>16</v>
      </c>
      <c r="D33" s="2" t="s">
        <v>4</v>
      </c>
      <c r="E33" s="17">
        <v>250</v>
      </c>
    </row>
    <row r="34" spans="2:5" x14ac:dyDescent="0.3">
      <c r="B34" s="15">
        <v>44375</v>
      </c>
      <c r="C34" s="2" t="s">
        <v>28</v>
      </c>
      <c r="D34" s="5" t="s">
        <v>25</v>
      </c>
      <c r="E34" s="17">
        <v>200</v>
      </c>
    </row>
    <row r="35" spans="2:5" x14ac:dyDescent="0.3">
      <c r="B35" s="15">
        <v>44376</v>
      </c>
      <c r="C35" s="2" t="s">
        <v>3</v>
      </c>
      <c r="D35" s="2" t="s">
        <v>8</v>
      </c>
      <c r="E35" s="17">
        <v>100</v>
      </c>
    </row>
    <row r="36" spans="2:5" x14ac:dyDescent="0.3">
      <c r="B36" s="21">
        <v>44376</v>
      </c>
      <c r="C36" s="22" t="s">
        <v>3</v>
      </c>
      <c r="D36" s="22" t="s">
        <v>7</v>
      </c>
      <c r="E36" s="23">
        <v>270</v>
      </c>
    </row>
  </sheetData>
  <mergeCells count="1">
    <mergeCell ref="B2:E2"/>
  </mergeCells>
  <pageMargins left="0.7" right="0.7" top="0.75" bottom="0.75" header="0.3" footer="0.3"/>
  <pageSetup orientation="portrait" horizontalDpi="4294967295" verticalDpi="4294967295"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7"/>
  <sheetViews>
    <sheetView topLeftCell="A2" workbookViewId="0">
      <selection activeCell="I9" sqref="I9"/>
    </sheetView>
  </sheetViews>
  <sheetFormatPr defaultRowHeight="14.4" x14ac:dyDescent="0.3"/>
  <cols>
    <col min="2" max="2" width="21.6640625" customWidth="1"/>
    <col min="3" max="3" width="27" customWidth="1"/>
    <col min="4" max="4" width="34.77734375" customWidth="1"/>
    <col min="5" max="5" width="28.5546875" customWidth="1"/>
  </cols>
  <sheetData>
    <row r="1" spans="2:5" ht="15" thickBot="1" x14ac:dyDescent="0.35"/>
    <row r="2" spans="2:5" ht="30.6" customHeight="1" thickBot="1" x14ac:dyDescent="0.35">
      <c r="B2" s="66" t="s">
        <v>37</v>
      </c>
      <c r="C2" s="67"/>
      <c r="D2" s="67"/>
      <c r="E2" s="68"/>
    </row>
    <row r="4" spans="2:5" ht="25.2" x14ac:dyDescent="0.3">
      <c r="B4" s="1" t="s">
        <v>0</v>
      </c>
      <c r="C4" s="1" t="s">
        <v>1</v>
      </c>
      <c r="D4" s="1" t="s">
        <v>14</v>
      </c>
      <c r="E4" s="1" t="s">
        <v>2</v>
      </c>
    </row>
    <row r="5" spans="2:5" x14ac:dyDescent="0.3">
      <c r="B5" s="39">
        <v>44349</v>
      </c>
      <c r="C5" s="25" t="s">
        <v>3</v>
      </c>
      <c r="D5" s="25" t="s">
        <v>20</v>
      </c>
      <c r="E5" s="40">
        <v>1050</v>
      </c>
    </row>
    <row r="6" spans="2:5" x14ac:dyDescent="0.3">
      <c r="B6" s="6">
        <v>44349</v>
      </c>
      <c r="C6" s="2" t="s">
        <v>3</v>
      </c>
      <c r="D6" s="2" t="s">
        <v>15</v>
      </c>
      <c r="E6" s="3">
        <v>550</v>
      </c>
    </row>
    <row r="7" spans="2:5" x14ac:dyDescent="0.3">
      <c r="B7" s="39">
        <v>44349</v>
      </c>
      <c r="C7" s="25" t="s">
        <v>16</v>
      </c>
      <c r="D7" s="25" t="s">
        <v>4</v>
      </c>
      <c r="E7" s="41">
        <v>250</v>
      </c>
    </row>
    <row r="8" spans="2:5" ht="43.2" x14ac:dyDescent="0.3">
      <c r="B8" s="6">
        <v>44350</v>
      </c>
      <c r="C8" s="2" t="s">
        <v>28</v>
      </c>
      <c r="D8" s="26" t="s">
        <v>25</v>
      </c>
      <c r="E8" s="4">
        <v>150</v>
      </c>
    </row>
    <row r="9" spans="2:5" x14ac:dyDescent="0.3">
      <c r="B9" s="39">
        <v>44350</v>
      </c>
      <c r="C9" s="25" t="s">
        <v>22</v>
      </c>
      <c r="D9" s="25" t="s">
        <v>5</v>
      </c>
      <c r="E9" s="41">
        <v>450</v>
      </c>
    </row>
    <row r="10" spans="2:5" x14ac:dyDescent="0.3">
      <c r="B10" s="6">
        <v>44351</v>
      </c>
      <c r="C10" s="2" t="s">
        <v>23</v>
      </c>
      <c r="D10" s="2" t="s">
        <v>6</v>
      </c>
      <c r="E10" s="4">
        <v>350</v>
      </c>
    </row>
    <row r="11" spans="2:5" x14ac:dyDescent="0.3">
      <c r="B11" s="39">
        <v>44353</v>
      </c>
      <c r="C11" s="25" t="s">
        <v>3</v>
      </c>
      <c r="D11" s="25" t="s">
        <v>7</v>
      </c>
      <c r="E11" s="41">
        <v>450</v>
      </c>
    </row>
    <row r="12" spans="2:5" x14ac:dyDescent="0.3">
      <c r="B12" s="6">
        <v>44353</v>
      </c>
      <c r="C12" s="2" t="s">
        <v>3</v>
      </c>
      <c r="D12" s="2" t="s">
        <v>8</v>
      </c>
      <c r="E12" s="4">
        <v>150</v>
      </c>
    </row>
    <row r="13" spans="2:5" x14ac:dyDescent="0.3">
      <c r="B13" s="39">
        <v>44355</v>
      </c>
      <c r="C13" s="25" t="s">
        <v>28</v>
      </c>
      <c r="D13" s="25" t="s">
        <v>26</v>
      </c>
      <c r="E13" s="41">
        <v>100</v>
      </c>
    </row>
    <row r="14" spans="2:5" x14ac:dyDescent="0.3">
      <c r="B14" s="6">
        <v>44356</v>
      </c>
      <c r="C14" s="2" t="s">
        <v>3</v>
      </c>
      <c r="D14" s="2" t="s">
        <v>21</v>
      </c>
      <c r="E14" s="4">
        <v>100</v>
      </c>
    </row>
    <row r="15" spans="2:5" x14ac:dyDescent="0.3">
      <c r="B15" s="39">
        <v>44357</v>
      </c>
      <c r="C15" s="25" t="s">
        <v>13</v>
      </c>
      <c r="D15" s="25" t="s">
        <v>17</v>
      </c>
      <c r="E15" s="41">
        <v>1000</v>
      </c>
    </row>
    <row r="16" spans="2:5" x14ac:dyDescent="0.3">
      <c r="B16" s="6">
        <v>44358</v>
      </c>
      <c r="C16" s="2" t="s">
        <v>3</v>
      </c>
      <c r="D16" s="2" t="s">
        <v>7</v>
      </c>
      <c r="E16" s="4">
        <v>250</v>
      </c>
    </row>
    <row r="17" spans="2:5" ht="43.2" x14ac:dyDescent="0.3">
      <c r="B17" s="39">
        <v>44359</v>
      </c>
      <c r="C17" s="25" t="s">
        <v>28</v>
      </c>
      <c r="D17" s="27" t="s">
        <v>25</v>
      </c>
      <c r="E17" s="41">
        <v>100</v>
      </c>
    </row>
    <row r="18" spans="2:5" x14ac:dyDescent="0.3">
      <c r="B18" s="6">
        <v>44359</v>
      </c>
      <c r="C18" s="2" t="s">
        <v>16</v>
      </c>
      <c r="D18" s="2" t="s">
        <v>4</v>
      </c>
      <c r="E18" s="4">
        <v>250</v>
      </c>
    </row>
    <row r="19" spans="2:5" x14ac:dyDescent="0.3">
      <c r="B19" s="39">
        <v>44360</v>
      </c>
      <c r="C19" s="25" t="s">
        <v>3</v>
      </c>
      <c r="D19" s="25" t="s">
        <v>24</v>
      </c>
      <c r="E19" s="41">
        <v>250</v>
      </c>
    </row>
    <row r="20" spans="2:5" x14ac:dyDescent="0.3">
      <c r="B20" s="6">
        <v>44360</v>
      </c>
      <c r="C20" s="2" t="s">
        <v>23</v>
      </c>
      <c r="D20" s="2" t="s">
        <v>9</v>
      </c>
      <c r="E20" s="4">
        <v>1000</v>
      </c>
    </row>
    <row r="21" spans="2:5" x14ac:dyDescent="0.3">
      <c r="B21" s="39">
        <v>44361</v>
      </c>
      <c r="C21" s="25" t="s">
        <v>23</v>
      </c>
      <c r="D21" s="25" t="s">
        <v>10</v>
      </c>
      <c r="E21" s="41">
        <v>370</v>
      </c>
    </row>
    <row r="22" spans="2:5" x14ac:dyDescent="0.3">
      <c r="B22" s="6">
        <v>44362</v>
      </c>
      <c r="C22" s="2" t="s">
        <v>23</v>
      </c>
      <c r="D22" s="2" t="s">
        <v>11</v>
      </c>
      <c r="E22" s="4">
        <v>850</v>
      </c>
    </row>
    <row r="23" spans="2:5" x14ac:dyDescent="0.3">
      <c r="B23" s="39">
        <v>44362</v>
      </c>
      <c r="C23" s="25" t="s">
        <v>3</v>
      </c>
      <c r="D23" s="25" t="s">
        <v>8</v>
      </c>
      <c r="E23" s="41">
        <v>200</v>
      </c>
    </row>
    <row r="24" spans="2:5" x14ac:dyDescent="0.3">
      <c r="B24" s="6">
        <v>44363</v>
      </c>
      <c r="C24" s="2" t="s">
        <v>3</v>
      </c>
      <c r="D24" s="2" t="s">
        <v>7</v>
      </c>
      <c r="E24" s="4">
        <v>470</v>
      </c>
    </row>
    <row r="25" spans="2:5" x14ac:dyDescent="0.3">
      <c r="B25" s="39">
        <v>44366</v>
      </c>
      <c r="C25" s="25" t="s">
        <v>27</v>
      </c>
      <c r="D25" s="25" t="s">
        <v>12</v>
      </c>
      <c r="E25" s="41">
        <v>500</v>
      </c>
    </row>
    <row r="26" spans="2:5" x14ac:dyDescent="0.3">
      <c r="B26" s="6">
        <v>44366</v>
      </c>
      <c r="C26" s="2" t="s">
        <v>3</v>
      </c>
      <c r="D26" s="2" t="s">
        <v>21</v>
      </c>
      <c r="E26" s="4">
        <v>200</v>
      </c>
    </row>
    <row r="27" spans="2:5" x14ac:dyDescent="0.3">
      <c r="B27" s="39">
        <v>44367</v>
      </c>
      <c r="C27" s="25" t="s">
        <v>28</v>
      </c>
      <c r="D27" s="25" t="s">
        <v>26</v>
      </c>
      <c r="E27" s="41">
        <v>150</v>
      </c>
    </row>
    <row r="28" spans="2:5" x14ac:dyDescent="0.3">
      <c r="B28" s="6">
        <v>44369</v>
      </c>
      <c r="C28" s="2" t="s">
        <v>28</v>
      </c>
      <c r="D28" s="26" t="s">
        <v>25</v>
      </c>
      <c r="E28" s="4">
        <v>150</v>
      </c>
    </row>
    <row r="29" spans="2:5" x14ac:dyDescent="0.3">
      <c r="B29" s="39">
        <v>44370</v>
      </c>
      <c r="C29" s="25" t="s">
        <v>16</v>
      </c>
      <c r="D29" s="25" t="s">
        <v>4</v>
      </c>
      <c r="E29" s="41">
        <v>250</v>
      </c>
    </row>
    <row r="30" spans="2:5" x14ac:dyDescent="0.3">
      <c r="B30" s="6">
        <v>44371</v>
      </c>
      <c r="C30" s="2" t="s">
        <v>3</v>
      </c>
      <c r="D30" s="2" t="s">
        <v>7</v>
      </c>
      <c r="E30" s="4">
        <v>250</v>
      </c>
    </row>
    <row r="31" spans="2:5" x14ac:dyDescent="0.3">
      <c r="B31" s="39">
        <v>44372</v>
      </c>
      <c r="C31" s="25" t="s">
        <v>13</v>
      </c>
      <c r="D31" s="25" t="s">
        <v>18</v>
      </c>
      <c r="E31" s="41">
        <v>2500</v>
      </c>
    </row>
    <row r="32" spans="2:5" x14ac:dyDescent="0.3">
      <c r="B32" s="6">
        <v>44373</v>
      </c>
      <c r="C32" s="2" t="s">
        <v>3</v>
      </c>
      <c r="D32" s="2" t="s">
        <v>8</v>
      </c>
      <c r="E32" s="4">
        <v>200</v>
      </c>
    </row>
    <row r="33" spans="2:5" x14ac:dyDescent="0.3">
      <c r="B33" s="39">
        <v>44373</v>
      </c>
      <c r="C33" s="25" t="s">
        <v>3</v>
      </c>
      <c r="D33" s="25" t="s">
        <v>21</v>
      </c>
      <c r="E33" s="41">
        <v>200</v>
      </c>
    </row>
    <row r="34" spans="2:5" x14ac:dyDescent="0.3">
      <c r="B34" s="6">
        <v>44374</v>
      </c>
      <c r="C34" s="2" t="s">
        <v>16</v>
      </c>
      <c r="D34" s="2" t="s">
        <v>4</v>
      </c>
      <c r="E34" s="4">
        <v>250</v>
      </c>
    </row>
    <row r="35" spans="2:5" x14ac:dyDescent="0.3">
      <c r="B35" s="39">
        <v>44375</v>
      </c>
      <c r="C35" s="25" t="s">
        <v>28</v>
      </c>
      <c r="D35" s="27" t="s">
        <v>25</v>
      </c>
      <c r="E35" s="41">
        <v>200</v>
      </c>
    </row>
    <row r="36" spans="2:5" x14ac:dyDescent="0.3">
      <c r="B36" s="6">
        <v>44376</v>
      </c>
      <c r="C36" s="2" t="s">
        <v>3</v>
      </c>
      <c r="D36" s="2" t="s">
        <v>8</v>
      </c>
      <c r="E36" s="4">
        <v>100</v>
      </c>
    </row>
    <row r="37" spans="2:5" x14ac:dyDescent="0.3">
      <c r="B37" s="42">
        <v>44376</v>
      </c>
      <c r="C37" s="29" t="s">
        <v>3</v>
      </c>
      <c r="D37" s="29" t="s">
        <v>7</v>
      </c>
      <c r="E37" s="43">
        <v>270</v>
      </c>
    </row>
  </sheetData>
  <mergeCells count="1">
    <mergeCell ref="B2:E2"/>
  </mergeCells>
  <conditionalFormatting sqref="E5:E37">
    <cfRule type="dataBar" priority="1">
      <dataBar>
        <cfvo type="min"/>
        <cfvo type="max"/>
        <color rgb="FFFF555A"/>
      </dataBar>
      <extLst>
        <ext xmlns:x14="http://schemas.microsoft.com/office/spreadsheetml/2009/9/main" uri="{B025F937-C7B1-47D3-B67F-A62EFF666E3E}">
          <x14:id>{8FE8A3BF-365D-4D84-AA6E-9848FAC0B3BE}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FE8A3BF-365D-4D84-AA6E-9848FAC0B3BE}">
            <x14:dataBar minLength="0" maxLength="100" gradient="0">
              <x14:cfvo type="autoMin"/>
              <x14:cfvo type="autoMax"/>
              <x14:negativeFillColor rgb="FFFF0000"/>
              <x14:axisColor rgb="FF000000"/>
            </x14:dataBar>
          </x14:cfRule>
          <xm:sqref>E5:E37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8"/>
  <sheetViews>
    <sheetView workbookViewId="0">
      <selection activeCell="G23" sqref="G23"/>
    </sheetView>
  </sheetViews>
  <sheetFormatPr defaultRowHeight="14.4" x14ac:dyDescent="0.3"/>
  <cols>
    <col min="2" max="2" width="12.6640625" customWidth="1"/>
    <col min="3" max="3" width="19.33203125" bestFit="1" customWidth="1"/>
  </cols>
  <sheetData>
    <row r="2" spans="2:12" x14ac:dyDescent="0.3">
      <c r="B2" s="82" t="s">
        <v>39</v>
      </c>
      <c r="C2" s="82"/>
      <c r="D2" s="82"/>
      <c r="E2" s="82"/>
      <c r="F2" s="82"/>
      <c r="G2" s="82"/>
      <c r="H2" s="82"/>
      <c r="I2" s="82"/>
      <c r="J2" s="82"/>
      <c r="K2" s="82"/>
      <c r="L2" s="82"/>
    </row>
    <row r="3" spans="2:12" x14ac:dyDescent="0.3">
      <c r="B3" s="82"/>
      <c r="C3" s="82"/>
      <c r="D3" s="82"/>
      <c r="E3" s="82"/>
      <c r="F3" s="82"/>
      <c r="G3" s="82"/>
      <c r="H3" s="82"/>
      <c r="I3" s="82"/>
      <c r="J3" s="82"/>
      <c r="K3" s="82"/>
      <c r="L3" s="82"/>
    </row>
    <row r="5" spans="2:12" x14ac:dyDescent="0.3">
      <c r="B5" s="12" t="s">
        <v>45</v>
      </c>
      <c r="C5" t="s">
        <v>47</v>
      </c>
    </row>
    <row r="6" spans="2:12" x14ac:dyDescent="0.3">
      <c r="B6" s="13" t="s">
        <v>16</v>
      </c>
      <c r="C6" s="14">
        <v>1000</v>
      </c>
    </row>
    <row r="7" spans="2:12" x14ac:dyDescent="0.3">
      <c r="B7" s="13" t="s">
        <v>13</v>
      </c>
      <c r="C7" s="14">
        <v>3500</v>
      </c>
    </row>
    <row r="8" spans="2:12" x14ac:dyDescent="0.3">
      <c r="B8" s="13" t="s">
        <v>46</v>
      </c>
      <c r="C8" s="14">
        <v>4500</v>
      </c>
    </row>
  </sheetData>
  <mergeCells count="1">
    <mergeCell ref="B2:L3"/>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workbookViewId="0">
      <selection activeCell="L26" sqref="L26"/>
    </sheetView>
  </sheetViews>
  <sheetFormatPr defaultRowHeight="14.4" x14ac:dyDescent="0.3"/>
  <cols>
    <col min="2" max="2" width="25.5546875" customWidth="1"/>
    <col min="3" max="3" width="16.44140625" customWidth="1"/>
    <col min="4" max="4" width="10.77734375" customWidth="1"/>
    <col min="5" max="5" width="25.5546875" customWidth="1"/>
    <col min="6" max="6" width="24.109375" customWidth="1"/>
    <col min="7" max="7" width="12.88671875" bestFit="1" customWidth="1"/>
    <col min="8" max="8" width="9" bestFit="1" customWidth="1"/>
    <col min="9" max="9" width="13.44140625" bestFit="1" customWidth="1"/>
    <col min="10" max="10" width="10.77734375" bestFit="1" customWidth="1"/>
  </cols>
  <sheetData>
    <row r="1" spans="2:6" ht="15" thickBot="1" x14ac:dyDescent="0.35"/>
    <row r="2" spans="2:6" ht="30.6" customHeight="1" thickBot="1" x14ac:dyDescent="0.35">
      <c r="B2" s="66" t="s">
        <v>40</v>
      </c>
      <c r="C2" s="67"/>
      <c r="D2" s="67"/>
      <c r="E2" s="67"/>
      <c r="F2" s="68"/>
    </row>
    <row r="4" spans="2:6" x14ac:dyDescent="0.3">
      <c r="C4" s="12" t="s">
        <v>50</v>
      </c>
    </row>
    <row r="5" spans="2:6" x14ac:dyDescent="0.3">
      <c r="B5" s="12" t="s">
        <v>45</v>
      </c>
      <c r="C5" s="7" t="s">
        <v>25</v>
      </c>
      <c r="D5" s="7" t="s">
        <v>46</v>
      </c>
    </row>
    <row r="6" spans="2:6" x14ac:dyDescent="0.3">
      <c r="B6" s="13" t="s">
        <v>28</v>
      </c>
      <c r="C6" s="14"/>
      <c r="D6" s="14"/>
    </row>
    <row r="7" spans="2:6" x14ac:dyDescent="0.3">
      <c r="B7" s="37" t="s">
        <v>51</v>
      </c>
      <c r="C7" s="14">
        <v>4</v>
      </c>
      <c r="D7" s="14">
        <v>4</v>
      </c>
    </row>
    <row r="8" spans="2:6" x14ac:dyDescent="0.3">
      <c r="B8" s="37" t="s">
        <v>47</v>
      </c>
      <c r="C8" s="14">
        <v>600</v>
      </c>
      <c r="D8" s="14">
        <v>600</v>
      </c>
    </row>
    <row r="9" spans="2:6" x14ac:dyDescent="0.3">
      <c r="B9" s="13" t="s">
        <v>65</v>
      </c>
      <c r="C9" s="14">
        <v>4</v>
      </c>
      <c r="D9" s="14">
        <v>4</v>
      </c>
    </row>
    <row r="10" spans="2:6" x14ac:dyDescent="0.3">
      <c r="B10" s="13" t="s">
        <v>66</v>
      </c>
      <c r="C10" s="14">
        <v>600</v>
      </c>
      <c r="D10" s="14">
        <v>600</v>
      </c>
    </row>
  </sheetData>
  <mergeCells count="1">
    <mergeCell ref="B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
  <sheetViews>
    <sheetView workbookViewId="0">
      <selection activeCell="I21" sqref="I21"/>
    </sheetView>
  </sheetViews>
  <sheetFormatPr defaultRowHeight="14.4" x14ac:dyDescent="0.3"/>
  <cols>
    <col min="2" max="2" width="12.5546875" customWidth="1"/>
    <col min="3" max="3" width="20.6640625" bestFit="1" customWidth="1"/>
  </cols>
  <sheetData>
    <row r="1" spans="2:6" ht="15" thickBot="1" x14ac:dyDescent="0.35"/>
    <row r="2" spans="2:6" ht="36" customHeight="1" thickBot="1" x14ac:dyDescent="0.35">
      <c r="B2" s="79" t="s">
        <v>41</v>
      </c>
      <c r="C2" s="80"/>
      <c r="D2" s="80"/>
      <c r="E2" s="80"/>
      <c r="F2" s="81"/>
    </row>
    <row r="4" spans="2:6" x14ac:dyDescent="0.3">
      <c r="B4" s="12" t="s">
        <v>45</v>
      </c>
      <c r="C4" t="s">
        <v>51</v>
      </c>
    </row>
    <row r="5" spans="2:6" x14ac:dyDescent="0.3">
      <c r="B5" s="13" t="s">
        <v>4</v>
      </c>
      <c r="C5" s="14">
        <v>4</v>
      </c>
    </row>
    <row r="6" spans="2:6" x14ac:dyDescent="0.3">
      <c r="B6" s="13" t="s">
        <v>46</v>
      </c>
      <c r="C6" s="14">
        <v>4</v>
      </c>
    </row>
    <row r="8" spans="2:6" ht="17.399999999999999" customHeight="1" x14ac:dyDescent="0.3"/>
  </sheetData>
  <mergeCells count="1">
    <mergeCell ref="B2: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7"/>
  <sheetViews>
    <sheetView workbookViewId="0">
      <selection activeCell="P35" sqref="P35"/>
    </sheetView>
  </sheetViews>
  <sheetFormatPr defaultRowHeight="14.4" x14ac:dyDescent="0.3"/>
  <cols>
    <col min="2" max="2" width="16.5546875" customWidth="1"/>
    <col min="3" max="3" width="24.88671875" customWidth="1"/>
    <col min="4" max="4" width="29" customWidth="1"/>
    <col min="5" max="5" width="23.21875" customWidth="1"/>
    <col min="6" max="6" width="17.33203125" customWidth="1"/>
    <col min="8" max="8" width="19.33203125" bestFit="1" customWidth="1"/>
    <col min="9" max="9" width="15.5546875" bestFit="1" customWidth="1"/>
    <col min="10" max="10" width="13.33203125" bestFit="1" customWidth="1"/>
    <col min="11" max="11" width="10.77734375" bestFit="1" customWidth="1"/>
  </cols>
  <sheetData>
    <row r="2" spans="2:11" ht="30.6" customHeight="1" x14ac:dyDescent="0.3">
      <c r="B2" s="83" t="s">
        <v>42</v>
      </c>
      <c r="C2" s="83"/>
      <c r="D2" s="83"/>
      <c r="E2" s="83"/>
      <c r="F2" s="83"/>
      <c r="G2" s="83"/>
      <c r="H2" s="83"/>
      <c r="I2" s="83"/>
    </row>
    <row r="4" spans="2:11" ht="25.2" x14ac:dyDescent="0.3">
      <c r="B4" s="18" t="s">
        <v>0</v>
      </c>
      <c r="C4" s="19" t="s">
        <v>1</v>
      </c>
      <c r="D4" s="19" t="s">
        <v>14</v>
      </c>
      <c r="E4" s="19" t="s">
        <v>2</v>
      </c>
      <c r="F4" s="20" t="s">
        <v>67</v>
      </c>
      <c r="H4" s="12" t="s">
        <v>47</v>
      </c>
      <c r="I4" s="12" t="s">
        <v>50</v>
      </c>
    </row>
    <row r="5" spans="2:11" x14ac:dyDescent="0.3">
      <c r="B5" s="24">
        <v>44349</v>
      </c>
      <c r="C5" s="25" t="s">
        <v>3</v>
      </c>
      <c r="D5" s="25" t="s">
        <v>20</v>
      </c>
      <c r="E5" s="40">
        <v>1050</v>
      </c>
      <c r="F5" s="49" t="str">
        <f>IF(OR(C5="Tickets and Bills",C5="Shopping", C5="Entertainment"),"Non-Essentials","Essentials")</f>
        <v>Essentials</v>
      </c>
      <c r="H5" s="12" t="s">
        <v>45</v>
      </c>
      <c r="I5" s="7" t="s">
        <v>67</v>
      </c>
      <c r="J5" s="7" t="s">
        <v>68</v>
      </c>
      <c r="K5" s="7" t="s">
        <v>46</v>
      </c>
    </row>
    <row r="6" spans="2:11" x14ac:dyDescent="0.3">
      <c r="B6" s="15">
        <v>44349</v>
      </c>
      <c r="C6" s="2" t="s">
        <v>3</v>
      </c>
      <c r="D6" s="2" t="s">
        <v>15</v>
      </c>
      <c r="E6" s="3">
        <v>550</v>
      </c>
      <c r="F6" s="49" t="str">
        <f t="shared" ref="F6:F37" si="0">IF(OR(C6="Tickets and Bills",C6="Shopping", C6="Entertainment"),"Non-Essentials","Essentials")</f>
        <v>Essentials</v>
      </c>
      <c r="H6" s="13" t="s">
        <v>22</v>
      </c>
      <c r="I6" s="14">
        <v>450</v>
      </c>
      <c r="J6" s="14"/>
      <c r="K6" s="14">
        <v>450</v>
      </c>
    </row>
    <row r="7" spans="2:11" x14ac:dyDescent="0.3">
      <c r="B7" s="24">
        <v>44349</v>
      </c>
      <c r="C7" s="25" t="s">
        <v>16</v>
      </c>
      <c r="D7" s="25" t="s">
        <v>4</v>
      </c>
      <c r="E7" s="41">
        <v>250</v>
      </c>
      <c r="F7" s="49" t="str">
        <f t="shared" si="0"/>
        <v>Non-Essentials</v>
      </c>
      <c r="H7" s="13" t="s">
        <v>16</v>
      </c>
      <c r="I7" s="14"/>
      <c r="J7" s="14">
        <v>1000</v>
      </c>
      <c r="K7" s="14">
        <v>1000</v>
      </c>
    </row>
    <row r="8" spans="2:11" ht="43.2" x14ac:dyDescent="0.3">
      <c r="B8" s="15">
        <v>44350</v>
      </c>
      <c r="C8" s="2" t="s">
        <v>28</v>
      </c>
      <c r="D8" s="26" t="s">
        <v>25</v>
      </c>
      <c r="E8" s="4">
        <v>150</v>
      </c>
      <c r="F8" s="49" t="str">
        <f t="shared" si="0"/>
        <v>Essentials</v>
      </c>
      <c r="H8" s="13" t="s">
        <v>28</v>
      </c>
      <c r="I8" s="14">
        <v>850</v>
      </c>
      <c r="J8" s="14"/>
      <c r="K8" s="14">
        <v>850</v>
      </c>
    </row>
    <row r="9" spans="2:11" x14ac:dyDescent="0.3">
      <c r="B9" s="24">
        <v>44350</v>
      </c>
      <c r="C9" s="25" t="s">
        <v>22</v>
      </c>
      <c r="D9" s="25" t="s">
        <v>5</v>
      </c>
      <c r="E9" s="41">
        <v>450</v>
      </c>
      <c r="F9" s="49" t="str">
        <f t="shared" si="0"/>
        <v>Essentials</v>
      </c>
      <c r="H9" s="13" t="s">
        <v>3</v>
      </c>
      <c r="I9" s="14">
        <v>4690</v>
      </c>
      <c r="J9" s="14"/>
      <c r="K9" s="14">
        <v>4690</v>
      </c>
    </row>
    <row r="10" spans="2:11" x14ac:dyDescent="0.3">
      <c r="B10" s="15">
        <v>44351</v>
      </c>
      <c r="C10" s="2" t="s">
        <v>23</v>
      </c>
      <c r="D10" s="2" t="s">
        <v>6</v>
      </c>
      <c r="E10" s="4">
        <v>350</v>
      </c>
      <c r="F10" s="49" t="str">
        <f t="shared" si="0"/>
        <v>Essentials</v>
      </c>
      <c r="H10" s="13" t="s">
        <v>27</v>
      </c>
      <c r="I10" s="14">
        <v>500</v>
      </c>
      <c r="J10" s="14"/>
      <c r="K10" s="14">
        <v>500</v>
      </c>
    </row>
    <row r="11" spans="2:11" x14ac:dyDescent="0.3">
      <c r="B11" s="24">
        <v>44353</v>
      </c>
      <c r="C11" s="25" t="s">
        <v>3</v>
      </c>
      <c r="D11" s="25" t="s">
        <v>7</v>
      </c>
      <c r="E11" s="41">
        <v>450</v>
      </c>
      <c r="F11" s="49" t="str">
        <f t="shared" si="0"/>
        <v>Essentials</v>
      </c>
      <c r="H11" s="13" t="s">
        <v>13</v>
      </c>
      <c r="I11" s="14"/>
      <c r="J11" s="14">
        <v>3500</v>
      </c>
      <c r="K11" s="14">
        <v>3500</v>
      </c>
    </row>
    <row r="12" spans="2:11" x14ac:dyDescent="0.3">
      <c r="B12" s="15">
        <v>44353</v>
      </c>
      <c r="C12" s="2" t="s">
        <v>3</v>
      </c>
      <c r="D12" s="2" t="s">
        <v>8</v>
      </c>
      <c r="E12" s="4">
        <v>150</v>
      </c>
      <c r="F12" s="49" t="str">
        <f t="shared" si="0"/>
        <v>Essentials</v>
      </c>
      <c r="H12" s="13" t="s">
        <v>23</v>
      </c>
      <c r="I12" s="14">
        <v>2570</v>
      </c>
      <c r="J12" s="14"/>
      <c r="K12" s="14">
        <v>2570</v>
      </c>
    </row>
    <row r="13" spans="2:11" x14ac:dyDescent="0.3">
      <c r="B13" s="24">
        <v>44355</v>
      </c>
      <c r="C13" s="25" t="s">
        <v>28</v>
      </c>
      <c r="D13" s="25" t="s">
        <v>26</v>
      </c>
      <c r="E13" s="41">
        <v>100</v>
      </c>
      <c r="F13" s="49" t="str">
        <f t="shared" si="0"/>
        <v>Essentials</v>
      </c>
      <c r="H13" s="13" t="s">
        <v>46</v>
      </c>
      <c r="I13" s="14">
        <v>9060</v>
      </c>
      <c r="J13" s="14">
        <v>4500</v>
      </c>
      <c r="K13" s="14">
        <v>13560</v>
      </c>
    </row>
    <row r="14" spans="2:11" x14ac:dyDescent="0.3">
      <c r="B14" s="15">
        <v>44356</v>
      </c>
      <c r="C14" s="2" t="s">
        <v>3</v>
      </c>
      <c r="D14" s="2" t="s">
        <v>21</v>
      </c>
      <c r="E14" s="4">
        <v>100</v>
      </c>
      <c r="F14" s="49" t="str">
        <f t="shared" si="0"/>
        <v>Essentials</v>
      </c>
    </row>
    <row r="15" spans="2:11" x14ac:dyDescent="0.3">
      <c r="B15" s="24">
        <v>44357</v>
      </c>
      <c r="C15" s="25" t="s">
        <v>13</v>
      </c>
      <c r="D15" s="25" t="s">
        <v>17</v>
      </c>
      <c r="E15" s="41">
        <v>1000</v>
      </c>
      <c r="F15" s="49" t="str">
        <f t="shared" si="0"/>
        <v>Non-Essentials</v>
      </c>
    </row>
    <row r="16" spans="2:11" x14ac:dyDescent="0.3">
      <c r="B16" s="15">
        <v>44358</v>
      </c>
      <c r="C16" s="2" t="s">
        <v>3</v>
      </c>
      <c r="D16" s="2" t="s">
        <v>7</v>
      </c>
      <c r="E16" s="4">
        <v>250</v>
      </c>
      <c r="F16" s="49" t="str">
        <f t="shared" si="0"/>
        <v>Essentials</v>
      </c>
    </row>
    <row r="17" spans="2:6" ht="23.4" customHeight="1" x14ac:dyDescent="0.3">
      <c r="B17" s="24">
        <v>44359</v>
      </c>
      <c r="C17" s="25" t="s">
        <v>28</v>
      </c>
      <c r="D17" s="27" t="s">
        <v>25</v>
      </c>
      <c r="E17" s="41">
        <v>100</v>
      </c>
      <c r="F17" s="49" t="str">
        <f t="shared" si="0"/>
        <v>Essentials</v>
      </c>
    </row>
    <row r="18" spans="2:6" x14ac:dyDescent="0.3">
      <c r="B18" s="15">
        <v>44359</v>
      </c>
      <c r="C18" s="2" t="s">
        <v>16</v>
      </c>
      <c r="D18" s="2" t="s">
        <v>4</v>
      </c>
      <c r="E18" s="4">
        <v>250</v>
      </c>
      <c r="F18" s="49" t="str">
        <f t="shared" si="0"/>
        <v>Non-Essentials</v>
      </c>
    </row>
    <row r="19" spans="2:6" x14ac:dyDescent="0.3">
      <c r="B19" s="24">
        <v>44360</v>
      </c>
      <c r="C19" s="25" t="s">
        <v>3</v>
      </c>
      <c r="D19" s="25" t="s">
        <v>24</v>
      </c>
      <c r="E19" s="41">
        <v>250</v>
      </c>
      <c r="F19" s="49" t="str">
        <f t="shared" si="0"/>
        <v>Essentials</v>
      </c>
    </row>
    <row r="20" spans="2:6" x14ac:dyDescent="0.3">
      <c r="B20" s="15">
        <v>44360</v>
      </c>
      <c r="C20" s="2" t="s">
        <v>23</v>
      </c>
      <c r="D20" s="2" t="s">
        <v>9</v>
      </c>
      <c r="E20" s="4">
        <v>1000</v>
      </c>
      <c r="F20" s="49" t="str">
        <f t="shared" si="0"/>
        <v>Essentials</v>
      </c>
    </row>
    <row r="21" spans="2:6" x14ac:dyDescent="0.3">
      <c r="B21" s="24">
        <v>44361</v>
      </c>
      <c r="C21" s="25" t="s">
        <v>23</v>
      </c>
      <c r="D21" s="25" t="s">
        <v>10</v>
      </c>
      <c r="E21" s="41">
        <v>370</v>
      </c>
      <c r="F21" s="49" t="str">
        <f t="shared" si="0"/>
        <v>Essentials</v>
      </c>
    </row>
    <row r="22" spans="2:6" x14ac:dyDescent="0.3">
      <c r="B22" s="15">
        <v>44362</v>
      </c>
      <c r="C22" s="2" t="s">
        <v>23</v>
      </c>
      <c r="D22" s="2" t="s">
        <v>11</v>
      </c>
      <c r="E22" s="4">
        <v>850</v>
      </c>
      <c r="F22" s="49" t="str">
        <f t="shared" si="0"/>
        <v>Essentials</v>
      </c>
    </row>
    <row r="23" spans="2:6" x14ac:dyDescent="0.3">
      <c r="B23" s="24">
        <v>44362</v>
      </c>
      <c r="C23" s="25" t="s">
        <v>3</v>
      </c>
      <c r="D23" s="25" t="s">
        <v>8</v>
      </c>
      <c r="E23" s="41">
        <v>200</v>
      </c>
      <c r="F23" s="49" t="str">
        <f t="shared" si="0"/>
        <v>Essentials</v>
      </c>
    </row>
    <row r="24" spans="2:6" x14ac:dyDescent="0.3">
      <c r="B24" s="15">
        <v>44363</v>
      </c>
      <c r="C24" s="2" t="s">
        <v>3</v>
      </c>
      <c r="D24" s="2" t="s">
        <v>7</v>
      </c>
      <c r="E24" s="4">
        <v>470</v>
      </c>
      <c r="F24" s="49" t="str">
        <f t="shared" si="0"/>
        <v>Essentials</v>
      </c>
    </row>
    <row r="25" spans="2:6" x14ac:dyDescent="0.3">
      <c r="B25" s="24">
        <v>44366</v>
      </c>
      <c r="C25" s="25" t="s">
        <v>27</v>
      </c>
      <c r="D25" s="25" t="s">
        <v>12</v>
      </c>
      <c r="E25" s="41">
        <v>500</v>
      </c>
      <c r="F25" s="49" t="str">
        <f t="shared" si="0"/>
        <v>Essentials</v>
      </c>
    </row>
    <row r="26" spans="2:6" x14ac:dyDescent="0.3">
      <c r="B26" s="15">
        <v>44366</v>
      </c>
      <c r="C26" s="2" t="s">
        <v>3</v>
      </c>
      <c r="D26" s="2" t="s">
        <v>21</v>
      </c>
      <c r="E26" s="4">
        <v>200</v>
      </c>
      <c r="F26" s="49" t="str">
        <f t="shared" si="0"/>
        <v>Essentials</v>
      </c>
    </row>
    <row r="27" spans="2:6" x14ac:dyDescent="0.3">
      <c r="B27" s="24">
        <v>44367</v>
      </c>
      <c r="C27" s="25" t="s">
        <v>28</v>
      </c>
      <c r="D27" s="25" t="s">
        <v>26</v>
      </c>
      <c r="E27" s="41">
        <v>150</v>
      </c>
      <c r="F27" s="49" t="str">
        <f t="shared" si="0"/>
        <v>Essentials</v>
      </c>
    </row>
    <row r="28" spans="2:6" ht="21" customHeight="1" x14ac:dyDescent="0.3">
      <c r="B28" s="15">
        <v>44369</v>
      </c>
      <c r="C28" s="2" t="s">
        <v>28</v>
      </c>
      <c r="D28" s="26" t="s">
        <v>25</v>
      </c>
      <c r="E28" s="4">
        <v>150</v>
      </c>
      <c r="F28" s="49" t="str">
        <f t="shared" si="0"/>
        <v>Essentials</v>
      </c>
    </row>
    <row r="29" spans="2:6" x14ac:dyDescent="0.3">
      <c r="B29" s="24">
        <v>44370</v>
      </c>
      <c r="C29" s="25" t="s">
        <v>16</v>
      </c>
      <c r="D29" s="25" t="s">
        <v>4</v>
      </c>
      <c r="E29" s="41">
        <v>250</v>
      </c>
      <c r="F29" s="49" t="str">
        <f t="shared" si="0"/>
        <v>Non-Essentials</v>
      </c>
    </row>
    <row r="30" spans="2:6" x14ac:dyDescent="0.3">
      <c r="B30" s="15">
        <v>44371</v>
      </c>
      <c r="C30" s="2" t="s">
        <v>3</v>
      </c>
      <c r="D30" s="2" t="s">
        <v>7</v>
      </c>
      <c r="E30" s="4">
        <v>250</v>
      </c>
      <c r="F30" s="49" t="str">
        <f t="shared" si="0"/>
        <v>Essentials</v>
      </c>
    </row>
    <row r="31" spans="2:6" x14ac:dyDescent="0.3">
      <c r="B31" s="24">
        <v>44372</v>
      </c>
      <c r="C31" s="25" t="s">
        <v>13</v>
      </c>
      <c r="D31" s="25" t="s">
        <v>18</v>
      </c>
      <c r="E31" s="41">
        <v>2500</v>
      </c>
      <c r="F31" s="49" t="str">
        <f t="shared" si="0"/>
        <v>Non-Essentials</v>
      </c>
    </row>
    <row r="32" spans="2:6" x14ac:dyDescent="0.3">
      <c r="B32" s="15">
        <v>44373</v>
      </c>
      <c r="C32" s="2" t="s">
        <v>3</v>
      </c>
      <c r="D32" s="2" t="s">
        <v>8</v>
      </c>
      <c r="E32" s="4">
        <v>200</v>
      </c>
      <c r="F32" s="49" t="str">
        <f t="shared" si="0"/>
        <v>Essentials</v>
      </c>
    </row>
    <row r="33" spans="2:17" x14ac:dyDescent="0.3">
      <c r="B33" s="24">
        <v>44373</v>
      </c>
      <c r="C33" s="25" t="s">
        <v>3</v>
      </c>
      <c r="D33" s="25" t="s">
        <v>21</v>
      </c>
      <c r="E33" s="41">
        <v>200</v>
      </c>
      <c r="F33" s="49" t="str">
        <f t="shared" si="0"/>
        <v>Essentials</v>
      </c>
    </row>
    <row r="34" spans="2:17" x14ac:dyDescent="0.3">
      <c r="B34" s="15">
        <v>44374</v>
      </c>
      <c r="C34" s="2" t="s">
        <v>16</v>
      </c>
      <c r="D34" s="2" t="s">
        <v>4</v>
      </c>
      <c r="E34" s="4">
        <v>250</v>
      </c>
      <c r="F34" s="49" t="str">
        <f t="shared" si="0"/>
        <v>Non-Essentials</v>
      </c>
    </row>
    <row r="35" spans="2:17" x14ac:dyDescent="0.3">
      <c r="B35" s="24">
        <v>44375</v>
      </c>
      <c r="C35" s="25" t="s">
        <v>28</v>
      </c>
      <c r="D35" s="27" t="s">
        <v>25</v>
      </c>
      <c r="E35" s="41">
        <v>200</v>
      </c>
      <c r="F35" s="49" t="str">
        <f t="shared" si="0"/>
        <v>Essentials</v>
      </c>
    </row>
    <row r="36" spans="2:17" ht="14.4" customHeight="1" x14ac:dyDescent="0.3">
      <c r="B36" s="15">
        <v>44376</v>
      </c>
      <c r="C36" s="2" t="s">
        <v>3</v>
      </c>
      <c r="D36" s="2" t="s">
        <v>8</v>
      </c>
      <c r="E36" s="4">
        <v>100</v>
      </c>
      <c r="F36" s="49" t="str">
        <f t="shared" si="0"/>
        <v>Essentials</v>
      </c>
      <c r="H36" s="84" t="s">
        <v>69</v>
      </c>
      <c r="I36" s="84"/>
      <c r="J36" s="84"/>
      <c r="K36" s="84"/>
      <c r="L36" s="84"/>
      <c r="M36" s="84"/>
      <c r="N36" s="84"/>
      <c r="O36" s="84"/>
      <c r="P36" s="84"/>
      <c r="Q36" s="84"/>
    </row>
    <row r="37" spans="2:17" ht="14.4" customHeight="1" x14ac:dyDescent="0.3">
      <c r="B37" s="28">
        <v>44376</v>
      </c>
      <c r="C37" s="29" t="s">
        <v>3</v>
      </c>
      <c r="D37" s="29" t="s">
        <v>7</v>
      </c>
      <c r="E37" s="43">
        <v>270</v>
      </c>
      <c r="F37" s="49" t="str">
        <f t="shared" si="0"/>
        <v>Essentials</v>
      </c>
      <c r="H37" s="84"/>
      <c r="I37" s="84"/>
      <c r="J37" s="84"/>
      <c r="K37" s="84"/>
      <c r="L37" s="84"/>
      <c r="M37" s="84"/>
      <c r="N37" s="84"/>
      <c r="O37" s="84"/>
      <c r="P37" s="84"/>
      <c r="Q37" s="84"/>
    </row>
  </sheetData>
  <mergeCells count="2">
    <mergeCell ref="B2:I2"/>
    <mergeCell ref="H36:Q37"/>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zoomScale="130" zoomScaleNormal="130" workbookViewId="0">
      <selection activeCell="F7" sqref="F7"/>
    </sheetView>
  </sheetViews>
  <sheetFormatPr defaultRowHeight="14.4" x14ac:dyDescent="0.3"/>
  <cols>
    <col min="1" max="1" width="8.88671875" style="7"/>
    <col min="2" max="2" width="8.88671875" style="8"/>
    <col min="3" max="3" width="71.6640625" customWidth="1"/>
    <col min="4" max="4" width="22.109375" customWidth="1"/>
    <col min="7" max="7" width="12.77734375" customWidth="1"/>
  </cols>
  <sheetData>
    <row r="1" spans="2:7" s="7" customFormat="1" ht="15" thickBot="1" x14ac:dyDescent="0.35">
      <c r="B1" s="8"/>
    </row>
    <row r="2" spans="2:7" s="7" customFormat="1" ht="80.400000000000006" customHeight="1" thickBot="1" x14ac:dyDescent="0.35">
      <c r="B2" s="51" t="s">
        <v>70</v>
      </c>
      <c r="C2" s="52"/>
      <c r="D2" s="52"/>
      <c r="E2" s="52"/>
      <c r="F2" s="52"/>
      <c r="G2" s="53"/>
    </row>
    <row r="3" spans="2:7" ht="15" thickBot="1" x14ac:dyDescent="0.35"/>
    <row r="4" spans="2:7" ht="22.2" customHeight="1" thickBot="1" x14ac:dyDescent="0.35">
      <c r="B4" s="9" t="s">
        <v>43</v>
      </c>
      <c r="C4" s="10" t="s">
        <v>31</v>
      </c>
      <c r="D4" s="11" t="s">
        <v>44</v>
      </c>
    </row>
    <row r="5" spans="2:7" ht="28.8" customHeight="1" thickBot="1" x14ac:dyDescent="0.35">
      <c r="B5" s="44">
        <v>1</v>
      </c>
      <c r="C5" s="45" t="s">
        <v>32</v>
      </c>
      <c r="D5" s="46" t="s">
        <v>49</v>
      </c>
    </row>
    <row r="6" spans="2:7" ht="37.200000000000003" customHeight="1" thickBot="1" x14ac:dyDescent="0.35">
      <c r="B6" s="47">
        <v>2</v>
      </c>
      <c r="C6" s="48" t="s">
        <v>33</v>
      </c>
      <c r="D6" s="46" t="s">
        <v>52</v>
      </c>
    </row>
    <row r="7" spans="2:7" ht="30.6" customHeight="1" thickBot="1" x14ac:dyDescent="0.35">
      <c r="B7" s="44">
        <v>3</v>
      </c>
      <c r="C7" s="45" t="s">
        <v>34</v>
      </c>
      <c r="D7" s="46" t="s">
        <v>53</v>
      </c>
    </row>
    <row r="8" spans="2:7" ht="36.6" customHeight="1" thickBot="1" x14ac:dyDescent="0.35">
      <c r="B8" s="47">
        <v>4</v>
      </c>
      <c r="C8" s="48" t="s">
        <v>29</v>
      </c>
      <c r="D8" s="46" t="s">
        <v>54</v>
      </c>
    </row>
    <row r="9" spans="2:7" ht="37.200000000000003" customHeight="1" thickBot="1" x14ac:dyDescent="0.35">
      <c r="B9" s="44">
        <v>5</v>
      </c>
      <c r="C9" s="45" t="s">
        <v>30</v>
      </c>
      <c r="D9" s="46" t="s">
        <v>55</v>
      </c>
    </row>
    <row r="10" spans="2:7" ht="38.4" customHeight="1" thickBot="1" x14ac:dyDescent="0.35">
      <c r="B10" s="47">
        <v>6</v>
      </c>
      <c r="C10" s="48" t="s">
        <v>35</v>
      </c>
      <c r="D10" s="46" t="s">
        <v>56</v>
      </c>
    </row>
    <row r="11" spans="2:7" ht="37.200000000000003" customHeight="1" thickBot="1" x14ac:dyDescent="0.35">
      <c r="B11" s="44">
        <v>7</v>
      </c>
      <c r="C11" s="45" t="s">
        <v>36</v>
      </c>
      <c r="D11" s="46" t="s">
        <v>57</v>
      </c>
    </row>
    <row r="12" spans="2:7" ht="39.6" customHeight="1" thickBot="1" x14ac:dyDescent="0.35">
      <c r="B12" s="47">
        <v>8</v>
      </c>
      <c r="C12" s="48" t="s">
        <v>37</v>
      </c>
      <c r="D12" s="46" t="s">
        <v>58</v>
      </c>
    </row>
    <row r="13" spans="2:7" ht="22.8" customHeight="1" thickBot="1" x14ac:dyDescent="0.35">
      <c r="B13" s="44">
        <v>9</v>
      </c>
      <c r="C13" s="45" t="s">
        <v>38</v>
      </c>
      <c r="D13" s="46" t="s">
        <v>49</v>
      </c>
    </row>
    <row r="14" spans="2:7" ht="31.2" customHeight="1" thickBot="1" x14ac:dyDescent="0.35">
      <c r="B14" s="47">
        <v>10</v>
      </c>
      <c r="C14" s="48" t="s">
        <v>39</v>
      </c>
      <c r="D14" s="46" t="s">
        <v>59</v>
      </c>
    </row>
    <row r="15" spans="2:7" ht="24" customHeight="1" thickBot="1" x14ac:dyDescent="0.35">
      <c r="B15" s="44">
        <v>11</v>
      </c>
      <c r="C15" s="45" t="s">
        <v>40</v>
      </c>
      <c r="D15" s="46" t="s">
        <v>60</v>
      </c>
    </row>
    <row r="16" spans="2:7" ht="27.6" customHeight="1" thickBot="1" x14ac:dyDescent="0.35">
      <c r="B16" s="47">
        <v>12</v>
      </c>
      <c r="C16" s="48" t="s">
        <v>41</v>
      </c>
      <c r="D16" s="46" t="s">
        <v>61</v>
      </c>
    </row>
    <row r="17" spans="2:4" ht="24.6" customHeight="1" thickBot="1" x14ac:dyDescent="0.35">
      <c r="B17" s="44">
        <v>13</v>
      </c>
      <c r="C17" s="45" t="s">
        <v>42</v>
      </c>
      <c r="D17" s="46" t="s">
        <v>62</v>
      </c>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workbookViewId="0">
      <selection activeCell="K15" sqref="K15"/>
    </sheetView>
  </sheetViews>
  <sheetFormatPr defaultRowHeight="14.4" x14ac:dyDescent="0.3"/>
  <cols>
    <col min="2" max="2" width="12.5546875" customWidth="1"/>
    <col min="3" max="3" width="19.33203125" customWidth="1"/>
    <col min="5" max="5" width="17.44140625" customWidth="1"/>
  </cols>
  <sheetData>
    <row r="1" spans="2:9" ht="15" thickBot="1" x14ac:dyDescent="0.35"/>
    <row r="2" spans="2:9" ht="28.8" customHeight="1" thickBot="1" x14ac:dyDescent="0.35">
      <c r="B2" s="54" t="s">
        <v>32</v>
      </c>
      <c r="C2" s="55"/>
      <c r="D2" s="55"/>
      <c r="E2" s="55"/>
      <c r="F2" s="55"/>
      <c r="G2" s="55"/>
      <c r="H2" s="55"/>
      <c r="I2" s="56"/>
    </row>
    <row r="3" spans="2:9" ht="15" thickBot="1" x14ac:dyDescent="0.35"/>
    <row r="4" spans="2:9" ht="16.2" thickBot="1" x14ac:dyDescent="0.35">
      <c r="B4" s="33" t="s">
        <v>45</v>
      </c>
      <c r="C4" s="34" t="s">
        <v>47</v>
      </c>
      <c r="E4" s="30" t="s">
        <v>48</v>
      </c>
    </row>
    <row r="5" spans="2:9" ht="16.2" thickTop="1" x14ac:dyDescent="0.3">
      <c r="B5" s="35" t="s">
        <v>22</v>
      </c>
      <c r="C5" s="36">
        <v>450</v>
      </c>
      <c r="E5" s="31">
        <f>SUMIF(Expense!C4:C36, "Doctor and Medicine", Expense!E4:E36)</f>
        <v>450</v>
      </c>
    </row>
    <row r="6" spans="2:9" ht="15.6" x14ac:dyDescent="0.3">
      <c r="B6" s="35" t="s">
        <v>16</v>
      </c>
      <c r="C6" s="36">
        <v>1000</v>
      </c>
      <c r="E6" s="31">
        <f>SUMIF(Expense!C5:C36, "Entertainment", Expense!E5:E36)</f>
        <v>1000</v>
      </c>
    </row>
    <row r="7" spans="2:9" ht="15.6" x14ac:dyDescent="0.3">
      <c r="B7" s="35" t="s">
        <v>28</v>
      </c>
      <c r="C7" s="36">
        <v>850</v>
      </c>
      <c r="E7" s="31">
        <f>SUMIF(Expense!C6:C37, "Food", Expense!E6:E37)</f>
        <v>850</v>
      </c>
    </row>
    <row r="8" spans="2:9" ht="15.6" x14ac:dyDescent="0.3">
      <c r="B8" s="35" t="s">
        <v>3</v>
      </c>
      <c r="C8" s="36">
        <v>4690</v>
      </c>
      <c r="E8" s="31">
        <f>SUMIF(Expense!C4:C37, "Grocery", Expense!E4:E37)</f>
        <v>4690</v>
      </c>
    </row>
    <row r="9" spans="2:9" ht="15.6" x14ac:dyDescent="0.3">
      <c r="B9" s="35" t="s">
        <v>27</v>
      </c>
      <c r="C9" s="36">
        <v>500</v>
      </c>
      <c r="E9" s="31">
        <f>SUMIF(Expense!C8:C39, "Miscellaneous", Expense!E8:E39)</f>
        <v>500</v>
      </c>
    </row>
    <row r="10" spans="2:9" ht="15.6" x14ac:dyDescent="0.3">
      <c r="B10" s="35" t="s">
        <v>13</v>
      </c>
      <c r="C10" s="36">
        <v>3500</v>
      </c>
      <c r="E10" s="31">
        <f>SUMIF(Expense!C9:C40, "Shopping", Expense!E9:E40)</f>
        <v>3500</v>
      </c>
    </row>
    <row r="11" spans="2:9" ht="15.6" x14ac:dyDescent="0.3">
      <c r="B11" s="35" t="s">
        <v>23</v>
      </c>
      <c r="C11" s="36">
        <v>2570</v>
      </c>
      <c r="E11" s="31">
        <f>SUMIF(Expense!C4:C41, "Ticket and Bills", Expense!E4:E41)</f>
        <v>2570</v>
      </c>
    </row>
    <row r="12" spans="2:9" ht="16.2" thickBot="1" x14ac:dyDescent="0.35">
      <c r="B12" s="35" t="s">
        <v>46</v>
      </c>
      <c r="C12" s="36">
        <v>13560</v>
      </c>
      <c r="E12" s="32">
        <f>SUM(E5:E11)</f>
        <v>13560</v>
      </c>
    </row>
    <row r="13" spans="2:9" ht="15" thickBot="1" x14ac:dyDescent="0.35"/>
    <row r="14" spans="2:9" ht="21.6" customHeight="1" thickBot="1" x14ac:dyDescent="0.35">
      <c r="B14" s="57" t="s">
        <v>63</v>
      </c>
      <c r="C14" s="58"/>
      <c r="D14" s="58"/>
      <c r="E14" s="58"/>
      <c r="F14" s="58"/>
      <c r="G14" s="58"/>
      <c r="H14" s="58"/>
      <c r="I14" s="59"/>
    </row>
    <row r="16" spans="2:9" x14ac:dyDescent="0.3">
      <c r="B16" s="12" t="s">
        <v>45</v>
      </c>
      <c r="C16" t="s">
        <v>47</v>
      </c>
    </row>
    <row r="17" spans="2:9" x14ac:dyDescent="0.3">
      <c r="B17" s="13" t="s">
        <v>3</v>
      </c>
      <c r="C17" s="14">
        <v>4690</v>
      </c>
    </row>
    <row r="18" spans="2:9" x14ac:dyDescent="0.3">
      <c r="B18" s="13" t="s">
        <v>46</v>
      </c>
      <c r="C18" s="14">
        <v>4690</v>
      </c>
    </row>
    <row r="19" spans="2:9" ht="15" thickBot="1" x14ac:dyDescent="0.35"/>
    <row r="20" spans="2:9" x14ac:dyDescent="0.3">
      <c r="B20" s="60" t="s">
        <v>64</v>
      </c>
      <c r="C20" s="61"/>
      <c r="D20" s="61"/>
      <c r="E20" s="61"/>
      <c r="F20" s="61"/>
      <c r="G20" s="61"/>
      <c r="H20" s="61"/>
      <c r="I20" s="62"/>
    </row>
    <row r="21" spans="2:9" ht="15" thickBot="1" x14ac:dyDescent="0.35">
      <c r="B21" s="63"/>
      <c r="C21" s="64"/>
      <c r="D21" s="64"/>
      <c r="E21" s="64"/>
      <c r="F21" s="64"/>
      <c r="G21" s="64"/>
      <c r="H21" s="64"/>
      <c r="I21" s="65"/>
    </row>
  </sheetData>
  <mergeCells count="3">
    <mergeCell ref="B2:I2"/>
    <mergeCell ref="B14:I14"/>
    <mergeCell ref="B20:I21"/>
  </mergeCell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2"/>
  <sheetViews>
    <sheetView workbookViewId="0">
      <selection activeCell="B18" sqref="B18"/>
    </sheetView>
  </sheetViews>
  <sheetFormatPr defaultRowHeight="14.4" x14ac:dyDescent="0.3"/>
  <cols>
    <col min="2" max="2" width="18.21875" bestFit="1" customWidth="1"/>
    <col min="3" max="3" width="19.33203125" bestFit="1" customWidth="1"/>
  </cols>
  <sheetData>
    <row r="1" spans="2:19" ht="15" thickBot="1" x14ac:dyDescent="0.35"/>
    <row r="2" spans="2:19" ht="29.4" customHeight="1" thickBot="1" x14ac:dyDescent="0.35">
      <c r="B2" s="66" t="s">
        <v>33</v>
      </c>
      <c r="C2" s="67"/>
      <c r="D2" s="67"/>
      <c r="E2" s="67"/>
      <c r="F2" s="67"/>
      <c r="G2" s="67"/>
      <c r="H2" s="67"/>
      <c r="I2" s="67"/>
      <c r="J2" s="67"/>
      <c r="K2" s="67"/>
      <c r="L2" s="67"/>
      <c r="M2" s="67"/>
      <c r="N2" s="67"/>
      <c r="O2" s="67"/>
      <c r="P2" s="67"/>
      <c r="Q2" s="67"/>
      <c r="R2" s="67"/>
      <c r="S2" s="68"/>
    </row>
    <row r="4" spans="2:19" x14ac:dyDescent="0.3">
      <c r="B4" s="12" t="s">
        <v>45</v>
      </c>
      <c r="C4" t="s">
        <v>47</v>
      </c>
    </row>
    <row r="5" spans="2:19" x14ac:dyDescent="0.3">
      <c r="B5" s="13" t="s">
        <v>22</v>
      </c>
      <c r="C5" s="14">
        <v>450</v>
      </c>
    </row>
    <row r="6" spans="2:19" x14ac:dyDescent="0.3">
      <c r="B6" s="13" t="s">
        <v>16</v>
      </c>
      <c r="C6" s="14">
        <v>1000</v>
      </c>
    </row>
    <row r="7" spans="2:19" x14ac:dyDescent="0.3">
      <c r="B7" s="13" t="s">
        <v>28</v>
      </c>
      <c r="C7" s="14">
        <v>850</v>
      </c>
    </row>
    <row r="8" spans="2:19" x14ac:dyDescent="0.3">
      <c r="B8" s="13" t="s">
        <v>3</v>
      </c>
      <c r="C8" s="14">
        <v>4690</v>
      </c>
    </row>
    <row r="9" spans="2:19" x14ac:dyDescent="0.3">
      <c r="B9" s="13" t="s">
        <v>27</v>
      </c>
      <c r="C9" s="14">
        <v>500</v>
      </c>
    </row>
    <row r="10" spans="2:19" x14ac:dyDescent="0.3">
      <c r="B10" s="13" t="s">
        <v>13</v>
      </c>
      <c r="C10" s="14">
        <v>3500</v>
      </c>
    </row>
    <row r="11" spans="2:19" x14ac:dyDescent="0.3">
      <c r="B11" s="13" t="s">
        <v>23</v>
      </c>
      <c r="C11" s="14">
        <v>2570</v>
      </c>
    </row>
    <row r="12" spans="2:19" x14ac:dyDescent="0.3">
      <c r="B12" s="13" t="s">
        <v>46</v>
      </c>
      <c r="C12" s="14">
        <v>13560</v>
      </c>
    </row>
  </sheetData>
  <mergeCells count="1">
    <mergeCell ref="B2:S2"/>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3"/>
  <sheetViews>
    <sheetView workbookViewId="0">
      <selection activeCell="M12" sqref="M12"/>
    </sheetView>
  </sheetViews>
  <sheetFormatPr defaultRowHeight="14.4" x14ac:dyDescent="0.3"/>
  <cols>
    <col min="2" max="2" width="19.77734375" customWidth="1"/>
    <col min="3" max="3" width="18.77734375" bestFit="1" customWidth="1"/>
    <col min="4" max="4" width="13.21875" customWidth="1"/>
    <col min="5" max="5" width="5.21875" customWidth="1"/>
    <col min="6" max="6" width="7.5546875" customWidth="1"/>
    <col min="7" max="7" width="12.88671875" customWidth="1"/>
    <col min="8" max="8" width="9" customWidth="1"/>
    <col min="9" max="9" width="13.44140625" customWidth="1"/>
    <col min="10" max="10" width="10.77734375" bestFit="1" customWidth="1"/>
    <col min="11" max="11" width="16.88671875" bestFit="1" customWidth="1"/>
    <col min="12" max="12" width="6.33203125" customWidth="1"/>
    <col min="13" max="13" width="12.33203125" bestFit="1" customWidth="1"/>
    <col min="14" max="14" width="16.44140625" bestFit="1" customWidth="1"/>
    <col min="15" max="15" width="20.33203125" bestFit="1" customWidth="1"/>
    <col min="16" max="16" width="6" customWidth="1"/>
    <col min="17" max="17" width="17.77734375" bestFit="1" customWidth="1"/>
    <col min="18" max="18" width="14.44140625" bestFit="1" customWidth="1"/>
    <col min="19" max="19" width="10.21875" bestFit="1" customWidth="1"/>
    <col min="20" max="20" width="10.77734375" bestFit="1" customWidth="1"/>
  </cols>
  <sheetData>
    <row r="1" spans="2:12" ht="15" thickBot="1" x14ac:dyDescent="0.35"/>
    <row r="2" spans="2:12" ht="33.6" customHeight="1" thickBot="1" x14ac:dyDescent="0.35">
      <c r="B2" s="69" t="s">
        <v>34</v>
      </c>
      <c r="C2" s="70"/>
      <c r="D2" s="70"/>
      <c r="E2" s="70"/>
      <c r="F2" s="70"/>
      <c r="G2" s="70"/>
      <c r="H2" s="70"/>
      <c r="I2" s="70"/>
      <c r="J2" s="70"/>
      <c r="K2" s="70"/>
      <c r="L2" s="71"/>
    </row>
    <row r="4" spans="2:12" x14ac:dyDescent="0.3">
      <c r="B4" s="12" t="s">
        <v>47</v>
      </c>
      <c r="C4" s="12" t="s">
        <v>50</v>
      </c>
    </row>
    <row r="5" spans="2:12" x14ac:dyDescent="0.3">
      <c r="B5" s="12" t="s">
        <v>45</v>
      </c>
      <c r="C5" s="7" t="s">
        <v>22</v>
      </c>
      <c r="D5" s="7" t="s">
        <v>16</v>
      </c>
      <c r="E5" s="7" t="s">
        <v>28</v>
      </c>
      <c r="F5" s="7" t="s">
        <v>3</v>
      </c>
      <c r="G5" s="7" t="s">
        <v>27</v>
      </c>
      <c r="H5" s="7" t="s">
        <v>13</v>
      </c>
      <c r="I5" s="7" t="s">
        <v>23</v>
      </c>
      <c r="J5" s="7" t="s">
        <v>46</v>
      </c>
    </row>
    <row r="6" spans="2:12" x14ac:dyDescent="0.3">
      <c r="B6" s="13" t="s">
        <v>24</v>
      </c>
      <c r="C6" s="14"/>
      <c r="D6" s="14"/>
      <c r="E6" s="14"/>
      <c r="F6" s="14">
        <v>250</v>
      </c>
      <c r="G6" s="14"/>
      <c r="H6" s="14"/>
      <c r="I6" s="14"/>
      <c r="J6" s="14">
        <v>250</v>
      </c>
    </row>
    <row r="7" spans="2:12" x14ac:dyDescent="0.3">
      <c r="B7" s="13" t="s">
        <v>21</v>
      </c>
      <c r="C7" s="14"/>
      <c r="D7" s="14"/>
      <c r="E7" s="14"/>
      <c r="F7" s="14">
        <v>500</v>
      </c>
      <c r="G7" s="14"/>
      <c r="H7" s="14"/>
      <c r="I7" s="14"/>
      <c r="J7" s="14">
        <v>500</v>
      </c>
    </row>
    <row r="8" spans="2:12" x14ac:dyDescent="0.3">
      <c r="B8" s="13" t="s">
        <v>26</v>
      </c>
      <c r="C8" s="14"/>
      <c r="D8" s="14"/>
      <c r="E8" s="14">
        <v>250</v>
      </c>
      <c r="F8" s="14"/>
      <c r="G8" s="14"/>
      <c r="H8" s="14"/>
      <c r="I8" s="14"/>
      <c r="J8" s="14">
        <v>250</v>
      </c>
    </row>
    <row r="9" spans="2:12" x14ac:dyDescent="0.3">
      <c r="B9" s="13" t="s">
        <v>10</v>
      </c>
      <c r="C9" s="14"/>
      <c r="D9" s="14"/>
      <c r="E9" s="14"/>
      <c r="F9" s="14"/>
      <c r="G9" s="14"/>
      <c r="H9" s="14"/>
      <c r="I9" s="14">
        <v>370</v>
      </c>
      <c r="J9" s="14">
        <v>370</v>
      </c>
    </row>
    <row r="10" spans="2:12" x14ac:dyDescent="0.3">
      <c r="B10" s="13" t="s">
        <v>20</v>
      </c>
      <c r="C10" s="14"/>
      <c r="D10" s="14"/>
      <c r="E10" s="14"/>
      <c r="F10" s="14">
        <v>1050</v>
      </c>
      <c r="G10" s="14"/>
      <c r="H10" s="14"/>
      <c r="I10" s="14"/>
      <c r="J10" s="14">
        <v>1050</v>
      </c>
    </row>
    <row r="11" spans="2:12" x14ac:dyDescent="0.3">
      <c r="B11" s="13" t="s">
        <v>8</v>
      </c>
      <c r="C11" s="14"/>
      <c r="D11" s="14"/>
      <c r="E11" s="14"/>
      <c r="F11" s="14">
        <v>650</v>
      </c>
      <c r="G11" s="14"/>
      <c r="H11" s="14"/>
      <c r="I11" s="14"/>
      <c r="J11" s="14">
        <v>650</v>
      </c>
    </row>
    <row r="12" spans="2:12" x14ac:dyDescent="0.3">
      <c r="B12" s="13" t="s">
        <v>11</v>
      </c>
      <c r="C12" s="14"/>
      <c r="D12" s="14"/>
      <c r="E12" s="14"/>
      <c r="F12" s="14"/>
      <c r="G12" s="14"/>
      <c r="H12" s="14"/>
      <c r="I12" s="14">
        <v>850</v>
      </c>
      <c r="J12" s="14">
        <v>850</v>
      </c>
    </row>
    <row r="13" spans="2:12" x14ac:dyDescent="0.3">
      <c r="B13" s="13" t="s">
        <v>9</v>
      </c>
      <c r="C13" s="14"/>
      <c r="D13" s="14"/>
      <c r="E13" s="14"/>
      <c r="F13" s="14"/>
      <c r="G13" s="14"/>
      <c r="H13" s="14"/>
      <c r="I13" s="14">
        <v>1000</v>
      </c>
      <c r="J13" s="14">
        <v>1000</v>
      </c>
    </row>
    <row r="14" spans="2:12" x14ac:dyDescent="0.3">
      <c r="B14" s="13" t="s">
        <v>5</v>
      </c>
      <c r="C14" s="14">
        <v>450</v>
      </c>
      <c r="D14" s="14"/>
      <c r="E14" s="14"/>
      <c r="F14" s="14"/>
      <c r="G14" s="14"/>
      <c r="H14" s="14"/>
      <c r="I14" s="14"/>
      <c r="J14" s="14">
        <v>450</v>
      </c>
    </row>
    <row r="15" spans="2:12" x14ac:dyDescent="0.3">
      <c r="B15" s="13" t="s">
        <v>4</v>
      </c>
      <c r="C15" s="14"/>
      <c r="D15" s="14">
        <v>1000</v>
      </c>
      <c r="E15" s="14"/>
      <c r="F15" s="14"/>
      <c r="G15" s="14"/>
      <c r="H15" s="14"/>
      <c r="I15" s="14"/>
      <c r="J15" s="14">
        <v>1000</v>
      </c>
    </row>
    <row r="16" spans="2:12" x14ac:dyDescent="0.3">
      <c r="B16" s="13" t="s">
        <v>15</v>
      </c>
      <c r="C16" s="14"/>
      <c r="D16" s="14"/>
      <c r="E16" s="14"/>
      <c r="F16" s="14">
        <v>550</v>
      </c>
      <c r="G16" s="14"/>
      <c r="H16" s="14"/>
      <c r="I16" s="14"/>
      <c r="J16" s="14">
        <v>550</v>
      </c>
    </row>
    <row r="17" spans="2:10" x14ac:dyDescent="0.3">
      <c r="B17" s="13" t="s">
        <v>25</v>
      </c>
      <c r="C17" s="14"/>
      <c r="D17" s="14"/>
      <c r="E17" s="14">
        <v>600</v>
      </c>
      <c r="F17" s="14"/>
      <c r="G17" s="14"/>
      <c r="H17" s="14"/>
      <c r="I17" s="14"/>
      <c r="J17" s="14">
        <v>600</v>
      </c>
    </row>
    <row r="18" spans="2:10" x14ac:dyDescent="0.3">
      <c r="B18" s="13" t="s">
        <v>6</v>
      </c>
      <c r="C18" s="14"/>
      <c r="D18" s="14"/>
      <c r="E18" s="14"/>
      <c r="F18" s="14"/>
      <c r="G18" s="14"/>
      <c r="H18" s="14"/>
      <c r="I18" s="14">
        <v>350</v>
      </c>
      <c r="J18" s="14">
        <v>350</v>
      </c>
    </row>
    <row r="19" spans="2:10" x14ac:dyDescent="0.3">
      <c r="B19" s="13" t="s">
        <v>17</v>
      </c>
      <c r="C19" s="14"/>
      <c r="D19" s="14"/>
      <c r="E19" s="14"/>
      <c r="F19" s="14"/>
      <c r="G19" s="14"/>
      <c r="H19" s="14">
        <v>1000</v>
      </c>
      <c r="I19" s="14"/>
      <c r="J19" s="14">
        <v>1000</v>
      </c>
    </row>
    <row r="20" spans="2:10" x14ac:dyDescent="0.3">
      <c r="B20" s="13" t="s">
        <v>12</v>
      </c>
      <c r="C20" s="14"/>
      <c r="D20" s="14"/>
      <c r="E20" s="14"/>
      <c r="F20" s="14"/>
      <c r="G20" s="14">
        <v>500</v>
      </c>
      <c r="H20" s="14"/>
      <c r="I20" s="14"/>
      <c r="J20" s="14">
        <v>500</v>
      </c>
    </row>
    <row r="21" spans="2:10" x14ac:dyDescent="0.3">
      <c r="B21" s="13" t="s">
        <v>18</v>
      </c>
      <c r="C21" s="14"/>
      <c r="D21" s="14"/>
      <c r="E21" s="14"/>
      <c r="F21" s="14"/>
      <c r="G21" s="14"/>
      <c r="H21" s="14">
        <v>2500</v>
      </c>
      <c r="I21" s="14"/>
      <c r="J21" s="14">
        <v>2500</v>
      </c>
    </row>
    <row r="22" spans="2:10" x14ac:dyDescent="0.3">
      <c r="B22" s="13" t="s">
        <v>7</v>
      </c>
      <c r="C22" s="14"/>
      <c r="D22" s="14"/>
      <c r="E22" s="14"/>
      <c r="F22" s="14">
        <v>1690</v>
      </c>
      <c r="G22" s="14"/>
      <c r="H22" s="14"/>
      <c r="I22" s="14"/>
      <c r="J22" s="14">
        <v>1690</v>
      </c>
    </row>
    <row r="23" spans="2:10" x14ac:dyDescent="0.3">
      <c r="B23" s="13" t="s">
        <v>46</v>
      </c>
      <c r="C23" s="14">
        <v>450</v>
      </c>
      <c r="D23" s="14">
        <v>1000</v>
      </c>
      <c r="E23" s="14">
        <v>850</v>
      </c>
      <c r="F23" s="14">
        <v>4690</v>
      </c>
      <c r="G23" s="14">
        <v>500</v>
      </c>
      <c r="H23" s="14">
        <v>3500</v>
      </c>
      <c r="I23" s="14">
        <v>2570</v>
      </c>
      <c r="J23" s="14">
        <v>13560</v>
      </c>
    </row>
  </sheetData>
  <mergeCells count="1">
    <mergeCell ref="B2:L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2"/>
  <sheetViews>
    <sheetView workbookViewId="0">
      <selection activeCell="Q15" sqref="Q15"/>
    </sheetView>
  </sheetViews>
  <sheetFormatPr defaultRowHeight="14.4" x14ac:dyDescent="0.3"/>
  <cols>
    <col min="2" max="2" width="19.6640625" customWidth="1"/>
    <col min="3" max="3" width="15.5546875" customWidth="1"/>
    <col min="4" max="4" width="13.44140625" bestFit="1" customWidth="1"/>
    <col min="5" max="5" width="10.77734375" bestFit="1" customWidth="1"/>
  </cols>
  <sheetData>
    <row r="1" spans="2:16" ht="15" thickBot="1" x14ac:dyDescent="0.35"/>
    <row r="2" spans="2:16" x14ac:dyDescent="0.3">
      <c r="B2" s="72" t="s">
        <v>29</v>
      </c>
      <c r="C2" s="73"/>
      <c r="D2" s="73"/>
      <c r="E2" s="73"/>
      <c r="F2" s="73"/>
      <c r="G2" s="73"/>
      <c r="H2" s="73"/>
      <c r="I2" s="73"/>
      <c r="J2" s="73"/>
      <c r="K2" s="73"/>
      <c r="L2" s="73"/>
      <c r="M2" s="73"/>
      <c r="N2" s="73"/>
      <c r="O2" s="73"/>
      <c r="P2" s="74"/>
    </row>
    <row r="3" spans="2:16" ht="15" thickBot="1" x14ac:dyDescent="0.35">
      <c r="B3" s="75"/>
      <c r="C3" s="76"/>
      <c r="D3" s="76"/>
      <c r="E3" s="76"/>
      <c r="F3" s="76"/>
      <c r="G3" s="76"/>
      <c r="H3" s="76"/>
      <c r="I3" s="76"/>
      <c r="J3" s="76"/>
      <c r="K3" s="76"/>
      <c r="L3" s="76"/>
      <c r="M3" s="76"/>
      <c r="N3" s="76"/>
      <c r="O3" s="76"/>
      <c r="P3" s="77"/>
    </row>
    <row r="5" spans="2:16" x14ac:dyDescent="0.3">
      <c r="B5" s="12" t="s">
        <v>47</v>
      </c>
      <c r="C5" s="12" t="s">
        <v>50</v>
      </c>
    </row>
    <row r="6" spans="2:16" x14ac:dyDescent="0.3">
      <c r="B6" s="12" t="s">
        <v>45</v>
      </c>
      <c r="C6" s="7" t="s">
        <v>16</v>
      </c>
      <c r="D6" s="7" t="s">
        <v>23</v>
      </c>
      <c r="E6" s="7" t="s">
        <v>46</v>
      </c>
    </row>
    <row r="7" spans="2:16" x14ac:dyDescent="0.3">
      <c r="B7" s="13" t="s">
        <v>10</v>
      </c>
      <c r="C7" s="14"/>
      <c r="D7" s="14">
        <v>370</v>
      </c>
      <c r="E7" s="14">
        <v>370</v>
      </c>
    </row>
    <row r="8" spans="2:16" x14ac:dyDescent="0.3">
      <c r="B8" s="13" t="s">
        <v>11</v>
      </c>
      <c r="C8" s="14"/>
      <c r="D8" s="14">
        <v>850</v>
      </c>
      <c r="E8" s="14">
        <v>850</v>
      </c>
    </row>
    <row r="9" spans="2:16" x14ac:dyDescent="0.3">
      <c r="B9" s="13" t="s">
        <v>9</v>
      </c>
      <c r="C9" s="14"/>
      <c r="D9" s="14">
        <v>1000</v>
      </c>
      <c r="E9" s="14">
        <v>1000</v>
      </c>
    </row>
    <row r="10" spans="2:16" x14ac:dyDescent="0.3">
      <c r="B10" s="13" t="s">
        <v>4</v>
      </c>
      <c r="C10" s="14">
        <v>1000</v>
      </c>
      <c r="D10" s="14"/>
      <c r="E10" s="14">
        <v>1000</v>
      </c>
    </row>
    <row r="11" spans="2:16" x14ac:dyDescent="0.3">
      <c r="B11" s="13" t="s">
        <v>6</v>
      </c>
      <c r="C11" s="14"/>
      <c r="D11" s="14">
        <v>350</v>
      </c>
      <c r="E11" s="14">
        <v>350</v>
      </c>
    </row>
    <row r="12" spans="2:16" x14ac:dyDescent="0.3">
      <c r="B12" s="13" t="s">
        <v>46</v>
      </c>
      <c r="C12" s="14">
        <v>1000</v>
      </c>
      <c r="D12" s="14">
        <v>2570</v>
      </c>
      <c r="E12" s="14">
        <v>3570</v>
      </c>
    </row>
  </sheetData>
  <mergeCells count="1">
    <mergeCell ref="B2:P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3"/>
  <sheetViews>
    <sheetView workbookViewId="0">
      <selection activeCell="M22" sqref="M22"/>
    </sheetView>
  </sheetViews>
  <sheetFormatPr defaultRowHeight="14.4" x14ac:dyDescent="0.3"/>
  <cols>
    <col min="2" max="2" width="26.5546875" customWidth="1"/>
    <col min="3" max="3" width="21.5546875" customWidth="1"/>
    <col min="4" max="4" width="17.6640625" customWidth="1"/>
    <col min="5" max="5" width="7" customWidth="1"/>
    <col min="6" max="6" width="10.77734375" customWidth="1"/>
    <col min="7" max="7" width="16.77734375" customWidth="1"/>
    <col min="8" max="8" width="11.77734375" customWidth="1"/>
    <col min="9" max="9" width="16.21875" customWidth="1"/>
    <col min="10" max="10" width="16.5546875" customWidth="1"/>
  </cols>
  <sheetData>
    <row r="1" spans="2:15" ht="15" thickBot="1" x14ac:dyDescent="0.35"/>
    <row r="2" spans="2:15" ht="30" customHeight="1" thickBot="1" x14ac:dyDescent="0.35">
      <c r="B2" s="54" t="s">
        <v>30</v>
      </c>
      <c r="C2" s="55"/>
      <c r="D2" s="55"/>
      <c r="E2" s="55"/>
      <c r="F2" s="55"/>
      <c r="G2" s="55"/>
      <c r="H2" s="55"/>
      <c r="I2" s="55"/>
      <c r="J2" s="55"/>
      <c r="K2" s="55"/>
      <c r="L2" s="55"/>
      <c r="M2" s="55"/>
      <c r="N2" s="55"/>
      <c r="O2" s="56"/>
    </row>
    <row r="4" spans="2:15" ht="15.6" x14ac:dyDescent="0.3">
      <c r="B4" s="33" t="s">
        <v>51</v>
      </c>
      <c r="C4" s="33" t="s">
        <v>50</v>
      </c>
      <c r="D4" s="34"/>
      <c r="E4" s="34"/>
      <c r="F4" s="34"/>
      <c r="G4" s="34"/>
      <c r="H4" s="34"/>
      <c r="I4" s="34"/>
      <c r="J4" s="34"/>
    </row>
    <row r="5" spans="2:15" ht="15.6" x14ac:dyDescent="0.3">
      <c r="B5" s="33" t="s">
        <v>45</v>
      </c>
      <c r="C5" s="34" t="s">
        <v>22</v>
      </c>
      <c r="D5" s="34" t="s">
        <v>16</v>
      </c>
      <c r="E5" s="34" t="s">
        <v>28</v>
      </c>
      <c r="F5" s="34" t="s">
        <v>3</v>
      </c>
      <c r="G5" s="34" t="s">
        <v>27</v>
      </c>
      <c r="H5" s="34" t="s">
        <v>13</v>
      </c>
      <c r="I5" s="34" t="s">
        <v>23</v>
      </c>
      <c r="J5" s="34" t="s">
        <v>46</v>
      </c>
    </row>
    <row r="6" spans="2:15" ht="15.6" x14ac:dyDescent="0.3">
      <c r="B6" s="35" t="s">
        <v>24</v>
      </c>
      <c r="C6" s="36"/>
      <c r="D6" s="36"/>
      <c r="E6" s="36"/>
      <c r="F6" s="36">
        <v>1</v>
      </c>
      <c r="G6" s="36"/>
      <c r="H6" s="36"/>
      <c r="I6" s="36"/>
      <c r="J6" s="36">
        <v>1</v>
      </c>
    </row>
    <row r="7" spans="2:15" ht="15.6" x14ac:dyDescent="0.3">
      <c r="B7" s="35" t="s">
        <v>21</v>
      </c>
      <c r="C7" s="36"/>
      <c r="D7" s="36"/>
      <c r="E7" s="36"/>
      <c r="F7" s="36">
        <v>3</v>
      </c>
      <c r="G7" s="36"/>
      <c r="H7" s="36"/>
      <c r="I7" s="36"/>
      <c r="J7" s="36">
        <v>3</v>
      </c>
    </row>
    <row r="8" spans="2:15" ht="15.6" x14ac:dyDescent="0.3">
      <c r="B8" s="35" t="s">
        <v>26</v>
      </c>
      <c r="C8" s="36"/>
      <c r="D8" s="36"/>
      <c r="E8" s="36">
        <v>2</v>
      </c>
      <c r="F8" s="36"/>
      <c r="G8" s="36"/>
      <c r="H8" s="36"/>
      <c r="I8" s="36"/>
      <c r="J8" s="36">
        <v>2</v>
      </c>
    </row>
    <row r="9" spans="2:15" ht="15.6" x14ac:dyDescent="0.3">
      <c r="B9" s="35" t="s">
        <v>10</v>
      </c>
      <c r="C9" s="36"/>
      <c r="D9" s="36"/>
      <c r="E9" s="36"/>
      <c r="F9" s="36"/>
      <c r="G9" s="36"/>
      <c r="H9" s="36"/>
      <c r="I9" s="36">
        <v>1</v>
      </c>
      <c r="J9" s="36">
        <v>1</v>
      </c>
    </row>
    <row r="10" spans="2:15" ht="15.6" x14ac:dyDescent="0.3">
      <c r="B10" s="35" t="s">
        <v>20</v>
      </c>
      <c r="C10" s="36"/>
      <c r="D10" s="36"/>
      <c r="E10" s="36"/>
      <c r="F10" s="36">
        <v>1</v>
      </c>
      <c r="G10" s="36"/>
      <c r="H10" s="36"/>
      <c r="I10" s="36"/>
      <c r="J10" s="36">
        <v>1</v>
      </c>
    </row>
    <row r="11" spans="2:15" ht="15.6" x14ac:dyDescent="0.3">
      <c r="B11" s="35" t="s">
        <v>8</v>
      </c>
      <c r="C11" s="36"/>
      <c r="D11" s="36"/>
      <c r="E11" s="36"/>
      <c r="F11" s="36">
        <v>4</v>
      </c>
      <c r="G11" s="36"/>
      <c r="H11" s="36"/>
      <c r="I11" s="36"/>
      <c r="J11" s="36">
        <v>4</v>
      </c>
    </row>
    <row r="12" spans="2:15" ht="15.6" x14ac:dyDescent="0.3">
      <c r="B12" s="35" t="s">
        <v>11</v>
      </c>
      <c r="C12" s="36"/>
      <c r="D12" s="36"/>
      <c r="E12" s="36"/>
      <c r="F12" s="36"/>
      <c r="G12" s="36"/>
      <c r="H12" s="36"/>
      <c r="I12" s="36">
        <v>1</v>
      </c>
      <c r="J12" s="36">
        <v>1</v>
      </c>
    </row>
    <row r="13" spans="2:15" ht="15.6" x14ac:dyDescent="0.3">
      <c r="B13" s="35" t="s">
        <v>9</v>
      </c>
      <c r="C13" s="36"/>
      <c r="D13" s="36"/>
      <c r="E13" s="36"/>
      <c r="F13" s="36"/>
      <c r="G13" s="36"/>
      <c r="H13" s="36"/>
      <c r="I13" s="36">
        <v>1</v>
      </c>
      <c r="J13" s="36">
        <v>1</v>
      </c>
    </row>
    <row r="14" spans="2:15" ht="15.6" x14ac:dyDescent="0.3">
      <c r="B14" s="35" t="s">
        <v>5</v>
      </c>
      <c r="C14" s="36">
        <v>1</v>
      </c>
      <c r="D14" s="36"/>
      <c r="E14" s="36"/>
      <c r="F14" s="36"/>
      <c r="G14" s="36"/>
      <c r="H14" s="36"/>
      <c r="I14" s="36"/>
      <c r="J14" s="36">
        <v>1</v>
      </c>
    </row>
    <row r="15" spans="2:15" ht="15.6" x14ac:dyDescent="0.3">
      <c r="B15" s="35" t="s">
        <v>4</v>
      </c>
      <c r="C15" s="36"/>
      <c r="D15" s="36">
        <v>4</v>
      </c>
      <c r="E15" s="36"/>
      <c r="F15" s="36"/>
      <c r="G15" s="36"/>
      <c r="H15" s="36"/>
      <c r="I15" s="36"/>
      <c r="J15" s="36">
        <v>4</v>
      </c>
    </row>
    <row r="16" spans="2:15" ht="15.6" x14ac:dyDescent="0.3">
      <c r="B16" s="35" t="s">
        <v>15</v>
      </c>
      <c r="C16" s="36"/>
      <c r="D16" s="36"/>
      <c r="E16" s="36"/>
      <c r="F16" s="36">
        <v>1</v>
      </c>
      <c r="G16" s="36"/>
      <c r="H16" s="36"/>
      <c r="I16" s="36"/>
      <c r="J16" s="36">
        <v>1</v>
      </c>
    </row>
    <row r="17" spans="2:10" ht="15.6" x14ac:dyDescent="0.3">
      <c r="B17" s="35" t="s">
        <v>25</v>
      </c>
      <c r="C17" s="36"/>
      <c r="D17" s="36"/>
      <c r="E17" s="36">
        <v>4</v>
      </c>
      <c r="F17" s="36"/>
      <c r="G17" s="36"/>
      <c r="H17" s="36"/>
      <c r="I17" s="36"/>
      <c r="J17" s="36">
        <v>4</v>
      </c>
    </row>
    <row r="18" spans="2:10" ht="15.6" x14ac:dyDescent="0.3">
      <c r="B18" s="35" t="s">
        <v>6</v>
      </c>
      <c r="C18" s="36"/>
      <c r="D18" s="36"/>
      <c r="E18" s="36"/>
      <c r="F18" s="36"/>
      <c r="G18" s="36"/>
      <c r="H18" s="36"/>
      <c r="I18" s="36">
        <v>1</v>
      </c>
      <c r="J18" s="36">
        <v>1</v>
      </c>
    </row>
    <row r="19" spans="2:10" ht="15.6" x14ac:dyDescent="0.3">
      <c r="B19" s="35" t="s">
        <v>17</v>
      </c>
      <c r="C19" s="36"/>
      <c r="D19" s="36"/>
      <c r="E19" s="36"/>
      <c r="F19" s="36"/>
      <c r="G19" s="36"/>
      <c r="H19" s="36">
        <v>1</v>
      </c>
      <c r="I19" s="36"/>
      <c r="J19" s="36">
        <v>1</v>
      </c>
    </row>
    <row r="20" spans="2:10" ht="15.6" x14ac:dyDescent="0.3">
      <c r="B20" s="35" t="s">
        <v>12</v>
      </c>
      <c r="C20" s="36"/>
      <c r="D20" s="36"/>
      <c r="E20" s="36"/>
      <c r="F20" s="36"/>
      <c r="G20" s="36">
        <v>1</v>
      </c>
      <c r="H20" s="36"/>
      <c r="I20" s="36"/>
      <c r="J20" s="36">
        <v>1</v>
      </c>
    </row>
    <row r="21" spans="2:10" ht="15.6" x14ac:dyDescent="0.3">
      <c r="B21" s="35" t="s">
        <v>18</v>
      </c>
      <c r="C21" s="36"/>
      <c r="D21" s="36"/>
      <c r="E21" s="36"/>
      <c r="F21" s="36"/>
      <c r="G21" s="36"/>
      <c r="H21" s="36">
        <v>1</v>
      </c>
      <c r="I21" s="36"/>
      <c r="J21" s="36">
        <v>1</v>
      </c>
    </row>
    <row r="22" spans="2:10" ht="15.6" x14ac:dyDescent="0.3">
      <c r="B22" s="35" t="s">
        <v>7</v>
      </c>
      <c r="C22" s="36"/>
      <c r="D22" s="36"/>
      <c r="E22" s="36"/>
      <c r="F22" s="36">
        <v>5</v>
      </c>
      <c r="G22" s="36"/>
      <c r="H22" s="36"/>
      <c r="I22" s="36"/>
      <c r="J22" s="36">
        <v>5</v>
      </c>
    </row>
    <row r="23" spans="2:10" ht="15.6" x14ac:dyDescent="0.3">
      <c r="B23" s="35" t="s">
        <v>46</v>
      </c>
      <c r="C23" s="36">
        <v>1</v>
      </c>
      <c r="D23" s="36">
        <v>4</v>
      </c>
      <c r="E23" s="36">
        <v>6</v>
      </c>
      <c r="F23" s="36">
        <v>15</v>
      </c>
      <c r="G23" s="36">
        <v>1</v>
      </c>
      <c r="H23" s="36">
        <v>2</v>
      </c>
      <c r="I23" s="36">
        <v>4</v>
      </c>
      <c r="J23" s="36">
        <v>33</v>
      </c>
    </row>
  </sheetData>
  <mergeCells count="1">
    <mergeCell ref="B2:O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8"/>
  <sheetViews>
    <sheetView workbookViewId="0">
      <selection activeCell="G24" sqref="G24"/>
    </sheetView>
  </sheetViews>
  <sheetFormatPr defaultRowHeight="14.4" x14ac:dyDescent="0.3"/>
  <cols>
    <col min="2" max="2" width="19" customWidth="1"/>
    <col min="3" max="3" width="24" customWidth="1"/>
    <col min="4" max="4" width="31.88671875" customWidth="1"/>
    <col min="5" max="5" width="18.33203125" customWidth="1"/>
  </cols>
  <sheetData>
    <row r="1" spans="2:6" ht="15" thickBot="1" x14ac:dyDescent="0.35"/>
    <row r="2" spans="2:6" ht="32.4" customHeight="1" thickBot="1" x14ac:dyDescent="0.35">
      <c r="B2" s="57" t="s">
        <v>35</v>
      </c>
      <c r="C2" s="58"/>
      <c r="D2" s="58"/>
      <c r="E2" s="58"/>
      <c r="F2" s="59"/>
    </row>
    <row r="4" spans="2:6" x14ac:dyDescent="0.3">
      <c r="B4" s="78" t="s">
        <v>19</v>
      </c>
      <c r="C4" s="78"/>
      <c r="D4" s="78"/>
      <c r="E4" s="78"/>
    </row>
    <row r="5" spans="2:6" x14ac:dyDescent="0.3">
      <c r="B5" s="18" t="s">
        <v>0</v>
      </c>
      <c r="C5" s="19" t="s">
        <v>1</v>
      </c>
      <c r="D5" s="19" t="s">
        <v>14</v>
      </c>
      <c r="E5" s="20" t="s">
        <v>2</v>
      </c>
    </row>
    <row r="6" spans="2:6" x14ac:dyDescent="0.3">
      <c r="B6" s="15">
        <v>44349</v>
      </c>
      <c r="C6" s="2" t="s">
        <v>3</v>
      </c>
      <c r="D6" s="2" t="s">
        <v>20</v>
      </c>
      <c r="E6" s="16">
        <v>1050</v>
      </c>
    </row>
    <row r="7" spans="2:6" x14ac:dyDescent="0.3">
      <c r="B7" s="15">
        <v>44349</v>
      </c>
      <c r="C7" s="2" t="s">
        <v>3</v>
      </c>
      <c r="D7" s="2" t="s">
        <v>15</v>
      </c>
      <c r="E7" s="16">
        <v>550</v>
      </c>
    </row>
    <row r="8" spans="2:6" hidden="1" x14ac:dyDescent="0.3">
      <c r="B8" s="15">
        <v>44349</v>
      </c>
      <c r="C8" s="2" t="s">
        <v>16</v>
      </c>
      <c r="D8" s="2" t="s">
        <v>4</v>
      </c>
      <c r="E8" s="17">
        <v>250</v>
      </c>
    </row>
    <row r="9" spans="2:6" hidden="1" x14ac:dyDescent="0.3">
      <c r="B9" s="15">
        <v>44350</v>
      </c>
      <c r="C9" s="2" t="s">
        <v>28</v>
      </c>
      <c r="D9" s="38" t="s">
        <v>25</v>
      </c>
      <c r="E9" s="17">
        <v>150</v>
      </c>
    </row>
    <row r="10" spans="2:6" hidden="1" x14ac:dyDescent="0.3">
      <c r="B10" s="15">
        <v>44350</v>
      </c>
      <c r="C10" s="2" t="s">
        <v>22</v>
      </c>
      <c r="D10" s="2" t="s">
        <v>5</v>
      </c>
      <c r="E10" s="17">
        <v>450</v>
      </c>
    </row>
    <row r="11" spans="2:6" hidden="1" x14ac:dyDescent="0.3">
      <c r="B11" s="15">
        <v>44351</v>
      </c>
      <c r="C11" s="2" t="s">
        <v>23</v>
      </c>
      <c r="D11" s="2" t="s">
        <v>6</v>
      </c>
      <c r="E11" s="17">
        <v>350</v>
      </c>
    </row>
    <row r="12" spans="2:6" x14ac:dyDescent="0.3">
      <c r="B12" s="15">
        <v>44353</v>
      </c>
      <c r="C12" s="2" t="s">
        <v>3</v>
      </c>
      <c r="D12" s="2" t="s">
        <v>7</v>
      </c>
      <c r="E12" s="17">
        <v>450</v>
      </c>
    </row>
    <row r="13" spans="2:6" x14ac:dyDescent="0.3">
      <c r="B13" s="15">
        <v>44353</v>
      </c>
      <c r="C13" s="2" t="s">
        <v>3</v>
      </c>
      <c r="D13" s="2" t="s">
        <v>8</v>
      </c>
      <c r="E13" s="17">
        <v>150</v>
      </c>
    </row>
    <row r="14" spans="2:6" hidden="1" x14ac:dyDescent="0.3">
      <c r="B14" s="15">
        <v>44355</v>
      </c>
      <c r="C14" s="2" t="s">
        <v>28</v>
      </c>
      <c r="D14" s="2" t="s">
        <v>26</v>
      </c>
      <c r="E14" s="17">
        <v>100</v>
      </c>
    </row>
    <row r="15" spans="2:6" x14ac:dyDescent="0.3">
      <c r="B15" s="15">
        <v>44356</v>
      </c>
      <c r="C15" s="2" t="s">
        <v>3</v>
      </c>
      <c r="D15" s="2" t="s">
        <v>21</v>
      </c>
      <c r="E15" s="17">
        <v>100</v>
      </c>
    </row>
    <row r="16" spans="2:6" x14ac:dyDescent="0.3">
      <c r="B16" s="15">
        <v>44358</v>
      </c>
      <c r="C16" s="2" t="s">
        <v>3</v>
      </c>
      <c r="D16" s="2" t="s">
        <v>7</v>
      </c>
      <c r="E16" s="17">
        <v>250</v>
      </c>
    </row>
    <row r="17" spans="2:5" x14ac:dyDescent="0.3">
      <c r="B17" s="15">
        <v>44360</v>
      </c>
      <c r="C17" s="2" t="s">
        <v>3</v>
      </c>
      <c r="D17" s="2" t="s">
        <v>24</v>
      </c>
      <c r="E17" s="17">
        <v>250</v>
      </c>
    </row>
    <row r="18" spans="2:5" hidden="1" x14ac:dyDescent="0.3">
      <c r="B18" s="15">
        <v>44359</v>
      </c>
      <c r="C18" s="2" t="s">
        <v>28</v>
      </c>
      <c r="D18" s="38" t="s">
        <v>25</v>
      </c>
      <c r="E18" s="17">
        <v>100</v>
      </c>
    </row>
    <row r="19" spans="2:5" hidden="1" x14ac:dyDescent="0.3">
      <c r="B19" s="15">
        <v>44359</v>
      </c>
      <c r="C19" s="2" t="s">
        <v>16</v>
      </c>
      <c r="D19" s="2" t="s">
        <v>4</v>
      </c>
      <c r="E19" s="17">
        <v>250</v>
      </c>
    </row>
    <row r="20" spans="2:5" x14ac:dyDescent="0.3">
      <c r="B20" s="15">
        <v>44362</v>
      </c>
      <c r="C20" s="2" t="s">
        <v>3</v>
      </c>
      <c r="D20" s="2" t="s">
        <v>8</v>
      </c>
      <c r="E20" s="17">
        <v>200</v>
      </c>
    </row>
    <row r="21" spans="2:5" hidden="1" x14ac:dyDescent="0.3">
      <c r="B21" s="15">
        <v>44360</v>
      </c>
      <c r="C21" s="2" t="s">
        <v>23</v>
      </c>
      <c r="D21" s="2" t="s">
        <v>9</v>
      </c>
      <c r="E21" s="17">
        <v>1000</v>
      </c>
    </row>
    <row r="22" spans="2:5" hidden="1" x14ac:dyDescent="0.3">
      <c r="B22" s="15">
        <v>44361</v>
      </c>
      <c r="C22" s="2" t="s">
        <v>23</v>
      </c>
      <c r="D22" s="2" t="s">
        <v>10</v>
      </c>
      <c r="E22" s="17">
        <v>370</v>
      </c>
    </row>
    <row r="23" spans="2:5" hidden="1" x14ac:dyDescent="0.3">
      <c r="B23" s="15">
        <v>44362</v>
      </c>
      <c r="C23" s="2" t="s">
        <v>23</v>
      </c>
      <c r="D23" s="2" t="s">
        <v>11</v>
      </c>
      <c r="E23" s="17">
        <v>850</v>
      </c>
    </row>
    <row r="24" spans="2:5" x14ac:dyDescent="0.3">
      <c r="B24" s="15">
        <v>44363</v>
      </c>
      <c r="C24" s="2" t="s">
        <v>3</v>
      </c>
      <c r="D24" s="2" t="s">
        <v>7</v>
      </c>
      <c r="E24" s="17">
        <v>470</v>
      </c>
    </row>
    <row r="25" spans="2:5" x14ac:dyDescent="0.3">
      <c r="B25" s="15">
        <v>44366</v>
      </c>
      <c r="C25" s="2" t="s">
        <v>3</v>
      </c>
      <c r="D25" s="2" t="s">
        <v>21</v>
      </c>
      <c r="E25" s="17">
        <v>200</v>
      </c>
    </row>
    <row r="26" spans="2:5" hidden="1" x14ac:dyDescent="0.3">
      <c r="B26" s="15">
        <v>44366</v>
      </c>
      <c r="C26" s="2" t="s">
        <v>27</v>
      </c>
      <c r="D26" s="2" t="s">
        <v>12</v>
      </c>
      <c r="E26" s="17">
        <v>500</v>
      </c>
    </row>
    <row r="27" spans="2:5" x14ac:dyDescent="0.3">
      <c r="B27" s="15">
        <v>44371</v>
      </c>
      <c r="C27" s="2" t="s">
        <v>3</v>
      </c>
      <c r="D27" s="2" t="s">
        <v>7</v>
      </c>
      <c r="E27" s="17">
        <v>250</v>
      </c>
    </row>
    <row r="28" spans="2:5" hidden="1" x14ac:dyDescent="0.3">
      <c r="B28" s="15">
        <v>44367</v>
      </c>
      <c r="C28" s="2" t="s">
        <v>28</v>
      </c>
      <c r="D28" s="2" t="s">
        <v>26</v>
      </c>
      <c r="E28" s="17">
        <v>150</v>
      </c>
    </row>
    <row r="29" spans="2:5" hidden="1" x14ac:dyDescent="0.3">
      <c r="B29" s="15">
        <v>44369</v>
      </c>
      <c r="C29" s="2" t="s">
        <v>28</v>
      </c>
      <c r="D29" s="38" t="s">
        <v>25</v>
      </c>
      <c r="E29" s="17">
        <v>150</v>
      </c>
    </row>
    <row r="30" spans="2:5" hidden="1" x14ac:dyDescent="0.3">
      <c r="B30" s="15">
        <v>44370</v>
      </c>
      <c r="C30" s="2" t="s">
        <v>16</v>
      </c>
      <c r="D30" s="2" t="s">
        <v>4</v>
      </c>
      <c r="E30" s="17">
        <v>250</v>
      </c>
    </row>
    <row r="31" spans="2:5" x14ac:dyDescent="0.3">
      <c r="B31" s="15">
        <v>44373</v>
      </c>
      <c r="C31" s="2" t="s">
        <v>3</v>
      </c>
      <c r="D31" s="2" t="s">
        <v>8</v>
      </c>
      <c r="E31" s="17">
        <v>200</v>
      </c>
    </row>
    <row r="32" spans="2:5" x14ac:dyDescent="0.3">
      <c r="B32" s="15">
        <v>44373</v>
      </c>
      <c r="C32" s="2" t="s">
        <v>3</v>
      </c>
      <c r="D32" s="2" t="s">
        <v>21</v>
      </c>
      <c r="E32" s="17">
        <v>200</v>
      </c>
    </row>
    <row r="33" spans="2:5" x14ac:dyDescent="0.3">
      <c r="B33" s="15">
        <v>44376</v>
      </c>
      <c r="C33" s="2" t="s">
        <v>3</v>
      </c>
      <c r="D33" s="2" t="s">
        <v>8</v>
      </c>
      <c r="E33" s="17">
        <v>100</v>
      </c>
    </row>
    <row r="34" spans="2:5" x14ac:dyDescent="0.3">
      <c r="B34" s="15">
        <v>44376</v>
      </c>
      <c r="C34" s="2" t="s">
        <v>3</v>
      </c>
      <c r="D34" s="2" t="s">
        <v>7</v>
      </c>
      <c r="E34" s="17">
        <v>270</v>
      </c>
    </row>
    <row r="35" spans="2:5" hidden="1" x14ac:dyDescent="0.3">
      <c r="B35" s="15">
        <v>44374</v>
      </c>
      <c r="C35" s="2" t="s">
        <v>16</v>
      </c>
      <c r="D35" s="2" t="s">
        <v>4</v>
      </c>
      <c r="E35" s="17">
        <v>250</v>
      </c>
    </row>
    <row r="36" spans="2:5" hidden="1" x14ac:dyDescent="0.3">
      <c r="B36" s="15">
        <v>44375</v>
      </c>
      <c r="C36" s="2" t="s">
        <v>28</v>
      </c>
      <c r="D36" s="38" t="s">
        <v>25</v>
      </c>
      <c r="E36" s="17">
        <v>200</v>
      </c>
    </row>
    <row r="37" spans="2:5" x14ac:dyDescent="0.3">
      <c r="B37" s="15">
        <v>44357</v>
      </c>
      <c r="C37" s="2" t="s">
        <v>13</v>
      </c>
      <c r="D37" s="2" t="s">
        <v>17</v>
      </c>
      <c r="E37" s="17">
        <v>1000</v>
      </c>
    </row>
    <row r="38" spans="2:5" x14ac:dyDescent="0.3">
      <c r="B38" s="21">
        <v>44372</v>
      </c>
      <c r="C38" s="22" t="s">
        <v>13</v>
      </c>
      <c r="D38" s="22" t="s">
        <v>18</v>
      </c>
      <c r="E38" s="23">
        <v>2500</v>
      </c>
    </row>
  </sheetData>
  <mergeCells count="2">
    <mergeCell ref="B4:E4"/>
    <mergeCell ref="B2:F2"/>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workbookViewId="0">
      <selection activeCell="H16" sqref="H16"/>
    </sheetView>
  </sheetViews>
  <sheetFormatPr defaultRowHeight="14.4" x14ac:dyDescent="0.3"/>
  <cols>
    <col min="2" max="2" width="19.77734375" customWidth="1"/>
    <col min="3" max="3" width="15.5546875" customWidth="1"/>
    <col min="4" max="4" width="9" customWidth="1"/>
    <col min="5" max="5" width="10.77734375" customWidth="1"/>
    <col min="6" max="6" width="7.5546875" customWidth="1"/>
    <col min="7" max="7" width="12.88671875" bestFit="1" customWidth="1"/>
    <col min="8" max="8" width="9" bestFit="1" customWidth="1"/>
    <col min="9" max="9" width="13.44140625" bestFit="1" customWidth="1"/>
    <col min="10" max="10" width="10.77734375" bestFit="1" customWidth="1"/>
  </cols>
  <sheetData>
    <row r="1" spans="2:13" ht="15" thickBot="1" x14ac:dyDescent="0.35"/>
    <row r="2" spans="2:13" ht="31.8" customHeight="1" thickBot="1" x14ac:dyDescent="0.35">
      <c r="B2" s="79" t="s">
        <v>36</v>
      </c>
      <c r="C2" s="80"/>
      <c r="D2" s="80"/>
      <c r="E2" s="80"/>
      <c r="F2" s="80"/>
      <c r="G2" s="80"/>
      <c r="H2" s="80"/>
      <c r="I2" s="80"/>
      <c r="J2" s="80"/>
      <c r="K2" s="80"/>
      <c r="L2" s="80"/>
      <c r="M2" s="81"/>
    </row>
    <row r="4" spans="2:13" x14ac:dyDescent="0.3">
      <c r="B4" s="12" t="s">
        <v>47</v>
      </c>
      <c r="C4" s="12" t="s">
        <v>50</v>
      </c>
    </row>
    <row r="5" spans="2:13" x14ac:dyDescent="0.3">
      <c r="B5" s="12" t="s">
        <v>45</v>
      </c>
      <c r="C5" s="7" t="s">
        <v>3</v>
      </c>
      <c r="D5" s="7" t="s">
        <v>13</v>
      </c>
      <c r="E5" s="7" t="s">
        <v>46</v>
      </c>
    </row>
    <row r="6" spans="2:13" x14ac:dyDescent="0.3">
      <c r="B6" s="13" t="s">
        <v>24</v>
      </c>
      <c r="C6" s="14">
        <v>250</v>
      </c>
      <c r="D6" s="14"/>
      <c r="E6" s="14">
        <v>250</v>
      </c>
    </row>
    <row r="7" spans="2:13" x14ac:dyDescent="0.3">
      <c r="B7" s="13" t="s">
        <v>21</v>
      </c>
      <c r="C7" s="14">
        <v>500</v>
      </c>
      <c r="D7" s="14"/>
      <c r="E7" s="14">
        <v>500</v>
      </c>
    </row>
    <row r="8" spans="2:13" x14ac:dyDescent="0.3">
      <c r="B8" s="13" t="s">
        <v>26</v>
      </c>
      <c r="C8" s="14"/>
      <c r="D8" s="14"/>
      <c r="E8" s="14"/>
    </row>
    <row r="9" spans="2:13" x14ac:dyDescent="0.3">
      <c r="B9" s="13" t="s">
        <v>10</v>
      </c>
      <c r="C9" s="14"/>
      <c r="D9" s="14"/>
      <c r="E9" s="14"/>
    </row>
    <row r="10" spans="2:13" x14ac:dyDescent="0.3">
      <c r="B10" s="13" t="s">
        <v>20</v>
      </c>
      <c r="C10" s="14">
        <v>1050</v>
      </c>
      <c r="D10" s="14"/>
      <c r="E10" s="14">
        <v>1050</v>
      </c>
    </row>
    <row r="11" spans="2:13" x14ac:dyDescent="0.3">
      <c r="B11" s="13" t="s">
        <v>8</v>
      </c>
      <c r="C11" s="14">
        <v>650</v>
      </c>
      <c r="D11" s="14"/>
      <c r="E11" s="14">
        <v>650</v>
      </c>
    </row>
    <row r="12" spans="2:13" x14ac:dyDescent="0.3">
      <c r="B12" s="13" t="s">
        <v>11</v>
      </c>
      <c r="C12" s="14"/>
      <c r="D12" s="14"/>
      <c r="E12" s="14"/>
    </row>
    <row r="13" spans="2:13" x14ac:dyDescent="0.3">
      <c r="B13" s="13" t="s">
        <v>9</v>
      </c>
      <c r="C13" s="14"/>
      <c r="D13" s="14"/>
      <c r="E13" s="14"/>
    </row>
    <row r="14" spans="2:13" x14ac:dyDescent="0.3">
      <c r="B14" s="13" t="s">
        <v>5</v>
      </c>
      <c r="C14" s="14"/>
      <c r="D14" s="14"/>
      <c r="E14" s="14"/>
    </row>
    <row r="15" spans="2:13" x14ac:dyDescent="0.3">
      <c r="B15" s="13" t="s">
        <v>4</v>
      </c>
      <c r="C15" s="14"/>
      <c r="D15" s="14"/>
      <c r="E15" s="14"/>
    </row>
    <row r="16" spans="2:13" x14ac:dyDescent="0.3">
      <c r="B16" s="13" t="s">
        <v>15</v>
      </c>
      <c r="C16" s="14">
        <v>550</v>
      </c>
      <c r="D16" s="14"/>
      <c r="E16" s="14">
        <v>550</v>
      </c>
    </row>
    <row r="17" spans="2:8" x14ac:dyDescent="0.3">
      <c r="B17" s="13" t="s">
        <v>25</v>
      </c>
      <c r="C17" s="14"/>
      <c r="D17" s="14"/>
      <c r="E17" s="14"/>
    </row>
    <row r="18" spans="2:8" x14ac:dyDescent="0.3">
      <c r="B18" s="13" t="s">
        <v>6</v>
      </c>
      <c r="C18" s="14"/>
      <c r="D18" s="14"/>
      <c r="E18" s="14"/>
    </row>
    <row r="19" spans="2:8" x14ac:dyDescent="0.3">
      <c r="B19" s="13" t="s">
        <v>17</v>
      </c>
      <c r="C19" s="14"/>
      <c r="D19" s="14">
        <v>1000</v>
      </c>
      <c r="E19" s="14">
        <v>1000</v>
      </c>
    </row>
    <row r="20" spans="2:8" x14ac:dyDescent="0.3">
      <c r="B20" s="13" t="s">
        <v>12</v>
      </c>
      <c r="C20" s="14"/>
      <c r="D20" s="14"/>
      <c r="E20" s="14"/>
    </row>
    <row r="21" spans="2:8" x14ac:dyDescent="0.3">
      <c r="B21" s="13" t="s">
        <v>18</v>
      </c>
      <c r="C21" s="14"/>
      <c r="D21" s="14">
        <v>2500</v>
      </c>
      <c r="E21" s="14">
        <v>2500</v>
      </c>
    </row>
    <row r="22" spans="2:8" x14ac:dyDescent="0.3">
      <c r="B22" s="13" t="s">
        <v>7</v>
      </c>
      <c r="C22" s="14">
        <v>1690</v>
      </c>
      <c r="D22" s="14"/>
      <c r="E22" s="14">
        <v>1690</v>
      </c>
    </row>
    <row r="23" spans="2:8" x14ac:dyDescent="0.3">
      <c r="B23" s="13" t="s">
        <v>46</v>
      </c>
      <c r="C23" s="14">
        <v>4690</v>
      </c>
      <c r="D23" s="14">
        <v>3500</v>
      </c>
      <c r="E23" s="14">
        <v>8190</v>
      </c>
    </row>
    <row r="25" spans="2:8" x14ac:dyDescent="0.3">
      <c r="B25" s="7"/>
      <c r="C25" s="7"/>
      <c r="D25" s="7"/>
      <c r="E25" s="7"/>
      <c r="F25" s="7"/>
      <c r="G25" s="7"/>
      <c r="H25" s="7"/>
    </row>
    <row r="26" spans="2:8" x14ac:dyDescent="0.3">
      <c r="B26" s="7"/>
      <c r="C26" s="7"/>
      <c r="D26" s="7"/>
      <c r="E26" s="7"/>
      <c r="F26" s="7"/>
      <c r="G26" s="7"/>
      <c r="H26" s="7"/>
    </row>
  </sheetData>
  <mergeCells count="1">
    <mergeCell ref="B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Expense</vt:lpstr>
      <vt:lpstr>Tasks</vt:lpstr>
      <vt:lpstr>Sheet1</vt:lpstr>
      <vt:lpstr>Sheet2</vt:lpstr>
      <vt:lpstr>Sheet3</vt:lpstr>
      <vt:lpstr>Sheet4</vt:lpstr>
      <vt:lpstr>Sheet5</vt:lpstr>
      <vt:lpstr>Sheet6</vt:lpstr>
      <vt:lpstr>Sheet7</vt:lpstr>
      <vt:lpstr>Sheet8</vt:lpstr>
      <vt:lpstr>Sheet9</vt:lpstr>
      <vt:lpstr>Sheet10</vt:lpstr>
      <vt:lpstr>Sheet11</vt:lpstr>
      <vt:lpstr>Sheet12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Vilas</cp:lastModifiedBy>
  <dcterms:created xsi:type="dcterms:W3CDTF">2022-01-18T07:14:16Z</dcterms:created>
  <dcterms:modified xsi:type="dcterms:W3CDTF">2024-06-15T09:55:00Z</dcterms:modified>
</cp:coreProperties>
</file>