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Medical Data- Project 1\Assignment\"/>
    </mc:Choice>
  </mc:AlternateContent>
  <xr:revisionPtr revIDLastSave="0" documentId="13_ncr:1_{406A9A69-73C8-4898-B650-F00F1D210FB3}" xr6:coauthVersionLast="34" xr6:coauthVersionMax="34" xr10:uidLastSave="{00000000-0000-0000-0000-000000000000}"/>
  <bookViews>
    <workbookView xWindow="0" yWindow="0" windowWidth="28800" windowHeight="11625" xr2:uid="{8604E97B-7EBC-4E19-A34B-7E9C98434812}"/>
  </bookViews>
  <sheets>
    <sheet name="Outpatient" sheetId="1" r:id="rId1"/>
    <sheet name="RevMgmt" sheetId="4" r:id="rId2"/>
    <sheet name="Labor" sheetId="5" r:id="rId3"/>
    <sheet name="PatSat" sheetId="6" r:id="rId4"/>
    <sheet name="Quality" sheetId="3" r:id="rId5"/>
    <sheet name="Inpatient" sheetId="2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" i="4"/>
  <c r="F6" i="4"/>
  <c r="F10" i="4"/>
  <c r="F14" i="4"/>
  <c r="F18" i="4"/>
  <c r="F22" i="4"/>
  <c r="F3" i="4"/>
  <c r="F4" i="4"/>
  <c r="F5" i="4"/>
  <c r="F7" i="4"/>
  <c r="F8" i="4"/>
  <c r="F9" i="4"/>
  <c r="F11" i="4"/>
  <c r="F12" i="4"/>
  <c r="F13" i="4"/>
  <c r="F15" i="4"/>
  <c r="F16" i="4"/>
  <c r="F17" i="4"/>
  <c r="F19" i="4"/>
  <c r="F20" i="4"/>
  <c r="F21" i="4"/>
  <c r="F23" i="4"/>
  <c r="F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D2" i="2"/>
  <c r="F2" i="2" s="1"/>
  <c r="B17" i="1" l="1"/>
  <c r="B18" i="1" s="1"/>
  <c r="B19" i="1" s="1"/>
  <c r="B20" i="1" s="1"/>
  <c r="B21" i="1" s="1"/>
  <c r="B22" i="1" s="1"/>
  <c r="B23" i="1" s="1"/>
  <c r="B12" i="1"/>
  <c r="B13" i="1" s="1"/>
  <c r="B14" i="1" s="1"/>
  <c r="B15" i="1" s="1"/>
  <c r="B3" i="1"/>
  <c r="B4" i="1" s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<sst xmlns="http://schemas.openxmlformats.org/spreadsheetml/2006/main" count="70" uniqueCount="65">
  <si>
    <t>Visits</t>
  </si>
  <si>
    <t>Transfer</t>
  </si>
  <si>
    <t>Admits_ED</t>
  </si>
  <si>
    <t>Paramedic_Runs</t>
  </si>
  <si>
    <t>TriageLevel</t>
  </si>
  <si>
    <t>Budget_Visits</t>
  </si>
  <si>
    <t>Date</t>
  </si>
  <si>
    <t>PatientDays</t>
  </si>
  <si>
    <t>DirectDischarges</t>
  </si>
  <si>
    <t>Admits</t>
  </si>
  <si>
    <t>CMI</t>
  </si>
  <si>
    <t>Readmissions</t>
  </si>
  <si>
    <t>AvgDailyCensus</t>
  </si>
  <si>
    <t>Medicare LOS</t>
  </si>
  <si>
    <t>Medicare GMLOS</t>
  </si>
  <si>
    <t>Mcare Gap</t>
  </si>
  <si>
    <t>CC/MCC Rate</t>
  </si>
  <si>
    <t>Observations</t>
  </si>
  <si>
    <t>ObservationLOS</t>
  </si>
  <si>
    <t>SurgicalCount</t>
  </si>
  <si>
    <t>Ancillary</t>
  </si>
  <si>
    <t>Medicare</t>
  </si>
  <si>
    <t>Medi-Cal</t>
  </si>
  <si>
    <t>Commercial</t>
  </si>
  <si>
    <t>SelfPay</t>
  </si>
  <si>
    <t>NetPatientRev</t>
  </si>
  <si>
    <t>NetPatientRevperAdjPtDay</t>
  </si>
  <si>
    <t>BadDebt</t>
  </si>
  <si>
    <t>Commercial
ManagedCare</t>
  </si>
  <si>
    <t>OP Conversion Factor</t>
  </si>
  <si>
    <t>FTE Count</t>
  </si>
  <si>
    <t>FTE per AOB</t>
  </si>
  <si>
    <t>AvgOccupiedBed</t>
  </si>
  <si>
    <t>LaborCost</t>
  </si>
  <si>
    <t>LaborperAPD</t>
  </si>
  <si>
    <t>LaborperFTE</t>
  </si>
  <si>
    <t>Labor as a % of Net Pt Rev</t>
  </si>
  <si>
    <t>Supply Cost</t>
  </si>
  <si>
    <t>SupplyperAPD</t>
  </si>
  <si>
    <t>SupplyPctofNPR</t>
  </si>
  <si>
    <t>OpExpenses</t>
  </si>
  <si>
    <t>ExpensesperAPD</t>
  </si>
  <si>
    <t>ED-2b</t>
  </si>
  <si>
    <t>ED-1b</t>
  </si>
  <si>
    <t>STK-2</t>
  </si>
  <si>
    <t>STK-3</t>
  </si>
  <si>
    <t>STK-5</t>
  </si>
  <si>
    <t>STK-6</t>
  </si>
  <si>
    <t>STK-1</t>
  </si>
  <si>
    <t>CommDocs</t>
  </si>
  <si>
    <t>CommNurs</t>
  </si>
  <si>
    <t>CommMed</t>
  </si>
  <si>
    <t>StaffResp</t>
  </si>
  <si>
    <t>DischInfo</t>
  </si>
  <si>
    <t>PainMgmt</t>
  </si>
  <si>
    <t>HospOvrl</t>
  </si>
  <si>
    <t>CareTrans</t>
  </si>
  <si>
    <t>ED LWOBS</t>
  </si>
  <si>
    <t>Timestamp_Arrival(Sec)</t>
  </si>
  <si>
    <t>Timestamp_Triage(Sec)</t>
  </si>
  <si>
    <t>Timestamp_BedAssign(Sec)</t>
  </si>
  <si>
    <t>Timestamp_MD(Sec)</t>
  </si>
  <si>
    <t>Timestamp_Lab(Sec)</t>
  </si>
  <si>
    <t>Timestamp_Image(Sec)</t>
  </si>
  <si>
    <t>Timestamp_Disposition(Sec)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</si>
</sst>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&quot;$&quot;#,##0.00"/>
    <numFmt numFmtId="166" formatCode="&quot;$&quot;#,##0.0"/>
    <numFmt numFmtId="167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2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9" fontId="2" fillId="0" borderId="0" xfId="2" applyFont="1" applyAlignment="1">
      <alignment horizontal="center" wrapText="1"/>
    </xf>
    <xf numFmtId="9" fontId="0" fillId="0" borderId="0" xfId="2" applyFont="1" applyAlignment="1">
      <alignment horizont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3" fontId="0" fillId="0" borderId="0" xfId="1" applyFont="1"/>
    <xf numFmtId="166" fontId="2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 wrapText="1"/>
    </xf>
    <xf numFmtId="167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167" fontId="0" fillId="0" borderId="0" xfId="1" applyNumberFormat="1" applyFont="1" applyAlignment="1">
      <alignment horizontal="center" wrapText="1"/>
    </xf>
    <xf numFmtId="167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9" fontId="0" fillId="0" borderId="0" xfId="2" applyFont="1" applyAlignment="1">
      <alignment horizontal="center" wrapText="1"/>
    </xf>
    <xf numFmtId="16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CFF6-049E-4E45-8002-CAF5E08D1E00}">
  <dimension ref="A1:T24"/>
  <sheetViews>
    <sheetView tabSelected="1" topLeftCell="B1" workbookViewId="0">
      <selection activeCell="I1" sqref="I1"/>
    </sheetView>
  </sheetViews>
  <sheetFormatPr defaultRowHeight="15" x14ac:dyDescent="0.25"/>
  <cols>
    <col min="1" max="2" width="10.85546875" customWidth="1"/>
    <col min="4" max="4" width="15" customWidth="1"/>
    <col min="6" max="7" width="12.42578125" customWidth="1"/>
    <col min="19" max="19" width="9.7109375" customWidth="1"/>
    <col min="20" max="20" width="9.140625" customWidth="1"/>
  </cols>
  <sheetData>
    <row r="1" spans="1:19" x14ac:dyDescent="0.25">
      <c r="A1" t="s">
        <v>6</v>
      </c>
      <c r="B1" t="s">
        <v>5</v>
      </c>
      <c r="C1" t="s">
        <v>0</v>
      </c>
      <c r="D1" t="s">
        <v>3</v>
      </c>
      <c r="E1" t="s">
        <v>1</v>
      </c>
      <c r="F1" t="s">
        <v>2</v>
      </c>
      <c r="G1" t="s">
        <v>4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17</v>
      </c>
      <c r="P1" t="s">
        <v>18</v>
      </c>
      <c r="Q1" t="s">
        <v>19</v>
      </c>
      <c r="R1" t="s">
        <v>20</v>
      </c>
      <c r="S1" t="s">
        <v>57</v>
      </c>
    </row>
    <row r="2" spans="1:19" x14ac:dyDescent="0.25">
      <c r="A2" s="3">
        <v>42736</v>
      </c>
      <c r="B2">
        <v>3500</v>
      </c>
      <c r="C2">
        <v>3322</v>
      </c>
      <c r="D2">
        <v>1101</v>
      </c>
      <c r="E2">
        <v>109</v>
      </c>
      <c r="F2" s="2">
        <v>2790</v>
      </c>
      <c r="G2" s="1">
        <v>3.9906000000000001</v>
      </c>
      <c r="H2">
        <v>2592</v>
      </c>
      <c r="I2">
        <v>864</v>
      </c>
      <c r="J2">
        <v>1728</v>
      </c>
      <c r="K2">
        <v>864</v>
      </c>
      <c r="L2">
        <v>2592</v>
      </c>
      <c r="M2">
        <v>2592</v>
      </c>
      <c r="N2">
        <v>1728</v>
      </c>
      <c r="O2">
        <v>105</v>
      </c>
      <c r="P2">
        <v>2.04</v>
      </c>
      <c r="Q2">
        <v>1995</v>
      </c>
      <c r="R2">
        <v>2130</v>
      </c>
      <c r="S2">
        <v>166</v>
      </c>
    </row>
    <row r="3" spans="1:19" x14ac:dyDescent="0.25">
      <c r="A3" s="3">
        <v>42767</v>
      </c>
      <c r="B3" s="2">
        <f>B2*0.98</f>
        <v>3430</v>
      </c>
      <c r="C3">
        <v>3273</v>
      </c>
      <c r="D3">
        <v>1529</v>
      </c>
      <c r="E3">
        <v>91</v>
      </c>
      <c r="F3" s="2">
        <v>2337</v>
      </c>
      <c r="G3" s="1">
        <v>3.7048800000000002</v>
      </c>
      <c r="H3">
        <v>2592</v>
      </c>
      <c r="I3">
        <v>2592</v>
      </c>
      <c r="J3">
        <v>864</v>
      </c>
      <c r="K3">
        <v>864</v>
      </c>
      <c r="L3">
        <v>2592</v>
      </c>
      <c r="M3">
        <v>1728</v>
      </c>
      <c r="N3">
        <v>2592</v>
      </c>
      <c r="O3">
        <v>55</v>
      </c>
      <c r="P3">
        <v>1.96</v>
      </c>
      <c r="Q3">
        <v>1774</v>
      </c>
      <c r="R3">
        <v>1550</v>
      </c>
      <c r="S3">
        <v>131</v>
      </c>
    </row>
    <row r="4" spans="1:19" x14ac:dyDescent="0.25">
      <c r="A4" s="3">
        <v>42795</v>
      </c>
      <c r="B4" s="2">
        <f t="shared" ref="B4:B10" si="0">B3*0.98</f>
        <v>3361.4</v>
      </c>
      <c r="C4">
        <v>4984</v>
      </c>
      <c r="D4">
        <v>1431</v>
      </c>
      <c r="E4">
        <v>74</v>
      </c>
      <c r="F4" s="2">
        <v>2319</v>
      </c>
      <c r="G4" s="1">
        <v>1.58446</v>
      </c>
      <c r="H4">
        <v>1728</v>
      </c>
      <c r="I4">
        <v>864</v>
      </c>
      <c r="J4">
        <v>2592</v>
      </c>
      <c r="K4">
        <v>864</v>
      </c>
      <c r="L4">
        <v>864</v>
      </c>
      <c r="M4">
        <v>2592</v>
      </c>
      <c r="N4">
        <v>2592</v>
      </c>
      <c r="O4">
        <v>102</v>
      </c>
      <c r="P4">
        <v>1.88</v>
      </c>
      <c r="Q4">
        <v>1463</v>
      </c>
      <c r="R4">
        <v>2061</v>
      </c>
      <c r="S4">
        <v>249</v>
      </c>
    </row>
    <row r="5" spans="1:19" x14ac:dyDescent="0.25">
      <c r="A5" s="3">
        <v>42826</v>
      </c>
      <c r="B5" s="2">
        <f t="shared" si="0"/>
        <v>3294.172</v>
      </c>
      <c r="C5">
        <v>3596</v>
      </c>
      <c r="D5">
        <v>1113</v>
      </c>
      <c r="E5">
        <v>93</v>
      </c>
      <c r="F5" s="2">
        <v>2787</v>
      </c>
      <c r="G5" s="1">
        <v>2.1434099999999998</v>
      </c>
      <c r="H5">
        <v>1728</v>
      </c>
      <c r="I5">
        <v>864</v>
      </c>
      <c r="J5">
        <v>1728</v>
      </c>
      <c r="K5">
        <v>2592</v>
      </c>
      <c r="L5">
        <v>1728</v>
      </c>
      <c r="M5">
        <v>1728</v>
      </c>
      <c r="N5">
        <v>864</v>
      </c>
      <c r="O5">
        <v>50</v>
      </c>
      <c r="P5">
        <v>1.23</v>
      </c>
      <c r="Q5">
        <v>1398</v>
      </c>
      <c r="R5">
        <v>1701</v>
      </c>
      <c r="S5">
        <v>216</v>
      </c>
    </row>
    <row r="6" spans="1:19" x14ac:dyDescent="0.25">
      <c r="A6" s="3">
        <v>42856</v>
      </c>
      <c r="B6" s="2">
        <f t="shared" si="0"/>
        <v>3228.28856</v>
      </c>
      <c r="C6">
        <v>4372</v>
      </c>
      <c r="D6">
        <v>1763</v>
      </c>
      <c r="E6">
        <v>52</v>
      </c>
      <c r="F6" s="2">
        <v>2037</v>
      </c>
      <c r="G6" s="1">
        <v>3.6966000000000001</v>
      </c>
      <c r="H6">
        <v>1728</v>
      </c>
      <c r="I6">
        <v>864</v>
      </c>
      <c r="J6">
        <v>864</v>
      </c>
      <c r="K6">
        <v>864</v>
      </c>
      <c r="L6">
        <v>2592</v>
      </c>
      <c r="M6">
        <v>1728</v>
      </c>
      <c r="N6">
        <v>2592</v>
      </c>
      <c r="O6">
        <v>91</v>
      </c>
      <c r="P6">
        <v>1.05</v>
      </c>
      <c r="Q6">
        <v>1744</v>
      </c>
      <c r="R6">
        <v>1402</v>
      </c>
      <c r="S6">
        <v>219</v>
      </c>
    </row>
    <row r="7" spans="1:19" x14ac:dyDescent="0.25">
      <c r="A7" s="3">
        <v>42887</v>
      </c>
      <c r="B7" s="2">
        <f t="shared" si="0"/>
        <v>3163.7227887999998</v>
      </c>
      <c r="C7">
        <v>3265</v>
      </c>
      <c r="D7">
        <v>1089</v>
      </c>
      <c r="E7">
        <v>116</v>
      </c>
      <c r="F7" s="2">
        <v>2708</v>
      </c>
      <c r="G7" s="1">
        <v>3.66594</v>
      </c>
      <c r="H7">
        <v>2592</v>
      </c>
      <c r="I7">
        <v>864</v>
      </c>
      <c r="J7">
        <v>864</v>
      </c>
      <c r="K7">
        <v>1728</v>
      </c>
      <c r="L7">
        <v>1728</v>
      </c>
      <c r="M7">
        <v>1728</v>
      </c>
      <c r="N7">
        <v>864</v>
      </c>
      <c r="O7">
        <v>77</v>
      </c>
      <c r="P7">
        <v>0.97</v>
      </c>
      <c r="Q7">
        <v>2959</v>
      </c>
      <c r="R7">
        <v>2048</v>
      </c>
      <c r="S7">
        <v>131</v>
      </c>
    </row>
    <row r="8" spans="1:19" x14ac:dyDescent="0.25">
      <c r="A8" s="3">
        <v>42917</v>
      </c>
      <c r="B8" s="2">
        <f t="shared" si="0"/>
        <v>3100.4483330239996</v>
      </c>
      <c r="C8">
        <v>4252</v>
      </c>
      <c r="D8">
        <v>891</v>
      </c>
      <c r="E8">
        <v>114</v>
      </c>
      <c r="F8" s="2">
        <v>2594</v>
      </c>
      <c r="G8" s="1">
        <v>1.84863</v>
      </c>
      <c r="H8">
        <v>2592</v>
      </c>
      <c r="I8">
        <v>1728</v>
      </c>
      <c r="J8">
        <v>2592</v>
      </c>
      <c r="K8">
        <v>2592</v>
      </c>
      <c r="L8">
        <v>1728</v>
      </c>
      <c r="M8">
        <v>2592</v>
      </c>
      <c r="N8">
        <v>1728</v>
      </c>
      <c r="O8">
        <v>110</v>
      </c>
      <c r="P8">
        <v>0.64</v>
      </c>
      <c r="Q8">
        <v>2926</v>
      </c>
      <c r="R8">
        <v>1320</v>
      </c>
      <c r="S8">
        <v>213</v>
      </c>
    </row>
    <row r="9" spans="1:19" x14ac:dyDescent="0.25">
      <c r="A9" s="3">
        <v>42948</v>
      </c>
      <c r="B9" s="2">
        <f t="shared" si="0"/>
        <v>3038.4393663635196</v>
      </c>
      <c r="C9">
        <v>4908</v>
      </c>
      <c r="D9">
        <v>1198</v>
      </c>
      <c r="E9">
        <v>50</v>
      </c>
      <c r="F9" s="2">
        <v>2184</v>
      </c>
      <c r="G9" s="1">
        <v>2.0428700000000002</v>
      </c>
      <c r="H9">
        <v>864</v>
      </c>
      <c r="I9">
        <v>864</v>
      </c>
      <c r="J9">
        <v>864</v>
      </c>
      <c r="K9">
        <v>1728</v>
      </c>
      <c r="L9">
        <v>864</v>
      </c>
      <c r="M9">
        <v>1728</v>
      </c>
      <c r="N9">
        <v>1728</v>
      </c>
      <c r="O9">
        <v>22</v>
      </c>
      <c r="P9">
        <v>0.89</v>
      </c>
      <c r="Q9">
        <v>1349</v>
      </c>
      <c r="R9">
        <v>1339</v>
      </c>
      <c r="S9">
        <v>393</v>
      </c>
    </row>
    <row r="10" spans="1:19" x14ac:dyDescent="0.25">
      <c r="A10" s="3">
        <v>42979</v>
      </c>
      <c r="B10" s="2">
        <f t="shared" si="0"/>
        <v>2977.6705790362494</v>
      </c>
      <c r="C10">
        <v>3525</v>
      </c>
      <c r="D10">
        <v>1661</v>
      </c>
      <c r="E10">
        <v>90</v>
      </c>
      <c r="F10" s="2">
        <v>3630</v>
      </c>
      <c r="G10" s="1">
        <v>2.4676200000000001</v>
      </c>
      <c r="H10">
        <v>2592</v>
      </c>
      <c r="I10">
        <v>2592</v>
      </c>
      <c r="J10">
        <v>2592</v>
      </c>
      <c r="K10">
        <v>864</v>
      </c>
      <c r="L10">
        <v>2592</v>
      </c>
      <c r="M10">
        <v>2592</v>
      </c>
      <c r="N10">
        <v>1728</v>
      </c>
      <c r="O10">
        <v>80</v>
      </c>
      <c r="P10">
        <v>0.62</v>
      </c>
      <c r="Q10">
        <v>1893</v>
      </c>
      <c r="R10">
        <v>1408</v>
      </c>
      <c r="S10">
        <v>282</v>
      </c>
    </row>
    <row r="11" spans="1:19" x14ac:dyDescent="0.25">
      <c r="A11" s="3">
        <v>43009</v>
      </c>
      <c r="B11" s="2">
        <v>3150</v>
      </c>
      <c r="C11">
        <v>4675</v>
      </c>
      <c r="D11">
        <v>1341</v>
      </c>
      <c r="E11">
        <v>94</v>
      </c>
      <c r="F11" s="2">
        <v>2748</v>
      </c>
      <c r="G11" s="1">
        <v>2.1848399999999999</v>
      </c>
      <c r="H11">
        <v>2592</v>
      </c>
      <c r="I11">
        <v>1728</v>
      </c>
      <c r="J11">
        <v>864</v>
      </c>
      <c r="K11">
        <v>864</v>
      </c>
      <c r="L11">
        <v>864</v>
      </c>
      <c r="M11">
        <v>1728</v>
      </c>
      <c r="N11">
        <v>2592</v>
      </c>
      <c r="O11">
        <v>105</v>
      </c>
      <c r="P11">
        <v>1.69</v>
      </c>
      <c r="Q11">
        <v>1971</v>
      </c>
      <c r="R11">
        <v>1679</v>
      </c>
      <c r="S11">
        <v>374</v>
      </c>
    </row>
    <row r="12" spans="1:19" x14ac:dyDescent="0.25">
      <c r="A12" s="3">
        <v>43040</v>
      </c>
      <c r="B12" s="2">
        <f>B11*1.105</f>
        <v>3480.75</v>
      </c>
      <c r="C12">
        <v>4559</v>
      </c>
      <c r="D12">
        <v>800</v>
      </c>
      <c r="E12">
        <v>82</v>
      </c>
      <c r="F12" s="2">
        <v>3258</v>
      </c>
      <c r="G12" s="1">
        <v>2.2251400000000001</v>
      </c>
      <c r="H12">
        <v>2592</v>
      </c>
      <c r="I12">
        <v>1728</v>
      </c>
      <c r="J12">
        <v>864</v>
      </c>
      <c r="K12">
        <v>1728</v>
      </c>
      <c r="L12">
        <v>1728</v>
      </c>
      <c r="M12">
        <v>2592</v>
      </c>
      <c r="N12">
        <v>2592</v>
      </c>
      <c r="O12">
        <v>146</v>
      </c>
      <c r="P12">
        <v>0.85</v>
      </c>
      <c r="Q12">
        <v>1335</v>
      </c>
      <c r="R12">
        <v>1604</v>
      </c>
      <c r="S12">
        <v>319</v>
      </c>
    </row>
    <row r="13" spans="1:19" x14ac:dyDescent="0.25">
      <c r="A13" s="3">
        <v>43070</v>
      </c>
      <c r="B13" s="2">
        <f>B12*1.05</f>
        <v>3654.7875000000004</v>
      </c>
      <c r="C13">
        <v>4244</v>
      </c>
      <c r="D13">
        <v>836</v>
      </c>
      <c r="E13">
        <v>96</v>
      </c>
      <c r="F13" s="2">
        <v>1955</v>
      </c>
      <c r="G13" s="1">
        <v>1.0301400000000001</v>
      </c>
      <c r="H13">
        <v>2592</v>
      </c>
      <c r="I13">
        <v>864</v>
      </c>
      <c r="J13">
        <v>2592</v>
      </c>
      <c r="K13">
        <v>1728</v>
      </c>
      <c r="L13">
        <v>864</v>
      </c>
      <c r="M13">
        <v>864</v>
      </c>
      <c r="N13">
        <v>2592</v>
      </c>
      <c r="O13">
        <v>72</v>
      </c>
      <c r="P13">
        <v>2.21</v>
      </c>
      <c r="Q13">
        <v>2154</v>
      </c>
      <c r="R13">
        <v>1599</v>
      </c>
      <c r="S13">
        <v>340</v>
      </c>
    </row>
    <row r="14" spans="1:19" x14ac:dyDescent="0.25">
      <c r="A14" s="3">
        <v>43101</v>
      </c>
      <c r="B14" s="2">
        <f t="shared" ref="B14:B15" si="1">B13*1.05</f>
        <v>3837.5268750000005</v>
      </c>
      <c r="C14">
        <v>3362</v>
      </c>
      <c r="D14">
        <v>1659</v>
      </c>
      <c r="E14">
        <v>110</v>
      </c>
      <c r="F14" s="2">
        <v>2403</v>
      </c>
      <c r="G14" s="1">
        <v>2.7952599999999999</v>
      </c>
      <c r="H14">
        <v>1728</v>
      </c>
      <c r="I14">
        <v>1728</v>
      </c>
      <c r="J14">
        <v>1728</v>
      </c>
      <c r="K14">
        <v>864</v>
      </c>
      <c r="L14">
        <v>2592</v>
      </c>
      <c r="M14">
        <v>1728</v>
      </c>
      <c r="N14">
        <v>864</v>
      </c>
      <c r="O14">
        <v>86</v>
      </c>
      <c r="P14">
        <v>2.1800000000000002</v>
      </c>
      <c r="Q14">
        <v>2366</v>
      </c>
      <c r="R14">
        <v>2269</v>
      </c>
      <c r="S14">
        <v>269</v>
      </c>
    </row>
    <row r="15" spans="1:19" x14ac:dyDescent="0.25">
      <c r="A15" s="3">
        <v>43132</v>
      </c>
      <c r="B15" s="2">
        <f t="shared" si="1"/>
        <v>4029.4032187500006</v>
      </c>
      <c r="C15">
        <v>4669</v>
      </c>
      <c r="D15">
        <v>1137</v>
      </c>
      <c r="E15">
        <v>92</v>
      </c>
      <c r="F15" s="2">
        <v>1990</v>
      </c>
      <c r="G15" s="1">
        <v>2.4673500000000002</v>
      </c>
      <c r="H15">
        <v>2592</v>
      </c>
      <c r="I15">
        <v>1728</v>
      </c>
      <c r="J15">
        <v>2592</v>
      </c>
      <c r="K15">
        <v>864</v>
      </c>
      <c r="L15">
        <v>2592</v>
      </c>
      <c r="M15">
        <v>864</v>
      </c>
      <c r="N15">
        <v>2592</v>
      </c>
      <c r="O15">
        <v>28</v>
      </c>
      <c r="P15">
        <v>2.27</v>
      </c>
      <c r="Q15">
        <v>2004</v>
      </c>
      <c r="R15">
        <v>2344</v>
      </c>
      <c r="S15">
        <v>374</v>
      </c>
    </row>
    <row r="16" spans="1:19" x14ac:dyDescent="0.25">
      <c r="A16" s="3">
        <v>43160</v>
      </c>
      <c r="B16" s="2">
        <v>3600</v>
      </c>
      <c r="C16">
        <v>4920</v>
      </c>
      <c r="D16">
        <v>1282</v>
      </c>
      <c r="E16">
        <v>81</v>
      </c>
      <c r="F16" s="2">
        <v>2054</v>
      </c>
      <c r="G16" s="1">
        <v>2.6886800000000002</v>
      </c>
      <c r="H16">
        <v>1728</v>
      </c>
      <c r="I16">
        <v>2592</v>
      </c>
      <c r="J16">
        <v>864</v>
      </c>
      <c r="K16">
        <v>2592</v>
      </c>
      <c r="L16">
        <v>2592</v>
      </c>
      <c r="M16">
        <v>2592</v>
      </c>
      <c r="N16">
        <v>864</v>
      </c>
      <c r="O16">
        <v>25</v>
      </c>
      <c r="P16">
        <v>1.63</v>
      </c>
      <c r="Q16">
        <v>1471</v>
      </c>
      <c r="R16">
        <v>1980</v>
      </c>
      <c r="S16">
        <v>394</v>
      </c>
    </row>
    <row r="17" spans="1:19" x14ac:dyDescent="0.25">
      <c r="A17" s="3">
        <v>43191</v>
      </c>
      <c r="B17" s="2">
        <f>B16*0.98</f>
        <v>3528</v>
      </c>
      <c r="C17">
        <v>3862</v>
      </c>
      <c r="D17">
        <v>1750</v>
      </c>
      <c r="E17">
        <v>94</v>
      </c>
      <c r="F17" s="2">
        <v>2347</v>
      </c>
      <c r="G17" s="1">
        <v>2.5902799999999999</v>
      </c>
      <c r="H17">
        <v>864</v>
      </c>
      <c r="I17">
        <v>864</v>
      </c>
      <c r="J17">
        <v>864</v>
      </c>
      <c r="K17">
        <v>864</v>
      </c>
      <c r="L17">
        <v>1728</v>
      </c>
      <c r="M17">
        <v>2592</v>
      </c>
      <c r="N17">
        <v>2592</v>
      </c>
      <c r="O17">
        <v>83</v>
      </c>
      <c r="P17">
        <v>1.88</v>
      </c>
      <c r="Q17">
        <v>1606</v>
      </c>
      <c r="R17">
        <v>2166</v>
      </c>
      <c r="S17">
        <v>309</v>
      </c>
    </row>
    <row r="18" spans="1:19" x14ac:dyDescent="0.25">
      <c r="A18" s="3">
        <v>43221</v>
      </c>
      <c r="B18" s="2">
        <f t="shared" ref="B18:B23" si="2">B17*0.98</f>
        <v>3457.44</v>
      </c>
      <c r="C18">
        <v>3165</v>
      </c>
      <c r="D18">
        <v>855</v>
      </c>
      <c r="E18">
        <v>43</v>
      </c>
      <c r="F18" s="2">
        <v>2496</v>
      </c>
      <c r="G18" s="1">
        <v>2.0561199999999999</v>
      </c>
      <c r="H18">
        <v>1728</v>
      </c>
      <c r="I18">
        <v>2592</v>
      </c>
      <c r="J18">
        <v>2592</v>
      </c>
      <c r="K18">
        <v>2592</v>
      </c>
      <c r="L18">
        <v>864</v>
      </c>
      <c r="M18">
        <v>1728</v>
      </c>
      <c r="N18">
        <v>864</v>
      </c>
      <c r="O18">
        <v>109</v>
      </c>
      <c r="P18">
        <v>1.65</v>
      </c>
      <c r="Q18">
        <v>2600</v>
      </c>
      <c r="R18">
        <v>1808</v>
      </c>
      <c r="S18">
        <v>190</v>
      </c>
    </row>
    <row r="19" spans="1:19" x14ac:dyDescent="0.25">
      <c r="A19" s="3">
        <v>43252</v>
      </c>
      <c r="B19" s="2">
        <f t="shared" si="2"/>
        <v>3388.2912000000001</v>
      </c>
      <c r="C19">
        <v>3346</v>
      </c>
      <c r="D19">
        <v>1452</v>
      </c>
      <c r="E19">
        <v>96</v>
      </c>
      <c r="F19" s="2">
        <v>2110</v>
      </c>
      <c r="G19" s="1">
        <v>3.0470799999999998</v>
      </c>
      <c r="H19">
        <v>864</v>
      </c>
      <c r="I19">
        <v>864</v>
      </c>
      <c r="J19">
        <v>864</v>
      </c>
      <c r="K19">
        <v>1728</v>
      </c>
      <c r="L19">
        <v>2592</v>
      </c>
      <c r="M19">
        <v>864</v>
      </c>
      <c r="N19">
        <v>864</v>
      </c>
      <c r="O19">
        <v>95</v>
      </c>
      <c r="P19">
        <v>1.4</v>
      </c>
      <c r="Q19">
        <v>2867</v>
      </c>
      <c r="R19">
        <v>2001</v>
      </c>
      <c r="S19">
        <v>234</v>
      </c>
    </row>
    <row r="20" spans="1:19" x14ac:dyDescent="0.25">
      <c r="A20" s="3">
        <v>43282</v>
      </c>
      <c r="B20" s="2">
        <f t="shared" si="2"/>
        <v>3320.5253760000001</v>
      </c>
      <c r="C20">
        <v>4405</v>
      </c>
      <c r="D20">
        <v>1401</v>
      </c>
      <c r="E20">
        <v>110</v>
      </c>
      <c r="F20" s="2">
        <v>2589</v>
      </c>
      <c r="G20" s="1">
        <v>2.2919700000000001</v>
      </c>
      <c r="H20">
        <v>864</v>
      </c>
      <c r="I20">
        <v>1728</v>
      </c>
      <c r="J20">
        <v>1728</v>
      </c>
      <c r="K20">
        <v>1728</v>
      </c>
      <c r="L20">
        <v>1728</v>
      </c>
      <c r="M20">
        <v>864</v>
      </c>
      <c r="N20">
        <v>1728</v>
      </c>
      <c r="O20">
        <v>73</v>
      </c>
      <c r="P20">
        <v>1.1499999999999999</v>
      </c>
      <c r="Q20">
        <v>2042</v>
      </c>
      <c r="R20">
        <v>2275</v>
      </c>
      <c r="S20">
        <v>132</v>
      </c>
    </row>
    <row r="21" spans="1:19" x14ac:dyDescent="0.25">
      <c r="A21" s="3">
        <v>43313</v>
      </c>
      <c r="B21" s="2">
        <f t="shared" si="2"/>
        <v>3254.11486848</v>
      </c>
      <c r="C21">
        <v>4209</v>
      </c>
      <c r="D21">
        <v>1619</v>
      </c>
      <c r="E21">
        <v>74</v>
      </c>
      <c r="F21" s="2">
        <v>3557</v>
      </c>
      <c r="G21" s="1">
        <v>1.05633</v>
      </c>
      <c r="H21">
        <v>1728</v>
      </c>
      <c r="I21">
        <v>1728</v>
      </c>
      <c r="J21">
        <v>2592</v>
      </c>
      <c r="K21">
        <v>1728</v>
      </c>
      <c r="L21">
        <v>1728</v>
      </c>
      <c r="M21">
        <v>1728</v>
      </c>
      <c r="N21">
        <v>864</v>
      </c>
      <c r="O21">
        <v>79</v>
      </c>
      <c r="P21">
        <v>1.58</v>
      </c>
      <c r="Q21">
        <v>1740</v>
      </c>
      <c r="R21">
        <v>2351</v>
      </c>
      <c r="S21">
        <v>253</v>
      </c>
    </row>
    <row r="22" spans="1:19" x14ac:dyDescent="0.25">
      <c r="A22" s="3">
        <v>43344</v>
      </c>
      <c r="B22" s="2">
        <f t="shared" si="2"/>
        <v>3189.0325711104001</v>
      </c>
      <c r="C22">
        <v>3557</v>
      </c>
      <c r="D22">
        <v>932</v>
      </c>
      <c r="E22">
        <v>117</v>
      </c>
      <c r="F22" s="2">
        <v>2116</v>
      </c>
      <c r="G22" s="1">
        <v>3.5649899999999999</v>
      </c>
      <c r="H22">
        <v>864</v>
      </c>
      <c r="I22">
        <v>864</v>
      </c>
      <c r="J22">
        <v>864</v>
      </c>
      <c r="K22">
        <v>1728</v>
      </c>
      <c r="L22">
        <v>2592</v>
      </c>
      <c r="M22">
        <v>864</v>
      </c>
      <c r="N22">
        <v>1728</v>
      </c>
      <c r="O22">
        <v>34</v>
      </c>
      <c r="P22">
        <v>0.98</v>
      </c>
      <c r="Q22">
        <v>1501</v>
      </c>
      <c r="R22">
        <v>1419</v>
      </c>
      <c r="S22">
        <v>285</v>
      </c>
    </row>
    <row r="23" spans="1:19" x14ac:dyDescent="0.25">
      <c r="A23" s="3">
        <v>43374</v>
      </c>
      <c r="B23" s="2">
        <f t="shared" si="2"/>
        <v>3125.2519196881922</v>
      </c>
      <c r="C23">
        <v>4931</v>
      </c>
      <c r="D23">
        <v>832</v>
      </c>
      <c r="E23">
        <v>96</v>
      </c>
      <c r="F23" s="2">
        <v>3404</v>
      </c>
      <c r="G23" s="1">
        <v>2.2843200000000001</v>
      </c>
      <c r="H23">
        <v>1728</v>
      </c>
      <c r="I23">
        <v>1728</v>
      </c>
      <c r="J23">
        <v>1728</v>
      </c>
      <c r="K23">
        <v>1728</v>
      </c>
      <c r="L23">
        <v>1728</v>
      </c>
      <c r="M23">
        <v>2592</v>
      </c>
      <c r="N23">
        <v>1728</v>
      </c>
      <c r="O23">
        <v>125</v>
      </c>
      <c r="P23">
        <v>1.92</v>
      </c>
      <c r="Q23">
        <v>1899</v>
      </c>
      <c r="R23">
        <v>1557</v>
      </c>
      <c r="S23">
        <v>197</v>
      </c>
    </row>
    <row r="24" spans="1:19" x14ac:dyDescent="0.25">
      <c r="B2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B4E3-20F1-4C73-AA14-7785AF5C37AD}">
  <dimension ref="A1:M23"/>
  <sheetViews>
    <sheetView workbookViewId="0">
      <selection sqref="A1:A1048576"/>
    </sheetView>
  </sheetViews>
  <sheetFormatPr defaultRowHeight="15" x14ac:dyDescent="0.25"/>
  <cols>
    <col min="1" max="1" width="10.85546875" customWidth="1"/>
    <col min="2" max="2" width="15" style="13" customWidth="1"/>
    <col min="3" max="6" width="15" style="6" customWidth="1"/>
    <col min="7" max="7" width="15" style="21" customWidth="1"/>
    <col min="8" max="8" width="15" style="18" customWidth="1"/>
    <col min="9" max="9" width="13.85546875" style="21" customWidth="1"/>
    <col min="12" max="12" width="18.42578125" customWidth="1"/>
    <col min="13" max="13" width="15.28515625" bestFit="1" customWidth="1"/>
  </cols>
  <sheetData>
    <row r="1" spans="1:13" s="11" customFormat="1" ht="30" x14ac:dyDescent="0.25">
      <c r="A1" s="10" t="s">
        <v>6</v>
      </c>
      <c r="B1" s="12" t="s">
        <v>28</v>
      </c>
      <c r="C1" s="10" t="s">
        <v>21</v>
      </c>
      <c r="D1" s="10" t="s">
        <v>22</v>
      </c>
      <c r="E1" s="10" t="s">
        <v>23</v>
      </c>
      <c r="F1" s="10" t="s">
        <v>24</v>
      </c>
      <c r="G1" s="19" t="s">
        <v>25</v>
      </c>
      <c r="H1" s="17" t="s">
        <v>26</v>
      </c>
      <c r="I1" s="19" t="s">
        <v>27</v>
      </c>
      <c r="L1" s="11" t="s">
        <v>29</v>
      </c>
    </row>
    <row r="2" spans="1:13" x14ac:dyDescent="0.25">
      <c r="A2" s="3">
        <v>42736</v>
      </c>
      <c r="B2" s="14">
        <v>0.03</v>
      </c>
      <c r="C2" s="13">
        <v>0.54</v>
      </c>
      <c r="D2" s="13">
        <v>0.33</v>
      </c>
      <c r="E2" s="15">
        <v>0.09</v>
      </c>
      <c r="F2" s="15">
        <f>1-B2-C2-D2-E2</f>
        <v>9.9999999999999256E-3</v>
      </c>
      <c r="G2" s="20">
        <v>61019053</v>
      </c>
      <c r="H2" s="18">
        <f>G2/(Inpatient!B2*RevMgmt!L2)</f>
        <v>2101.5413953597299</v>
      </c>
      <c r="I2" s="21">
        <v>3907622</v>
      </c>
      <c r="L2" s="6">
        <v>1.74</v>
      </c>
      <c r="M2" s="16"/>
    </row>
    <row r="3" spans="1:13" x14ac:dyDescent="0.25">
      <c r="A3" s="3">
        <v>42767</v>
      </c>
      <c r="B3" s="14">
        <v>0.08</v>
      </c>
      <c r="C3" s="13">
        <v>0.43</v>
      </c>
      <c r="D3" s="13">
        <v>0.32</v>
      </c>
      <c r="E3" s="15">
        <v>0.13</v>
      </c>
      <c r="F3" s="15">
        <f t="shared" ref="F3:F23" si="0">1-B3-C3-D3-E3</f>
        <v>4.0000000000000036E-2</v>
      </c>
      <c r="G3" s="20">
        <v>79889939</v>
      </c>
      <c r="H3" s="18">
        <f>G3/(Inpatient!B3*RevMgmt!L3)</f>
        <v>6139.1603869132514</v>
      </c>
      <c r="I3" s="21">
        <v>2027731</v>
      </c>
      <c r="L3" s="6">
        <v>1.53</v>
      </c>
    </row>
    <row r="4" spans="1:13" x14ac:dyDescent="0.25">
      <c r="A4" s="3">
        <v>42795</v>
      </c>
      <c r="B4" s="14">
        <v>0.04</v>
      </c>
      <c r="C4" s="13">
        <v>0.51</v>
      </c>
      <c r="D4" s="13">
        <v>0.33</v>
      </c>
      <c r="E4" s="15">
        <v>0.11</v>
      </c>
      <c r="F4" s="15">
        <f t="shared" si="0"/>
        <v>9.9999999999999395E-3</v>
      </c>
      <c r="G4" s="20">
        <v>77931434</v>
      </c>
      <c r="H4" s="18">
        <f>G4/(Inpatient!B4*RevMgmt!L4)</f>
        <v>3226.204531990038</v>
      </c>
      <c r="I4" s="21">
        <v>3363617</v>
      </c>
      <c r="L4" s="6">
        <v>1.79</v>
      </c>
    </row>
    <row r="5" spans="1:13" x14ac:dyDescent="0.25">
      <c r="A5" s="3">
        <v>42826</v>
      </c>
      <c r="B5" s="14">
        <v>0.05</v>
      </c>
      <c r="C5" s="13">
        <v>0.52</v>
      </c>
      <c r="D5" s="13">
        <v>0.36</v>
      </c>
      <c r="E5" s="15">
        <v>0.05</v>
      </c>
      <c r="F5" s="15">
        <f t="shared" si="0"/>
        <v>1.9999999999999948E-2</v>
      </c>
      <c r="G5" s="20">
        <v>63529955</v>
      </c>
      <c r="H5" s="18">
        <f>G5/(Inpatient!B5*RevMgmt!L5)</f>
        <v>2872.0568516664998</v>
      </c>
      <c r="I5" s="21">
        <v>4571739</v>
      </c>
      <c r="L5" s="6">
        <v>2.0699999999999998</v>
      </c>
    </row>
    <row r="6" spans="1:13" x14ac:dyDescent="0.25">
      <c r="A6" s="3">
        <v>42856</v>
      </c>
      <c r="B6" s="14">
        <v>0.04</v>
      </c>
      <c r="C6" s="13">
        <v>0.54</v>
      </c>
      <c r="D6" s="13">
        <v>0.32</v>
      </c>
      <c r="E6" s="15">
        <v>0.09</v>
      </c>
      <c r="F6" s="15">
        <f t="shared" si="0"/>
        <v>9.9999999999999256E-3</v>
      </c>
      <c r="G6" s="20">
        <v>65786424</v>
      </c>
      <c r="H6" s="18">
        <f>G6/(Inpatient!B6*RevMgmt!L6)</f>
        <v>2977.3761422947259</v>
      </c>
      <c r="I6" s="21">
        <v>1239688</v>
      </c>
      <c r="L6" s="6">
        <v>1.67</v>
      </c>
    </row>
    <row r="7" spans="1:13" x14ac:dyDescent="0.25">
      <c r="A7" s="3">
        <v>42887</v>
      </c>
      <c r="B7" s="14">
        <v>0.04</v>
      </c>
      <c r="C7" s="13">
        <v>0.5</v>
      </c>
      <c r="D7" s="13">
        <v>0.33</v>
      </c>
      <c r="E7" s="15">
        <v>0.12</v>
      </c>
      <c r="F7" s="15">
        <f t="shared" si="0"/>
        <v>9.9999999999999534E-3</v>
      </c>
      <c r="G7" s="20">
        <v>68885754</v>
      </c>
      <c r="H7" s="18">
        <f>G7/(Inpatient!B7*RevMgmt!L7)</f>
        <v>3394.6851044040641</v>
      </c>
      <c r="I7" s="21">
        <v>4008629</v>
      </c>
      <c r="L7" s="6">
        <v>1.76</v>
      </c>
    </row>
    <row r="8" spans="1:13" x14ac:dyDescent="0.25">
      <c r="A8" s="3">
        <v>42917</v>
      </c>
      <c r="B8" s="14">
        <v>0.05</v>
      </c>
      <c r="C8" s="13">
        <v>0.47</v>
      </c>
      <c r="D8" s="13">
        <v>0.36</v>
      </c>
      <c r="E8" s="15">
        <v>0.11</v>
      </c>
      <c r="F8" s="15">
        <f t="shared" si="0"/>
        <v>9.999999999999995E-3</v>
      </c>
      <c r="G8" s="20">
        <v>78090843</v>
      </c>
      <c r="H8" s="18">
        <f>G8/(Inpatient!B8*RevMgmt!L8)</f>
        <v>3960.9926326028021</v>
      </c>
      <c r="I8" s="21">
        <v>332180</v>
      </c>
      <c r="L8" s="6">
        <v>1.56</v>
      </c>
    </row>
    <row r="9" spans="1:13" x14ac:dyDescent="0.25">
      <c r="A9" s="3">
        <v>42948</v>
      </c>
      <c r="B9" s="14">
        <v>0.06</v>
      </c>
      <c r="C9" s="13">
        <v>0.42</v>
      </c>
      <c r="D9" s="13">
        <v>0.31</v>
      </c>
      <c r="E9" s="15">
        <v>0.2</v>
      </c>
      <c r="F9" s="15">
        <f t="shared" si="0"/>
        <v>1.0000000000000009E-2</v>
      </c>
      <c r="G9" s="20">
        <v>61986701</v>
      </c>
      <c r="H9" s="18">
        <f>G9/(Inpatient!B9*RevMgmt!L9)</f>
        <v>3100.1068991152069</v>
      </c>
      <c r="I9" s="21">
        <v>4839253</v>
      </c>
      <c r="L9" s="6">
        <v>1.33</v>
      </c>
    </row>
    <row r="10" spans="1:13" x14ac:dyDescent="0.25">
      <c r="A10" s="3">
        <v>42979</v>
      </c>
      <c r="B10" s="14">
        <v>7.0000000000000007E-2</v>
      </c>
      <c r="C10" s="13">
        <v>0.45</v>
      </c>
      <c r="D10" s="13">
        <v>0.36</v>
      </c>
      <c r="E10" s="15">
        <v>0.11</v>
      </c>
      <c r="F10" s="15">
        <f t="shared" si="0"/>
        <v>9.9999999999999395E-3</v>
      </c>
      <c r="G10" s="20">
        <v>70291422</v>
      </c>
      <c r="H10" s="18">
        <f>G10/(Inpatient!B10*RevMgmt!L10)</f>
        <v>2672.7444611970814</v>
      </c>
      <c r="I10" s="21">
        <v>2617757</v>
      </c>
      <c r="L10" s="6">
        <v>1.99</v>
      </c>
    </row>
    <row r="11" spans="1:13" x14ac:dyDescent="0.25">
      <c r="A11" s="3">
        <v>43009</v>
      </c>
      <c r="B11" s="14">
        <v>7.0000000000000007E-2</v>
      </c>
      <c r="C11" s="13">
        <v>0.47</v>
      </c>
      <c r="D11" s="13">
        <v>0.32</v>
      </c>
      <c r="E11" s="15">
        <v>0.13</v>
      </c>
      <c r="F11" s="15">
        <f t="shared" si="0"/>
        <v>9.9999999999999534E-3</v>
      </c>
      <c r="G11" s="20">
        <v>63968866</v>
      </c>
      <c r="H11" s="18">
        <f>G11/(Inpatient!B11*RevMgmt!L11)</f>
        <v>3334.8214918745066</v>
      </c>
      <c r="I11" s="21">
        <v>3053596</v>
      </c>
      <c r="L11" s="6">
        <v>1.64</v>
      </c>
    </row>
    <row r="12" spans="1:13" x14ac:dyDescent="0.25">
      <c r="A12" s="3">
        <v>43040</v>
      </c>
      <c r="B12" s="14">
        <v>0.04</v>
      </c>
      <c r="C12" s="13">
        <v>0.46</v>
      </c>
      <c r="D12" s="13">
        <v>0.33</v>
      </c>
      <c r="E12" s="15">
        <v>0.14000000000000001</v>
      </c>
      <c r="F12" s="15">
        <f t="shared" si="0"/>
        <v>2.9999999999999916E-2</v>
      </c>
      <c r="G12" s="20">
        <v>74355013</v>
      </c>
      <c r="H12" s="18">
        <f>G12/(Inpatient!B12*RevMgmt!L12)</f>
        <v>2425.4367285853432</v>
      </c>
      <c r="I12" s="21">
        <v>6627600</v>
      </c>
      <c r="L12" s="6">
        <v>1.98</v>
      </c>
    </row>
    <row r="13" spans="1:13" x14ac:dyDescent="0.25">
      <c r="A13" s="3">
        <v>43070</v>
      </c>
      <c r="B13" s="14">
        <v>0.05</v>
      </c>
      <c r="C13" s="13">
        <v>0.5</v>
      </c>
      <c r="D13" s="13">
        <v>0.33</v>
      </c>
      <c r="E13" s="15">
        <v>0.1</v>
      </c>
      <c r="F13" s="15">
        <f t="shared" si="0"/>
        <v>1.9999999999999934E-2</v>
      </c>
      <c r="G13" s="20">
        <v>72846293</v>
      </c>
      <c r="H13" s="18">
        <f>G13/(Inpatient!B13*RevMgmt!L13)</f>
        <v>6229.7039429045817</v>
      </c>
      <c r="I13" s="21">
        <v>1512752</v>
      </c>
      <c r="L13" s="6">
        <v>1.47</v>
      </c>
    </row>
    <row r="14" spans="1:13" x14ac:dyDescent="0.25">
      <c r="A14" s="3">
        <v>43101</v>
      </c>
      <c r="B14" s="14">
        <v>0.03</v>
      </c>
      <c r="C14" s="13">
        <v>0.57999999999999996</v>
      </c>
      <c r="D14" s="13">
        <v>0.3</v>
      </c>
      <c r="E14" s="15">
        <v>0.08</v>
      </c>
      <c r="F14" s="15">
        <f t="shared" si="0"/>
        <v>1.0000000000000023E-2</v>
      </c>
      <c r="G14" s="20">
        <v>64601659</v>
      </c>
      <c r="H14" s="18">
        <f>G14/(Inpatient!B14*RevMgmt!L14)</f>
        <v>2291.111808924707</v>
      </c>
      <c r="I14" s="21">
        <v>3716341</v>
      </c>
      <c r="L14" s="6">
        <v>2.0099999999999998</v>
      </c>
    </row>
    <row r="15" spans="1:13" x14ac:dyDescent="0.25">
      <c r="A15" s="3">
        <v>43132</v>
      </c>
      <c r="B15" s="14">
        <v>0.06</v>
      </c>
      <c r="C15" s="13">
        <v>0.49</v>
      </c>
      <c r="D15" s="13">
        <v>0.36</v>
      </c>
      <c r="E15" s="15">
        <v>0.09</v>
      </c>
      <c r="F15" s="15">
        <f t="shared" si="0"/>
        <v>0</v>
      </c>
      <c r="G15" s="20">
        <v>68065733</v>
      </c>
      <c r="H15" s="18">
        <f>G15/(Inpatient!B15*RevMgmt!L15)</f>
        <v>2471.2675624212261</v>
      </c>
      <c r="I15" s="21">
        <v>6964505</v>
      </c>
      <c r="L15" s="6">
        <v>1.81</v>
      </c>
    </row>
    <row r="16" spans="1:13" x14ac:dyDescent="0.25">
      <c r="A16" s="3">
        <v>43160</v>
      </c>
      <c r="B16" s="14">
        <v>0.03</v>
      </c>
      <c r="C16" s="13">
        <v>0.56999999999999995</v>
      </c>
      <c r="D16" s="13">
        <v>0.28999999999999998</v>
      </c>
      <c r="E16" s="15">
        <v>0.1</v>
      </c>
      <c r="F16" s="15">
        <f t="shared" si="0"/>
        <v>1.0000000000000037E-2</v>
      </c>
      <c r="G16" s="20">
        <v>74031598</v>
      </c>
      <c r="H16" s="18">
        <f>G16/(Inpatient!B16*RevMgmt!L16)</f>
        <v>3643.8795232345219</v>
      </c>
      <c r="I16" s="21">
        <v>3289942</v>
      </c>
      <c r="L16" s="6">
        <v>1.65</v>
      </c>
    </row>
    <row r="17" spans="1:12" x14ac:dyDescent="0.25">
      <c r="A17" s="3">
        <v>43191</v>
      </c>
      <c r="B17" s="14">
        <v>0.04</v>
      </c>
      <c r="C17" s="13">
        <v>0.56000000000000005</v>
      </c>
      <c r="D17" s="13">
        <v>0.36</v>
      </c>
      <c r="E17" s="15">
        <v>0.03</v>
      </c>
      <c r="F17" s="15">
        <f t="shared" si="0"/>
        <v>9.9999999999999256E-3</v>
      </c>
      <c r="G17" s="20">
        <v>60102396</v>
      </c>
      <c r="H17" s="18">
        <f>G17/(Inpatient!B17*RevMgmt!L17)</f>
        <v>2511.3206322345713</v>
      </c>
      <c r="I17" s="21">
        <v>6200192</v>
      </c>
      <c r="L17" s="6">
        <v>2.06</v>
      </c>
    </row>
    <row r="18" spans="1:12" x14ac:dyDescent="0.25">
      <c r="A18" s="3">
        <v>43221</v>
      </c>
      <c r="B18" s="14">
        <v>0.08</v>
      </c>
      <c r="C18" s="13">
        <v>0.5</v>
      </c>
      <c r="D18" s="13">
        <v>0.28000000000000003</v>
      </c>
      <c r="E18" s="15">
        <v>0.13</v>
      </c>
      <c r="F18" s="15">
        <f t="shared" si="0"/>
        <v>1.0000000000000009E-2</v>
      </c>
      <c r="G18" s="20">
        <v>56651766</v>
      </c>
      <c r="H18" s="18">
        <f>G18/(Inpatient!B18*RevMgmt!L18)</f>
        <v>2241.5789688599193</v>
      </c>
      <c r="I18" s="21">
        <v>3410065</v>
      </c>
      <c r="L18" s="6">
        <v>1.78</v>
      </c>
    </row>
    <row r="19" spans="1:12" x14ac:dyDescent="0.25">
      <c r="A19" s="3">
        <v>43252</v>
      </c>
      <c r="B19" s="14">
        <v>0.04</v>
      </c>
      <c r="C19" s="13">
        <v>0.55000000000000004</v>
      </c>
      <c r="D19" s="13">
        <v>0.36</v>
      </c>
      <c r="E19" s="15">
        <v>0.05</v>
      </c>
      <c r="F19" s="15">
        <f t="shared" si="0"/>
        <v>-6.9388939039072284E-17</v>
      </c>
      <c r="G19" s="20">
        <v>69917659</v>
      </c>
      <c r="H19" s="18">
        <f>G19/(Inpatient!B19*RevMgmt!L19)</f>
        <v>2700.4900387089124</v>
      </c>
      <c r="I19" s="21">
        <v>7197925</v>
      </c>
      <c r="L19" s="6">
        <v>1.74</v>
      </c>
    </row>
    <row r="20" spans="1:12" x14ac:dyDescent="0.25">
      <c r="A20" s="3">
        <v>43282</v>
      </c>
      <c r="B20" s="14">
        <v>0.06</v>
      </c>
      <c r="C20" s="13">
        <v>0.42</v>
      </c>
      <c r="D20" s="13">
        <v>0.3</v>
      </c>
      <c r="E20" s="15">
        <v>0.19</v>
      </c>
      <c r="F20" s="15">
        <f t="shared" si="0"/>
        <v>3.0000000000000027E-2</v>
      </c>
      <c r="G20" s="20">
        <v>76634687</v>
      </c>
      <c r="H20" s="18">
        <f>G20/(Inpatient!B20*RevMgmt!L20)</f>
        <v>2557.2868292920198</v>
      </c>
      <c r="I20" s="21">
        <v>3899093</v>
      </c>
      <c r="L20" s="6">
        <v>2.0299999999999998</v>
      </c>
    </row>
    <row r="21" spans="1:12" x14ac:dyDescent="0.25">
      <c r="A21" s="3">
        <v>43313</v>
      </c>
      <c r="B21" s="14">
        <v>0.04</v>
      </c>
      <c r="C21" s="13">
        <v>0.45</v>
      </c>
      <c r="D21" s="13">
        <v>0.34</v>
      </c>
      <c r="E21" s="15">
        <v>0.14000000000000001</v>
      </c>
      <c r="F21" s="15">
        <f t="shared" si="0"/>
        <v>2.9999999999999971E-2</v>
      </c>
      <c r="G21" s="20">
        <v>79140863</v>
      </c>
      <c r="H21" s="18">
        <f>G21/(Inpatient!B21*RevMgmt!L21)</f>
        <v>3012.0582024080427</v>
      </c>
      <c r="I21" s="21">
        <v>746718</v>
      </c>
      <c r="L21" s="6">
        <v>1.98</v>
      </c>
    </row>
    <row r="22" spans="1:12" x14ac:dyDescent="0.25">
      <c r="A22" s="3">
        <v>43344</v>
      </c>
      <c r="B22" s="14">
        <v>7.0000000000000007E-2</v>
      </c>
      <c r="C22" s="13">
        <v>0.51</v>
      </c>
      <c r="D22" s="13">
        <v>0.35</v>
      </c>
      <c r="E22" s="15">
        <v>0.06</v>
      </c>
      <c r="F22" s="15">
        <f t="shared" si="0"/>
        <v>9.9999999999999534E-3</v>
      </c>
      <c r="G22" s="20">
        <v>61803927</v>
      </c>
      <c r="H22" s="18">
        <f>G22/(Inpatient!B22*RevMgmt!L22)</f>
        <v>3864.6483903674171</v>
      </c>
      <c r="I22" s="21">
        <v>1213542</v>
      </c>
      <c r="L22" s="6">
        <v>1.44</v>
      </c>
    </row>
    <row r="23" spans="1:12" x14ac:dyDescent="0.25">
      <c r="A23" s="3">
        <v>43374</v>
      </c>
      <c r="B23" s="14">
        <v>0.06</v>
      </c>
      <c r="C23" s="13">
        <v>0.5</v>
      </c>
      <c r="D23" s="13">
        <v>0.34</v>
      </c>
      <c r="E23" s="15">
        <v>7.0000000000000007E-2</v>
      </c>
      <c r="F23" s="15">
        <f t="shared" si="0"/>
        <v>2.9999999999999916E-2</v>
      </c>
      <c r="G23" s="20">
        <v>70294714</v>
      </c>
      <c r="H23" s="18">
        <f>G23/(Inpatient!B23*RevMgmt!L23)</f>
        <v>2438.4960878169927</v>
      </c>
      <c r="I23" s="21">
        <v>3117511</v>
      </c>
      <c r="L23" s="6">
        <v>1.36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5D364-E924-4F59-94F0-C6DD9DB1D4A0}">
  <dimension ref="A1:P23"/>
  <sheetViews>
    <sheetView topLeftCell="D1" workbookViewId="0">
      <selection activeCell="N10" sqref="N10"/>
    </sheetView>
  </sheetViews>
  <sheetFormatPr defaultRowHeight="15" x14ac:dyDescent="0.25"/>
  <cols>
    <col min="1" max="1" width="10.85546875" style="9" customWidth="1"/>
    <col min="2" max="10" width="15.5703125" style="9" customWidth="1"/>
    <col min="11" max="11" width="15.5703125" style="25" customWidth="1"/>
    <col min="12" max="12" width="15.5703125" style="9" customWidth="1"/>
    <col min="13" max="15" width="9.140625" style="8"/>
    <col min="16" max="16" width="16.28515625" style="9" customWidth="1"/>
    <col min="17" max="16384" width="9.140625" style="8"/>
  </cols>
  <sheetData>
    <row r="1" spans="1:16" s="29" customFormat="1" ht="30" x14ac:dyDescent="0.25">
      <c r="A1" s="23" t="s">
        <v>6</v>
      </c>
      <c r="B1" s="23" t="s">
        <v>30</v>
      </c>
      <c r="C1" s="23" t="s">
        <v>31</v>
      </c>
      <c r="D1" s="23" t="s">
        <v>33</v>
      </c>
      <c r="E1" s="23" t="s">
        <v>34</v>
      </c>
      <c r="F1" s="23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8" t="s">
        <v>40</v>
      </c>
      <c r="L1" s="23" t="s">
        <v>41</v>
      </c>
      <c r="P1" s="23" t="s">
        <v>32</v>
      </c>
    </row>
    <row r="2" spans="1:16" x14ac:dyDescent="0.25">
      <c r="A2" s="22">
        <v>42736</v>
      </c>
      <c r="B2" s="9">
        <v>2293</v>
      </c>
      <c r="C2" s="9">
        <v>4.26</v>
      </c>
      <c r="D2" s="24">
        <v>58954822</v>
      </c>
      <c r="E2" s="9">
        <v>246</v>
      </c>
      <c r="F2" s="26">
        <v>25710.781508940254</v>
      </c>
      <c r="G2" s="27">
        <v>0.96617071392438691</v>
      </c>
      <c r="H2" s="25">
        <v>10949801</v>
      </c>
      <c r="I2" s="25">
        <f>H2/(RevMgmt!L2*Inpatient!B2)</f>
        <v>377.1192593312021</v>
      </c>
      <c r="J2" s="27">
        <v>0.17944888459675046</v>
      </c>
      <c r="K2" s="25">
        <v>67308048</v>
      </c>
      <c r="L2" s="26">
        <f>K2/(RevMgmt!L2*Inpatient!B2)</f>
        <v>2318.1390427815995</v>
      </c>
    </row>
    <row r="3" spans="1:16" x14ac:dyDescent="0.25">
      <c r="A3" s="22">
        <v>42767</v>
      </c>
      <c r="B3" s="9">
        <v>2104</v>
      </c>
      <c r="C3" s="9">
        <v>4.96</v>
      </c>
      <c r="D3" s="24">
        <v>65029018</v>
      </c>
      <c r="E3" s="9">
        <v>262</v>
      </c>
      <c r="F3" s="26">
        <v>30907.327946768062</v>
      </c>
      <c r="G3" s="27">
        <v>0.81398257169779542</v>
      </c>
      <c r="H3" s="25">
        <v>18154837</v>
      </c>
      <c r="I3" s="25">
        <f>H3/(RevMgmt!L3*Inpatient!B3)</f>
        <v>1395.1125452889257</v>
      </c>
      <c r="J3" s="27">
        <v>0.22724810191681333</v>
      </c>
      <c r="K3" s="25">
        <v>63954896</v>
      </c>
      <c r="L3" s="26">
        <f>K3/(RevMgmt!L3*Inpatient!B3)</f>
        <v>4914.6284123756404</v>
      </c>
    </row>
    <row r="4" spans="1:16" x14ac:dyDescent="0.25">
      <c r="A4" s="22">
        <v>42795</v>
      </c>
      <c r="B4" s="9">
        <v>1637</v>
      </c>
      <c r="C4" s="9">
        <v>3.76</v>
      </c>
      <c r="D4" s="24">
        <v>49669759</v>
      </c>
      <c r="E4" s="9">
        <v>158</v>
      </c>
      <c r="F4" s="26">
        <v>30341.94196701283</v>
      </c>
      <c r="G4" s="27">
        <v>0.63735204718547844</v>
      </c>
      <c r="H4" s="25">
        <v>17648964</v>
      </c>
      <c r="I4" s="25">
        <f>H4/(RevMgmt!L4*Inpatient!B4)</f>
        <v>730.631591377223</v>
      </c>
      <c r="J4" s="27">
        <v>0.22646784608121032</v>
      </c>
      <c r="K4" s="25">
        <v>64346544</v>
      </c>
      <c r="L4" s="26">
        <f>K4/(RevMgmt!L4*Inpatient!B4)</f>
        <v>2663.8174253369493</v>
      </c>
    </row>
    <row r="5" spans="1:16" x14ac:dyDescent="0.25">
      <c r="A5" s="22">
        <v>42826</v>
      </c>
      <c r="B5" s="9">
        <v>1578</v>
      </c>
      <c r="C5" s="9">
        <v>4.43</v>
      </c>
      <c r="D5" s="24">
        <v>64106354</v>
      </c>
      <c r="E5" s="9">
        <v>242</v>
      </c>
      <c r="F5" s="26">
        <v>40625.065906210395</v>
      </c>
      <c r="G5" s="27">
        <v>1.009072869640786</v>
      </c>
      <c r="H5" s="25">
        <v>13991776</v>
      </c>
      <c r="I5" s="25">
        <f>H5/(RevMgmt!L5*Inpatient!B5)</f>
        <v>632.53903025404145</v>
      </c>
      <c r="J5" s="27">
        <v>0.22023903527084193</v>
      </c>
      <c r="K5" s="25">
        <v>66327078</v>
      </c>
      <c r="L5" s="26">
        <f>K5/(RevMgmt!L5*Inpatient!B5)</f>
        <v>2998.5089525235517</v>
      </c>
    </row>
    <row r="6" spans="1:16" x14ac:dyDescent="0.25">
      <c r="A6" s="22">
        <v>42856</v>
      </c>
      <c r="B6" s="9">
        <v>1848</v>
      </c>
      <c r="C6" s="9">
        <v>4.33</v>
      </c>
      <c r="D6" s="24">
        <v>46991915</v>
      </c>
      <c r="E6" s="9">
        <v>275</v>
      </c>
      <c r="F6" s="26">
        <v>25428.525432900435</v>
      </c>
      <c r="G6" s="27">
        <v>0.71431021999310984</v>
      </c>
      <c r="H6" s="25">
        <v>10123719</v>
      </c>
      <c r="I6" s="25">
        <f>H6/(RevMgmt!L6*Inpatient!B6)</f>
        <v>458.18145430576709</v>
      </c>
      <c r="J6" s="27">
        <v>0.15388766229336315</v>
      </c>
      <c r="K6" s="25">
        <v>66468818</v>
      </c>
      <c r="L6" s="26">
        <f>K6/(RevMgmt!L6*Inpatient!B6)</f>
        <v>3008.260076877415</v>
      </c>
    </row>
    <row r="7" spans="1:16" x14ac:dyDescent="0.25">
      <c r="A7" s="22">
        <v>42887</v>
      </c>
      <c r="B7" s="9">
        <v>1487</v>
      </c>
      <c r="C7" s="9">
        <v>3.87</v>
      </c>
      <c r="D7" s="24">
        <v>62858528</v>
      </c>
      <c r="E7" s="9">
        <v>244</v>
      </c>
      <c r="F7" s="26">
        <v>42272.043039677199</v>
      </c>
      <c r="G7" s="27">
        <v>0.91250402804620534</v>
      </c>
      <c r="H7" s="25">
        <v>15663043</v>
      </c>
      <c r="I7" s="25">
        <f>H7/(RevMgmt!L7*Inpatient!B7)</f>
        <v>771.87365564352172</v>
      </c>
      <c r="J7" s="27">
        <v>0.22737710035082145</v>
      </c>
      <c r="K7" s="25">
        <v>65324803</v>
      </c>
      <c r="L7" s="26">
        <f>K7/(RevMgmt!L7*Inpatient!B7)</f>
        <v>3219.2016899783071</v>
      </c>
    </row>
    <row r="8" spans="1:16" x14ac:dyDescent="0.25">
      <c r="A8" s="22">
        <v>42917</v>
      </c>
      <c r="B8" s="9">
        <v>1394</v>
      </c>
      <c r="C8" s="9">
        <v>3.42</v>
      </c>
      <c r="D8" s="24">
        <v>63146359</v>
      </c>
      <c r="E8" s="9">
        <v>264</v>
      </c>
      <c r="F8" s="26">
        <v>45298.679340028692</v>
      </c>
      <c r="G8" s="27">
        <v>0.80862693465865132</v>
      </c>
      <c r="H8" s="25">
        <v>12323103</v>
      </c>
      <c r="I8" s="25">
        <f>H8/(RevMgmt!L8*Inpatient!B8)</f>
        <v>625.06330215702098</v>
      </c>
      <c r="J8" s="27">
        <v>0.15780471213507069</v>
      </c>
      <c r="K8" s="25">
        <v>64731160</v>
      </c>
      <c r="L8" s="26">
        <f>K8/(RevMgmt!L8*Inpatient!B8)</f>
        <v>3283.3510051855014</v>
      </c>
    </row>
    <row r="9" spans="1:16" x14ac:dyDescent="0.25">
      <c r="A9" s="22">
        <v>42948</v>
      </c>
      <c r="B9" s="9">
        <v>2420</v>
      </c>
      <c r="C9" s="9">
        <v>4.99</v>
      </c>
      <c r="D9" s="24">
        <v>64016979</v>
      </c>
      <c r="E9" s="9">
        <v>280</v>
      </c>
      <c r="F9" s="26">
        <v>26453.297107438015</v>
      </c>
      <c r="G9" s="27">
        <v>1.0327534449687845</v>
      </c>
      <c r="H9" s="25">
        <v>10241160</v>
      </c>
      <c r="I9" s="25">
        <f>H9/(RevMgmt!L9*Inpatient!B9)</f>
        <v>512.18552139018811</v>
      </c>
      <c r="J9" s="27">
        <v>0.16521543871160363</v>
      </c>
      <c r="K9" s="25">
        <v>67646470</v>
      </c>
      <c r="L9" s="26">
        <f>K9/(RevMgmt!L9*Inpatient!B9)</f>
        <v>3383.1658237109582</v>
      </c>
    </row>
    <row r="10" spans="1:16" x14ac:dyDescent="0.25">
      <c r="A10" s="22">
        <v>42979</v>
      </c>
      <c r="B10" s="9">
        <v>1943</v>
      </c>
      <c r="C10" s="9">
        <v>4.41</v>
      </c>
      <c r="D10" s="24">
        <v>68071598</v>
      </c>
      <c r="E10" s="9">
        <v>157</v>
      </c>
      <c r="F10" s="26">
        <v>35034.275862068964</v>
      </c>
      <c r="G10" s="27">
        <v>0.96841970276259315</v>
      </c>
      <c r="H10" s="25">
        <v>17742914</v>
      </c>
      <c r="I10" s="25">
        <f>H10/(RevMgmt!L10*Inpatient!B10)</f>
        <v>674.65237961747528</v>
      </c>
      <c r="J10" s="27">
        <v>0.25241933503635766</v>
      </c>
      <c r="K10" s="25">
        <v>63324829</v>
      </c>
      <c r="L10" s="26">
        <f>K10/(RevMgmt!L10*Inpatient!B10)</f>
        <v>2407.8483711142208</v>
      </c>
    </row>
    <row r="11" spans="1:16" x14ac:dyDescent="0.25">
      <c r="A11" s="22">
        <v>43009</v>
      </c>
      <c r="B11" s="9">
        <v>1822</v>
      </c>
      <c r="C11" s="9">
        <v>4.83</v>
      </c>
      <c r="D11" s="24">
        <v>56294708</v>
      </c>
      <c r="E11" s="9">
        <v>269</v>
      </c>
      <c r="F11" s="26">
        <v>30897.205268935235</v>
      </c>
      <c r="G11" s="27">
        <v>0.88003292101504504</v>
      </c>
      <c r="H11" s="25">
        <v>10472016</v>
      </c>
      <c r="I11" s="25">
        <f>H11/(RevMgmt!L11*Inpatient!B11)</f>
        <v>545.92657653261676</v>
      </c>
      <c r="J11" s="27">
        <v>0.1637048873118995</v>
      </c>
      <c r="K11" s="25">
        <v>66338851</v>
      </c>
      <c r="L11" s="26">
        <f>K11/(RevMgmt!L11*Inpatient!B11)</f>
        <v>3458.3734228000949</v>
      </c>
    </row>
    <row r="12" spans="1:16" x14ac:dyDescent="0.25">
      <c r="A12" s="22">
        <v>43040</v>
      </c>
      <c r="B12" s="9">
        <v>2544</v>
      </c>
      <c r="C12" s="9">
        <v>4.93</v>
      </c>
      <c r="D12" s="24">
        <v>53277051</v>
      </c>
      <c r="E12" s="9">
        <v>156</v>
      </c>
      <c r="F12" s="26">
        <v>20942.237028301886</v>
      </c>
      <c r="G12" s="27">
        <v>0.71652265059788234</v>
      </c>
      <c r="H12" s="25">
        <v>14262729</v>
      </c>
      <c r="I12" s="25">
        <f>H12/(RevMgmt!L12*Inpatient!B12)</f>
        <v>465.24565554792252</v>
      </c>
      <c r="J12" s="27">
        <v>0.19181933301524673</v>
      </c>
      <c r="K12" s="25">
        <v>66680909</v>
      </c>
      <c r="L12" s="26">
        <f>K12/(RevMgmt!L12*Inpatient!B12)</f>
        <v>2175.1099120116751</v>
      </c>
    </row>
    <row r="13" spans="1:16" x14ac:dyDescent="0.25">
      <c r="A13" s="22">
        <v>43070</v>
      </c>
      <c r="B13" s="9">
        <v>1078</v>
      </c>
      <c r="C13" s="9">
        <v>4.2</v>
      </c>
      <c r="D13" s="24">
        <v>45600833</v>
      </c>
      <c r="E13" s="9">
        <v>152</v>
      </c>
      <c r="F13" s="26">
        <v>42301.329313543596</v>
      </c>
      <c r="G13" s="27">
        <v>0.62598700801425822</v>
      </c>
      <c r="H13" s="25">
        <v>14978091</v>
      </c>
      <c r="I13" s="25">
        <f>H13/(RevMgmt!L13*Inpatient!B13)</f>
        <v>1280.9035122745865</v>
      </c>
      <c r="J13" s="27">
        <v>0.20561226087372764</v>
      </c>
      <c r="K13" s="25">
        <v>63112795</v>
      </c>
      <c r="L13" s="26">
        <f>K13/(RevMgmt!L13*Inpatient!B13)</f>
        <v>5397.3100300275892</v>
      </c>
    </row>
    <row r="14" spans="1:16" x14ac:dyDescent="0.25">
      <c r="A14" s="22">
        <v>43101</v>
      </c>
      <c r="B14" s="9">
        <v>2127</v>
      </c>
      <c r="C14" s="9">
        <v>4.7</v>
      </c>
      <c r="D14" s="24">
        <v>64551272</v>
      </c>
      <c r="E14" s="9">
        <v>264</v>
      </c>
      <c r="F14" s="26">
        <v>30348.505876821815</v>
      </c>
      <c r="G14" s="27">
        <v>0.99922003551023353</v>
      </c>
      <c r="H14" s="25">
        <v>12592441</v>
      </c>
      <c r="I14" s="25">
        <f>H14/(RevMgmt!L14*Inpatient!B14)</f>
        <v>446.59364364447123</v>
      </c>
      <c r="J14" s="27">
        <v>0.19492442136818808</v>
      </c>
      <c r="K14" s="25">
        <v>64934162</v>
      </c>
      <c r="L14" s="26">
        <f>K14/(RevMgmt!L14*Inpatient!B14)</f>
        <v>2302.9040997357356</v>
      </c>
    </row>
    <row r="15" spans="1:16" x14ac:dyDescent="0.25">
      <c r="A15" s="22">
        <v>43132</v>
      </c>
      <c r="B15" s="9">
        <v>2071</v>
      </c>
      <c r="C15" s="9">
        <v>3.81</v>
      </c>
      <c r="D15" s="24">
        <v>62045709</v>
      </c>
      <c r="E15" s="9">
        <v>143</v>
      </c>
      <c r="F15" s="26">
        <v>29959.29937228392</v>
      </c>
      <c r="G15" s="27">
        <v>0.9115557309872796</v>
      </c>
      <c r="H15" s="25">
        <v>14234604</v>
      </c>
      <c r="I15" s="25">
        <f>H15/(RevMgmt!L15*Inpatient!B15)</f>
        <v>516.81681190609436</v>
      </c>
      <c r="J15" s="27">
        <v>0.20913025354476092</v>
      </c>
      <c r="K15" s="25">
        <v>67600240</v>
      </c>
      <c r="L15" s="26">
        <f>K15/(RevMgmt!L15*Inpatient!B15)</f>
        <v>2454.3668739142186</v>
      </c>
    </row>
    <row r="16" spans="1:16" x14ac:dyDescent="0.25">
      <c r="A16" s="22">
        <v>43160</v>
      </c>
      <c r="B16" s="9">
        <v>1799</v>
      </c>
      <c r="C16" s="9">
        <v>4.53</v>
      </c>
      <c r="D16" s="24">
        <v>59568965</v>
      </c>
      <c r="E16" s="9">
        <v>214</v>
      </c>
      <c r="F16" s="26">
        <v>33112.265147304061</v>
      </c>
      <c r="G16" s="27">
        <v>0.80464243119539303</v>
      </c>
      <c r="H16" s="25">
        <v>12046937</v>
      </c>
      <c r="I16" s="25">
        <f>H16/(RevMgmt!L16*Inpatient!B16)</f>
        <v>592.95744300962303</v>
      </c>
      <c r="J16" s="27">
        <v>0.16272696153337118</v>
      </c>
      <c r="K16" s="25">
        <v>63376101</v>
      </c>
      <c r="L16" s="26">
        <f>K16/(RevMgmt!L16*Inpatient!B16)</f>
        <v>3119.4095890830686</v>
      </c>
    </row>
    <row r="17" spans="1:12" x14ac:dyDescent="0.25">
      <c r="A17" s="22">
        <v>43191</v>
      </c>
      <c r="B17" s="9">
        <v>1677</v>
      </c>
      <c r="C17" s="9">
        <v>4.33</v>
      </c>
      <c r="D17" s="24">
        <v>64504951</v>
      </c>
      <c r="E17" s="9">
        <v>213</v>
      </c>
      <c r="F17" s="26">
        <v>38464.490757304709</v>
      </c>
      <c r="G17" s="27">
        <v>1.0732509066693448</v>
      </c>
      <c r="H17" s="25">
        <v>14711945</v>
      </c>
      <c r="I17" s="25">
        <f>H17/(RevMgmt!L17*Inpatient!B17)</f>
        <v>614.72442827071723</v>
      </c>
      <c r="J17" s="27">
        <v>0.24478133949934375</v>
      </c>
      <c r="K17" s="25">
        <v>64487802</v>
      </c>
      <c r="L17" s="26">
        <f>K17/(RevMgmt!L17*Inpatient!B17)</f>
        <v>2694.5605910629229</v>
      </c>
    </row>
    <row r="18" spans="1:12" x14ac:dyDescent="0.25">
      <c r="A18" s="22">
        <v>43221</v>
      </c>
      <c r="B18" s="9">
        <v>1786</v>
      </c>
      <c r="C18" s="9">
        <v>3.9</v>
      </c>
      <c r="D18" s="24">
        <v>56264795</v>
      </c>
      <c r="E18" s="9">
        <v>244</v>
      </c>
      <c r="F18" s="26">
        <v>31503.244680851065</v>
      </c>
      <c r="G18" s="27">
        <v>0.99316930384835667</v>
      </c>
      <c r="H18" s="25">
        <v>17094599</v>
      </c>
      <c r="I18" s="25">
        <f>H18/(RevMgmt!L18*Inpatient!B18)</f>
        <v>676.39362909699594</v>
      </c>
      <c r="J18" s="27">
        <v>0.30174873983628331</v>
      </c>
      <c r="K18" s="25">
        <v>62522449</v>
      </c>
      <c r="L18" s="26">
        <f>K18/(RevMgmt!L18*Inpatient!B18)</f>
        <v>2473.8682772928364</v>
      </c>
    </row>
    <row r="19" spans="1:12" x14ac:dyDescent="0.25">
      <c r="A19" s="22">
        <v>43252</v>
      </c>
      <c r="B19" s="9">
        <v>2202</v>
      </c>
      <c r="C19" s="9">
        <v>4.4400000000000004</v>
      </c>
      <c r="D19" s="24">
        <v>49224137</v>
      </c>
      <c r="E19" s="9">
        <v>215</v>
      </c>
      <c r="F19" s="26">
        <v>22354.285649409627</v>
      </c>
      <c r="G19" s="27">
        <v>0.70403010775861363</v>
      </c>
      <c r="H19" s="25">
        <v>15914078</v>
      </c>
      <c r="I19" s="25">
        <f>H19/(RevMgmt!L19*Inpatient!B19)</f>
        <v>614.66315847669682</v>
      </c>
      <c r="J19" s="27">
        <v>0.22761171108431991</v>
      </c>
      <c r="K19" s="25">
        <v>62630499</v>
      </c>
      <c r="L19" s="26">
        <f>K19/(RevMgmt!L19*Inpatient!B19)</f>
        <v>2419.0317737736113</v>
      </c>
    </row>
    <row r="20" spans="1:12" x14ac:dyDescent="0.25">
      <c r="A20" s="22">
        <v>43282</v>
      </c>
      <c r="B20" s="9">
        <v>1695</v>
      </c>
      <c r="C20" s="9">
        <v>3.56</v>
      </c>
      <c r="D20" s="24">
        <v>48908971</v>
      </c>
      <c r="E20" s="9">
        <v>196</v>
      </c>
      <c r="F20" s="26">
        <v>28854.850147492627</v>
      </c>
      <c r="G20" s="27">
        <v>0.63820931375370527</v>
      </c>
      <c r="H20" s="25">
        <v>12337523</v>
      </c>
      <c r="I20" s="25">
        <f>H20/(RevMgmt!L20*Inpatient!B20)</f>
        <v>411.70110179985949</v>
      </c>
      <c r="J20" s="27">
        <v>0.16099136674232126</v>
      </c>
      <c r="K20" s="25">
        <v>64481911</v>
      </c>
      <c r="L20" s="26">
        <f>K20/(RevMgmt!L20*Inpatient!B20)</f>
        <v>2151.7507043237511</v>
      </c>
    </row>
    <row r="21" spans="1:12" x14ac:dyDescent="0.25">
      <c r="A21" s="22">
        <v>43313</v>
      </c>
      <c r="B21" s="9">
        <v>1704</v>
      </c>
      <c r="C21" s="9">
        <v>3.98</v>
      </c>
      <c r="D21" s="24">
        <v>46548377</v>
      </c>
      <c r="E21" s="9">
        <v>184</v>
      </c>
      <c r="F21" s="26">
        <v>27317.122652582158</v>
      </c>
      <c r="G21" s="27">
        <v>0.58817120809006085</v>
      </c>
      <c r="H21" s="25">
        <v>14356887</v>
      </c>
      <c r="I21" s="25">
        <f>H21/(RevMgmt!L21*Inpatient!B21)</f>
        <v>546.41531075287105</v>
      </c>
      <c r="J21" s="27">
        <v>0.18140928031072898</v>
      </c>
      <c r="K21" s="25">
        <v>63300233</v>
      </c>
      <c r="L21" s="26">
        <f>K21/(RevMgmt!L21*Inpatient!B21)</f>
        <v>2409.1724400578028</v>
      </c>
    </row>
    <row r="22" spans="1:12" x14ac:dyDescent="0.25">
      <c r="A22" s="22">
        <v>43344</v>
      </c>
      <c r="B22" s="9">
        <v>1399</v>
      </c>
      <c r="C22" s="9">
        <v>3.78</v>
      </c>
      <c r="D22" s="24">
        <v>56785978</v>
      </c>
      <c r="E22" s="9">
        <v>167</v>
      </c>
      <c r="F22" s="26">
        <v>40590.40600428878</v>
      </c>
      <c r="G22" s="27">
        <v>0.91880857344226685</v>
      </c>
      <c r="H22" s="25">
        <v>15626055</v>
      </c>
      <c r="I22" s="25">
        <f>H22/(RevMgmt!L22*Inpatient!B22)</f>
        <v>977.10956625042184</v>
      </c>
      <c r="J22" s="27">
        <v>0.25283272048392652</v>
      </c>
      <c r="K22" s="25">
        <v>67448438</v>
      </c>
      <c r="L22" s="26">
        <f>K22/(RevMgmt!L22*Inpatient!B22)</f>
        <v>4217.6041232702983</v>
      </c>
    </row>
    <row r="23" spans="1:12" x14ac:dyDescent="0.25">
      <c r="A23" s="22">
        <v>43374</v>
      </c>
      <c r="B23" s="9">
        <v>2468</v>
      </c>
      <c r="C23" s="9">
        <v>3.61</v>
      </c>
      <c r="D23" s="24">
        <v>61489198</v>
      </c>
      <c r="E23" s="9">
        <v>194</v>
      </c>
      <c r="F23" s="26">
        <v>24914.585899513775</v>
      </c>
      <c r="G23" s="27">
        <v>0.87473430790258289</v>
      </c>
      <c r="H23" s="25">
        <v>10395028</v>
      </c>
      <c r="I23" s="25">
        <f>H23/(RevMgmt!L23*Inpatient!B23)</f>
        <v>360.5994486405919</v>
      </c>
      <c r="J23" s="27">
        <v>0.14787780486595337</v>
      </c>
      <c r="K23" s="25">
        <v>63248876</v>
      </c>
      <c r="L23" s="26">
        <f>K23/(RevMgmt!L23*Inpatient!B23)</f>
        <v>2194.0787280935815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27AA4-8688-4538-B76F-CE411A5D89D8}">
  <dimension ref="A1:I23"/>
  <sheetViews>
    <sheetView workbookViewId="0">
      <selection activeCell="H1" sqref="H1:H1048576"/>
    </sheetView>
  </sheetViews>
  <sheetFormatPr defaultRowHeight="15" x14ac:dyDescent="0.25"/>
  <cols>
    <col min="1" max="1" width="10.85546875" style="9" customWidth="1"/>
    <col min="2" max="9" width="13.28515625" style="6" customWidth="1"/>
  </cols>
  <sheetData>
    <row r="1" spans="1:9" x14ac:dyDescent="0.25">
      <c r="A1" s="23" t="s">
        <v>6</v>
      </c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</row>
    <row r="2" spans="1:9" x14ac:dyDescent="0.25">
      <c r="A2" s="22">
        <v>42736</v>
      </c>
      <c r="B2" s="13">
        <v>0.41</v>
      </c>
      <c r="C2" s="13">
        <v>0.6</v>
      </c>
      <c r="D2" s="13">
        <v>0.86</v>
      </c>
      <c r="E2" s="13">
        <v>0.82</v>
      </c>
      <c r="F2" s="13">
        <v>0.5</v>
      </c>
      <c r="G2" s="13">
        <v>0.59</v>
      </c>
      <c r="H2" s="13">
        <v>0.34</v>
      </c>
      <c r="I2" s="13">
        <v>0.67</v>
      </c>
    </row>
    <row r="3" spans="1:9" x14ac:dyDescent="0.25">
      <c r="A3" s="22">
        <v>42767</v>
      </c>
      <c r="B3" s="13">
        <v>0.56999999999999995</v>
      </c>
      <c r="C3" s="13">
        <v>0.76</v>
      </c>
      <c r="D3" s="13">
        <v>0.4</v>
      </c>
      <c r="E3" s="13">
        <v>0.56999999999999995</v>
      </c>
      <c r="F3" s="13">
        <v>0.65</v>
      </c>
      <c r="G3" s="13">
        <v>0.73</v>
      </c>
      <c r="H3" s="13">
        <v>0.74</v>
      </c>
      <c r="I3" s="13">
        <v>0.36</v>
      </c>
    </row>
    <row r="4" spans="1:9" x14ac:dyDescent="0.25">
      <c r="A4" s="22">
        <v>42795</v>
      </c>
      <c r="B4" s="13">
        <v>0.67</v>
      </c>
      <c r="C4" s="13">
        <v>0.39</v>
      </c>
      <c r="D4" s="13">
        <v>0.74</v>
      </c>
      <c r="E4" s="13">
        <v>0.49</v>
      </c>
      <c r="F4" s="13">
        <v>0.72</v>
      </c>
      <c r="G4" s="13">
        <v>0.71</v>
      </c>
      <c r="H4" s="13">
        <v>0.61</v>
      </c>
      <c r="I4" s="13">
        <v>0.66</v>
      </c>
    </row>
    <row r="5" spans="1:9" x14ac:dyDescent="0.25">
      <c r="A5" s="22">
        <v>42826</v>
      </c>
      <c r="B5" s="13">
        <v>0.56000000000000005</v>
      </c>
      <c r="C5" s="13">
        <v>0.42</v>
      </c>
      <c r="D5" s="13">
        <v>0.41</v>
      </c>
      <c r="E5" s="13">
        <v>0.65</v>
      </c>
      <c r="F5" s="13">
        <v>0.69</v>
      </c>
      <c r="G5" s="13">
        <v>0.56000000000000005</v>
      </c>
      <c r="H5" s="13">
        <v>0.48</v>
      </c>
      <c r="I5" s="13">
        <v>0.86</v>
      </c>
    </row>
    <row r="6" spans="1:9" x14ac:dyDescent="0.25">
      <c r="A6" s="22">
        <v>42856</v>
      </c>
      <c r="B6" s="13">
        <v>0.33</v>
      </c>
      <c r="C6" s="13">
        <v>0.4</v>
      </c>
      <c r="D6" s="13">
        <v>0.76</v>
      </c>
      <c r="E6" s="13">
        <v>0.86</v>
      </c>
      <c r="F6" s="13">
        <v>0.54</v>
      </c>
      <c r="G6" s="13">
        <v>0.62</v>
      </c>
      <c r="H6" s="13">
        <v>0.66</v>
      </c>
      <c r="I6" s="13">
        <v>0.3</v>
      </c>
    </row>
    <row r="7" spans="1:9" x14ac:dyDescent="0.25">
      <c r="A7" s="22">
        <v>42887</v>
      </c>
      <c r="B7" s="13">
        <v>0.79</v>
      </c>
      <c r="C7" s="13">
        <v>0.73</v>
      </c>
      <c r="D7" s="13">
        <v>0.69</v>
      </c>
      <c r="E7" s="13">
        <v>0.38</v>
      </c>
      <c r="F7" s="13">
        <v>0.47</v>
      </c>
      <c r="G7" s="13">
        <v>0.51</v>
      </c>
      <c r="H7" s="13">
        <v>0.55000000000000004</v>
      </c>
      <c r="I7" s="13">
        <v>0.35</v>
      </c>
    </row>
    <row r="8" spans="1:9" x14ac:dyDescent="0.25">
      <c r="A8" s="22">
        <v>42917</v>
      </c>
      <c r="B8" s="13">
        <v>0.42</v>
      </c>
      <c r="C8" s="13">
        <v>0.83</v>
      </c>
      <c r="D8" s="13">
        <v>0.67</v>
      </c>
      <c r="E8" s="13">
        <v>0.33</v>
      </c>
      <c r="F8" s="13">
        <v>0.83</v>
      </c>
      <c r="G8" s="13">
        <v>0.38</v>
      </c>
      <c r="H8" s="13">
        <v>0.84</v>
      </c>
      <c r="I8" s="13">
        <v>0.75</v>
      </c>
    </row>
    <row r="9" spans="1:9" x14ac:dyDescent="0.25">
      <c r="A9" s="22">
        <v>42948</v>
      </c>
      <c r="B9" s="13">
        <v>0.45</v>
      </c>
      <c r="C9" s="13">
        <v>0.54</v>
      </c>
      <c r="D9" s="13">
        <v>0.72</v>
      </c>
      <c r="E9" s="13">
        <v>0.63</v>
      </c>
      <c r="F9" s="13">
        <v>0.73</v>
      </c>
      <c r="G9" s="13">
        <v>0.39</v>
      </c>
      <c r="H9" s="13">
        <v>0.46</v>
      </c>
      <c r="I9" s="13">
        <v>0.35</v>
      </c>
    </row>
    <row r="10" spans="1:9" x14ac:dyDescent="0.25">
      <c r="A10" s="22">
        <v>42979</v>
      </c>
      <c r="B10" s="13">
        <v>0.87</v>
      </c>
      <c r="C10" s="13">
        <v>0.56000000000000005</v>
      </c>
      <c r="D10" s="13">
        <v>0.43</v>
      </c>
      <c r="E10" s="13">
        <v>0.5</v>
      </c>
      <c r="F10" s="13">
        <v>0.57999999999999996</v>
      </c>
      <c r="G10" s="13">
        <v>0.54</v>
      </c>
      <c r="H10" s="13">
        <v>0.74</v>
      </c>
      <c r="I10" s="13">
        <v>0.53</v>
      </c>
    </row>
    <row r="11" spans="1:9" x14ac:dyDescent="0.25">
      <c r="A11" s="22">
        <v>43009</v>
      </c>
      <c r="B11" s="13">
        <v>0.37</v>
      </c>
      <c r="C11" s="13">
        <v>0.87</v>
      </c>
      <c r="D11" s="13">
        <v>0.6</v>
      </c>
      <c r="E11" s="13">
        <v>0.44</v>
      </c>
      <c r="F11" s="13">
        <v>0.32</v>
      </c>
      <c r="G11" s="13">
        <v>0.86</v>
      </c>
      <c r="H11" s="13">
        <v>0.87</v>
      </c>
      <c r="I11" s="13">
        <v>0.56000000000000005</v>
      </c>
    </row>
    <row r="12" spans="1:9" x14ac:dyDescent="0.25">
      <c r="A12" s="22">
        <v>43040</v>
      </c>
      <c r="B12" s="13">
        <v>0.69</v>
      </c>
      <c r="C12" s="13">
        <v>0.49</v>
      </c>
      <c r="D12" s="13">
        <v>0.54</v>
      </c>
      <c r="E12" s="13">
        <v>0.36</v>
      </c>
      <c r="F12" s="13">
        <v>0.81</v>
      </c>
      <c r="G12" s="13">
        <v>0.79</v>
      </c>
      <c r="H12" s="13">
        <v>0.75</v>
      </c>
      <c r="I12" s="13">
        <v>0.74</v>
      </c>
    </row>
    <row r="13" spans="1:9" x14ac:dyDescent="0.25">
      <c r="A13" s="22">
        <v>43070</v>
      </c>
      <c r="B13" s="13">
        <v>0.43</v>
      </c>
      <c r="C13" s="13">
        <v>0.31</v>
      </c>
      <c r="D13" s="13">
        <v>0.45</v>
      </c>
      <c r="E13" s="13">
        <v>0.76</v>
      </c>
      <c r="F13" s="13">
        <v>0.7</v>
      </c>
      <c r="G13" s="13">
        <v>0.78</v>
      </c>
      <c r="H13" s="13">
        <v>0.68</v>
      </c>
      <c r="I13" s="13">
        <v>0.46</v>
      </c>
    </row>
    <row r="14" spans="1:9" x14ac:dyDescent="0.25">
      <c r="A14" s="22">
        <v>43101</v>
      </c>
      <c r="B14" s="13">
        <v>0.37</v>
      </c>
      <c r="C14" s="13">
        <v>0.75</v>
      </c>
      <c r="D14" s="13">
        <v>0.76</v>
      </c>
      <c r="E14" s="13">
        <v>0.71</v>
      </c>
      <c r="F14" s="13">
        <v>0.52</v>
      </c>
      <c r="G14" s="13">
        <v>0.3</v>
      </c>
      <c r="H14" s="13">
        <v>0.5</v>
      </c>
      <c r="I14" s="13">
        <v>0.41</v>
      </c>
    </row>
    <row r="15" spans="1:9" x14ac:dyDescent="0.25">
      <c r="A15" s="22">
        <v>43132</v>
      </c>
      <c r="B15" s="13">
        <v>0.63</v>
      </c>
      <c r="C15" s="13">
        <v>0.68</v>
      </c>
      <c r="D15" s="13">
        <v>0.75</v>
      </c>
      <c r="E15" s="13">
        <v>0.6</v>
      </c>
      <c r="F15" s="13">
        <v>0.81</v>
      </c>
      <c r="G15" s="13">
        <v>0.47</v>
      </c>
      <c r="H15" s="13">
        <v>0.3</v>
      </c>
      <c r="I15" s="13">
        <v>0.65</v>
      </c>
    </row>
    <row r="16" spans="1:9" x14ac:dyDescent="0.25">
      <c r="A16" s="22">
        <v>43160</v>
      </c>
      <c r="B16" s="13">
        <v>0.54</v>
      </c>
      <c r="C16" s="13">
        <v>0.71</v>
      </c>
      <c r="D16" s="13">
        <v>0.41</v>
      </c>
      <c r="E16" s="13">
        <v>0.3</v>
      </c>
      <c r="F16" s="13">
        <v>0.75</v>
      </c>
      <c r="G16" s="13">
        <v>0.33</v>
      </c>
      <c r="H16" s="13">
        <v>0.68</v>
      </c>
      <c r="I16" s="13">
        <v>0.82</v>
      </c>
    </row>
    <row r="17" spans="1:9" x14ac:dyDescent="0.25">
      <c r="A17" s="22">
        <v>43191</v>
      </c>
      <c r="B17" s="13">
        <v>0.36</v>
      </c>
      <c r="C17" s="13">
        <v>0.47</v>
      </c>
      <c r="D17" s="13">
        <v>0.54</v>
      </c>
      <c r="E17" s="13">
        <v>0.4</v>
      </c>
      <c r="F17" s="13">
        <v>0.3</v>
      </c>
      <c r="G17" s="13">
        <v>0.57999999999999996</v>
      </c>
      <c r="H17" s="13">
        <v>0.68</v>
      </c>
      <c r="I17" s="13">
        <v>0.32</v>
      </c>
    </row>
    <row r="18" spans="1:9" x14ac:dyDescent="0.25">
      <c r="A18" s="22">
        <v>43221</v>
      </c>
      <c r="B18" s="13">
        <v>0.65</v>
      </c>
      <c r="C18" s="13">
        <v>0.41</v>
      </c>
      <c r="D18" s="13">
        <v>0.69</v>
      </c>
      <c r="E18" s="13">
        <v>0.6</v>
      </c>
      <c r="F18" s="13">
        <v>0.5</v>
      </c>
      <c r="G18" s="13">
        <v>0.72</v>
      </c>
      <c r="H18" s="13">
        <v>0.55000000000000004</v>
      </c>
      <c r="I18" s="13">
        <v>0.65</v>
      </c>
    </row>
    <row r="19" spans="1:9" x14ac:dyDescent="0.25">
      <c r="A19" s="22">
        <v>43252</v>
      </c>
      <c r="B19" s="13">
        <v>0.52</v>
      </c>
      <c r="C19" s="13">
        <v>0.42</v>
      </c>
      <c r="D19" s="13">
        <v>0.44</v>
      </c>
      <c r="E19" s="13">
        <v>0.32</v>
      </c>
      <c r="F19" s="13">
        <v>0.71</v>
      </c>
      <c r="G19" s="13">
        <v>0.39</v>
      </c>
      <c r="H19" s="13">
        <v>0.42</v>
      </c>
      <c r="I19" s="13">
        <v>0.85</v>
      </c>
    </row>
    <row r="20" spans="1:9" x14ac:dyDescent="0.25">
      <c r="A20" s="22">
        <v>43282</v>
      </c>
      <c r="B20" s="13">
        <v>0.57999999999999996</v>
      </c>
      <c r="C20" s="13">
        <v>0.48</v>
      </c>
      <c r="D20" s="13">
        <v>0.51</v>
      </c>
      <c r="E20" s="13">
        <v>0.87</v>
      </c>
      <c r="F20" s="13">
        <v>0.56000000000000005</v>
      </c>
      <c r="G20" s="13">
        <v>0.79</v>
      </c>
      <c r="H20" s="13">
        <v>0.41</v>
      </c>
      <c r="I20" s="13">
        <v>0.7</v>
      </c>
    </row>
    <row r="21" spans="1:9" x14ac:dyDescent="0.25">
      <c r="A21" s="22">
        <v>43313</v>
      </c>
      <c r="B21" s="13">
        <v>0.3</v>
      </c>
      <c r="C21" s="13">
        <v>0.37</v>
      </c>
      <c r="D21" s="13">
        <v>0.76</v>
      </c>
      <c r="E21" s="13">
        <v>0.76</v>
      </c>
      <c r="F21" s="13">
        <v>0.8</v>
      </c>
      <c r="G21" s="13">
        <v>0.32</v>
      </c>
      <c r="H21" s="13">
        <v>0.56000000000000005</v>
      </c>
      <c r="I21" s="13">
        <v>0.82</v>
      </c>
    </row>
    <row r="22" spans="1:9" x14ac:dyDescent="0.25">
      <c r="A22" s="22">
        <v>43344</v>
      </c>
      <c r="B22" s="13">
        <v>0.62</v>
      </c>
      <c r="C22" s="13">
        <v>0.79</v>
      </c>
      <c r="D22" s="13">
        <v>0.33</v>
      </c>
      <c r="E22" s="13">
        <v>0.83</v>
      </c>
      <c r="F22" s="13">
        <v>0.34</v>
      </c>
      <c r="G22" s="13">
        <v>0.56000000000000005</v>
      </c>
      <c r="H22" s="13">
        <v>0.68</v>
      </c>
      <c r="I22" s="13">
        <v>0.42</v>
      </c>
    </row>
    <row r="23" spans="1:9" x14ac:dyDescent="0.25">
      <c r="A23" s="22">
        <v>43374</v>
      </c>
      <c r="B23" s="13">
        <v>0.66</v>
      </c>
      <c r="C23" s="13">
        <v>0.84</v>
      </c>
      <c r="D23" s="13">
        <v>0.84</v>
      </c>
      <c r="E23" s="13">
        <v>0.45</v>
      </c>
      <c r="F23" s="13">
        <v>0.78</v>
      </c>
      <c r="G23" s="13">
        <v>0.51</v>
      </c>
      <c r="H23" s="13">
        <v>0.55000000000000004</v>
      </c>
      <c r="I23" s="13">
        <v>0.45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AD44-0EA5-4E2F-A2B3-70E247756BC9}">
  <dimension ref="A1:H23"/>
  <sheetViews>
    <sheetView workbookViewId="0">
      <selection activeCell="I14" sqref="I14"/>
    </sheetView>
  </sheetViews>
  <sheetFormatPr defaultRowHeight="15" x14ac:dyDescent="0.25"/>
  <cols>
    <col min="1" max="1" width="12.85546875" customWidth="1"/>
    <col min="2" max="8" width="9.140625" style="6"/>
  </cols>
  <sheetData>
    <row r="1" spans="1:8" x14ac:dyDescent="0.25">
      <c r="A1" t="s">
        <v>6</v>
      </c>
      <c r="B1" s="6" t="s">
        <v>43</v>
      </c>
      <c r="C1" s="6" t="s">
        <v>42</v>
      </c>
      <c r="D1" s="6" t="s">
        <v>44</v>
      </c>
      <c r="E1" s="6" t="s">
        <v>45</v>
      </c>
      <c r="F1" s="6" t="s">
        <v>46</v>
      </c>
      <c r="G1" s="6" t="s">
        <v>47</v>
      </c>
      <c r="H1" s="6" t="s">
        <v>48</v>
      </c>
    </row>
    <row r="2" spans="1:8" x14ac:dyDescent="0.25">
      <c r="A2" s="3">
        <v>42736</v>
      </c>
      <c r="B2" s="6">
        <v>130</v>
      </c>
      <c r="C2" s="6">
        <v>268</v>
      </c>
      <c r="D2" s="6">
        <v>0.67</v>
      </c>
      <c r="E2" s="6">
        <v>0.78</v>
      </c>
      <c r="F2" s="6">
        <v>0.69</v>
      </c>
      <c r="G2" s="6">
        <v>0.75</v>
      </c>
      <c r="H2" s="6">
        <v>0.37</v>
      </c>
    </row>
    <row r="3" spans="1:8" x14ac:dyDescent="0.25">
      <c r="A3" s="3">
        <v>42767</v>
      </c>
      <c r="B3" s="6">
        <v>152</v>
      </c>
      <c r="C3" s="6">
        <v>243</v>
      </c>
      <c r="D3" s="6">
        <v>0.6</v>
      </c>
      <c r="E3" s="6">
        <v>0.83</v>
      </c>
      <c r="F3" s="6">
        <v>0.45</v>
      </c>
      <c r="G3" s="6">
        <v>0.57999999999999996</v>
      </c>
      <c r="H3" s="6">
        <v>0.62</v>
      </c>
    </row>
    <row r="4" spans="1:8" x14ac:dyDescent="0.25">
      <c r="A4" s="3">
        <v>42795</v>
      </c>
      <c r="B4" s="6">
        <v>148</v>
      </c>
      <c r="C4" s="6">
        <v>194</v>
      </c>
      <c r="D4" s="6">
        <v>0.59</v>
      </c>
      <c r="E4" s="6">
        <v>0.36</v>
      </c>
      <c r="F4" s="6">
        <v>0.4</v>
      </c>
      <c r="G4" s="6">
        <v>0.73</v>
      </c>
      <c r="H4" s="6">
        <v>0.86</v>
      </c>
    </row>
    <row r="5" spans="1:8" x14ac:dyDescent="0.25">
      <c r="A5" s="3">
        <v>42826</v>
      </c>
      <c r="B5" s="6">
        <v>133</v>
      </c>
      <c r="C5" s="6">
        <v>229</v>
      </c>
      <c r="D5" s="6">
        <v>0.66</v>
      </c>
      <c r="E5" s="6">
        <v>0.78</v>
      </c>
      <c r="F5" s="6">
        <v>0.32</v>
      </c>
      <c r="G5" s="6">
        <v>0.71</v>
      </c>
      <c r="H5" s="6">
        <v>0.79</v>
      </c>
    </row>
    <row r="6" spans="1:8" x14ac:dyDescent="0.25">
      <c r="A6" s="3">
        <v>42856</v>
      </c>
      <c r="B6" s="6">
        <v>143</v>
      </c>
      <c r="C6" s="6">
        <v>260</v>
      </c>
      <c r="D6" s="6">
        <v>0.8</v>
      </c>
      <c r="E6" s="6">
        <v>0.49</v>
      </c>
      <c r="F6" s="6">
        <v>0.34</v>
      </c>
      <c r="G6" s="6">
        <v>0.37</v>
      </c>
      <c r="H6" s="6">
        <v>0.48</v>
      </c>
    </row>
    <row r="7" spans="1:8" x14ac:dyDescent="0.25">
      <c r="A7" s="3">
        <v>42887</v>
      </c>
      <c r="B7" s="6">
        <v>221</v>
      </c>
      <c r="C7" s="6">
        <v>331</v>
      </c>
      <c r="D7" s="6">
        <v>0.49</v>
      </c>
      <c r="E7" s="6">
        <v>0.38</v>
      </c>
      <c r="F7" s="6">
        <v>0.62</v>
      </c>
      <c r="G7" s="6">
        <v>0.79</v>
      </c>
      <c r="H7" s="6">
        <v>0.85</v>
      </c>
    </row>
    <row r="8" spans="1:8" x14ac:dyDescent="0.25">
      <c r="A8" s="3">
        <v>42917</v>
      </c>
      <c r="B8" s="6">
        <v>227</v>
      </c>
      <c r="C8" s="6">
        <v>200</v>
      </c>
      <c r="D8" s="6">
        <v>0.53</v>
      </c>
      <c r="E8" s="6">
        <v>0.76</v>
      </c>
      <c r="F8" s="6">
        <v>0.57999999999999996</v>
      </c>
      <c r="G8" s="6">
        <v>0.83</v>
      </c>
      <c r="H8" s="6">
        <v>0.57999999999999996</v>
      </c>
    </row>
    <row r="9" spans="1:8" x14ac:dyDescent="0.25">
      <c r="A9" s="3">
        <v>42948</v>
      </c>
      <c r="B9" s="6">
        <v>183</v>
      </c>
      <c r="C9" s="6">
        <v>224</v>
      </c>
      <c r="D9" s="6">
        <v>0.39</v>
      </c>
      <c r="E9" s="6">
        <v>0.66</v>
      </c>
      <c r="F9" s="6">
        <v>0.38</v>
      </c>
      <c r="G9" s="6">
        <v>0.79</v>
      </c>
      <c r="H9" s="6">
        <v>0.76</v>
      </c>
    </row>
    <row r="10" spans="1:8" x14ac:dyDescent="0.25">
      <c r="A10" s="3">
        <v>42979</v>
      </c>
      <c r="B10" s="6">
        <v>136</v>
      </c>
      <c r="C10" s="6">
        <v>222</v>
      </c>
      <c r="D10" s="6">
        <v>0.43</v>
      </c>
      <c r="E10" s="6">
        <v>0.56999999999999995</v>
      </c>
      <c r="F10" s="6">
        <v>0.4</v>
      </c>
      <c r="G10" s="6">
        <v>0.84</v>
      </c>
      <c r="H10" s="6">
        <v>0.42</v>
      </c>
    </row>
    <row r="11" spans="1:8" x14ac:dyDescent="0.25">
      <c r="A11" s="3">
        <v>43009</v>
      </c>
      <c r="B11" s="6">
        <v>198</v>
      </c>
      <c r="C11" s="6">
        <v>275</v>
      </c>
      <c r="D11" s="6">
        <v>0.72</v>
      </c>
      <c r="E11" s="6">
        <v>0.3</v>
      </c>
      <c r="F11" s="6">
        <v>0.7</v>
      </c>
      <c r="G11" s="6">
        <v>0.74</v>
      </c>
      <c r="H11" s="6">
        <v>0.41</v>
      </c>
    </row>
    <row r="12" spans="1:8" x14ac:dyDescent="0.25">
      <c r="A12" s="3">
        <v>43040</v>
      </c>
      <c r="B12" s="6">
        <v>139</v>
      </c>
      <c r="C12" s="6">
        <v>188</v>
      </c>
      <c r="D12" s="6">
        <v>0.83</v>
      </c>
      <c r="E12" s="6">
        <v>0.38</v>
      </c>
      <c r="F12" s="6">
        <v>0.56000000000000005</v>
      </c>
      <c r="G12" s="6">
        <v>0.39</v>
      </c>
      <c r="H12" s="6">
        <v>0.46</v>
      </c>
    </row>
    <row r="13" spans="1:8" x14ac:dyDescent="0.25">
      <c r="A13" s="3">
        <v>43070</v>
      </c>
      <c r="B13" s="6">
        <v>173</v>
      </c>
      <c r="C13" s="6">
        <v>317</v>
      </c>
      <c r="D13" s="6">
        <v>0.42</v>
      </c>
      <c r="E13" s="6">
        <v>0.52</v>
      </c>
      <c r="F13" s="6">
        <v>0.61</v>
      </c>
      <c r="G13" s="6">
        <v>0.38</v>
      </c>
      <c r="H13" s="6">
        <v>0.36</v>
      </c>
    </row>
    <row r="14" spans="1:8" x14ac:dyDescent="0.25">
      <c r="A14" s="3">
        <v>43101</v>
      </c>
      <c r="B14" s="6">
        <v>181</v>
      </c>
      <c r="C14" s="6">
        <v>200</v>
      </c>
      <c r="D14" s="6">
        <v>0.65</v>
      </c>
      <c r="E14" s="6">
        <v>0.67</v>
      </c>
      <c r="F14" s="6">
        <v>0.69</v>
      </c>
      <c r="G14" s="6">
        <v>0.65</v>
      </c>
      <c r="H14" s="6">
        <v>0.88</v>
      </c>
    </row>
    <row r="15" spans="1:8" x14ac:dyDescent="0.25">
      <c r="A15" s="3">
        <v>43132</v>
      </c>
      <c r="B15" s="6">
        <v>153</v>
      </c>
      <c r="C15" s="6">
        <v>278</v>
      </c>
      <c r="D15" s="6">
        <v>0.76</v>
      </c>
      <c r="E15" s="6">
        <v>0.32</v>
      </c>
      <c r="F15" s="6">
        <v>0.68</v>
      </c>
      <c r="G15" s="6">
        <v>0.36</v>
      </c>
      <c r="H15" s="6">
        <v>0.78</v>
      </c>
    </row>
    <row r="16" spans="1:8" x14ac:dyDescent="0.25">
      <c r="A16" s="3">
        <v>43160</v>
      </c>
      <c r="B16" s="6">
        <v>152</v>
      </c>
      <c r="C16" s="6">
        <v>233</v>
      </c>
      <c r="D16" s="6">
        <v>0.54</v>
      </c>
      <c r="E16" s="6">
        <v>0.54</v>
      </c>
      <c r="F16" s="6">
        <v>0.37</v>
      </c>
      <c r="G16" s="6">
        <v>0.52</v>
      </c>
      <c r="H16" s="6">
        <v>0.37</v>
      </c>
    </row>
    <row r="17" spans="1:8" x14ac:dyDescent="0.25">
      <c r="A17" s="3">
        <v>43191</v>
      </c>
      <c r="B17" s="6">
        <v>178</v>
      </c>
      <c r="C17" s="6">
        <v>299</v>
      </c>
      <c r="D17" s="6">
        <v>0.68</v>
      </c>
      <c r="E17" s="6">
        <v>0.6</v>
      </c>
      <c r="F17" s="6">
        <v>0.38</v>
      </c>
      <c r="G17" s="6">
        <v>0.57999999999999996</v>
      </c>
      <c r="H17" s="6">
        <v>0.71</v>
      </c>
    </row>
    <row r="18" spans="1:8" x14ac:dyDescent="0.25">
      <c r="A18" s="3">
        <v>43221</v>
      </c>
      <c r="B18" s="6">
        <v>197</v>
      </c>
      <c r="C18" s="6">
        <v>287</v>
      </c>
      <c r="D18" s="6">
        <v>0.49</v>
      </c>
      <c r="E18" s="6">
        <v>0.67</v>
      </c>
      <c r="F18" s="6">
        <v>0.65</v>
      </c>
      <c r="G18" s="6">
        <v>0.49</v>
      </c>
      <c r="H18" s="6">
        <v>0.63</v>
      </c>
    </row>
    <row r="19" spans="1:8" x14ac:dyDescent="0.25">
      <c r="A19" s="3">
        <v>43252</v>
      </c>
      <c r="B19" s="6">
        <v>202</v>
      </c>
      <c r="C19" s="6">
        <v>182</v>
      </c>
      <c r="D19" s="6">
        <v>0.62</v>
      </c>
      <c r="E19" s="6">
        <v>0.76</v>
      </c>
      <c r="F19" s="6">
        <v>0.86</v>
      </c>
      <c r="G19" s="6">
        <v>0.85</v>
      </c>
      <c r="H19" s="6">
        <v>0.34</v>
      </c>
    </row>
    <row r="20" spans="1:8" x14ac:dyDescent="0.25">
      <c r="A20" s="3">
        <v>43282</v>
      </c>
      <c r="B20" s="6">
        <v>151</v>
      </c>
      <c r="C20" s="6">
        <v>331</v>
      </c>
      <c r="D20" s="6">
        <v>0.59</v>
      </c>
      <c r="E20" s="6">
        <v>0.49</v>
      </c>
      <c r="F20" s="6">
        <v>0.65</v>
      </c>
      <c r="G20" s="6">
        <v>0.54</v>
      </c>
      <c r="H20" s="6">
        <v>0.45</v>
      </c>
    </row>
    <row r="21" spans="1:8" x14ac:dyDescent="0.25">
      <c r="A21" s="3">
        <v>43313</v>
      </c>
      <c r="B21" s="6">
        <v>230</v>
      </c>
      <c r="C21" s="6">
        <v>267</v>
      </c>
      <c r="D21" s="6">
        <v>0.45</v>
      </c>
      <c r="E21" s="6">
        <v>0.61</v>
      </c>
      <c r="F21" s="6">
        <v>0.6</v>
      </c>
      <c r="G21" s="6">
        <v>0.44</v>
      </c>
      <c r="H21" s="6">
        <v>0.4</v>
      </c>
    </row>
    <row r="22" spans="1:8" x14ac:dyDescent="0.25">
      <c r="A22" s="3">
        <v>43344</v>
      </c>
      <c r="B22" s="6">
        <v>144</v>
      </c>
      <c r="C22" s="6">
        <v>294</v>
      </c>
      <c r="D22" s="6">
        <v>0.49</v>
      </c>
      <c r="E22" s="6">
        <v>0.52</v>
      </c>
      <c r="F22" s="6">
        <v>0.34</v>
      </c>
      <c r="G22" s="6">
        <v>0.39</v>
      </c>
      <c r="H22" s="6">
        <v>0.34</v>
      </c>
    </row>
    <row r="23" spans="1:8" x14ac:dyDescent="0.25">
      <c r="A23" s="3">
        <v>43374</v>
      </c>
      <c r="B23" s="6">
        <v>216</v>
      </c>
      <c r="C23" s="6">
        <v>180</v>
      </c>
      <c r="D23" s="6">
        <v>0.87</v>
      </c>
      <c r="E23" s="6">
        <v>0.75</v>
      </c>
      <c r="F23" s="6">
        <v>0.73</v>
      </c>
      <c r="G23" s="6">
        <v>0.5</v>
      </c>
      <c r="H23" s="6">
        <v>0.33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5B9A1-2130-4324-866B-0979518C1939}">
  <dimension ref="A1:S25"/>
  <sheetViews>
    <sheetView workbookViewId="0">
      <selection activeCell="D5" sqref="D5"/>
    </sheetView>
  </sheetViews>
  <sheetFormatPr defaultRowHeight="15" x14ac:dyDescent="0.25"/>
  <cols>
    <col min="1" max="1" width="12.85546875" customWidth="1"/>
    <col min="2" max="2" width="11.7109375" style="6" customWidth="1"/>
    <col min="3" max="3" width="12.28515625" style="6" customWidth="1"/>
    <col min="4" max="4" width="14" style="6" customWidth="1"/>
    <col min="5" max="5" width="16.5703125" style="6" customWidth="1"/>
    <col min="6" max="6" width="13.42578125" style="6" customWidth="1"/>
    <col min="7" max="7" width="14" style="6" customWidth="1"/>
    <col min="8" max="8" width="16.140625" style="6" customWidth="1"/>
    <col min="9" max="9" width="13.28515625" style="6" bestFit="1" customWidth="1"/>
    <col min="10" max="10" width="15.7109375" style="6" customWidth="1"/>
    <col min="11" max="11" width="13.28515625" style="6" customWidth="1"/>
    <col min="12" max="19" width="9.140625" style="6"/>
  </cols>
  <sheetData>
    <row r="1" spans="1:18" x14ac:dyDescent="0.25">
      <c r="A1" t="s">
        <v>6</v>
      </c>
      <c r="B1" s="4" t="s">
        <v>7</v>
      </c>
      <c r="C1" s="4" t="s">
        <v>9</v>
      </c>
      <c r="D1" s="4" t="s">
        <v>13</v>
      </c>
      <c r="E1" s="4" t="s">
        <v>14</v>
      </c>
      <c r="F1" s="4" t="s">
        <v>15</v>
      </c>
      <c r="G1" s="4" t="s">
        <v>10</v>
      </c>
      <c r="H1" s="6" t="s">
        <v>8</v>
      </c>
      <c r="I1" s="4" t="s">
        <v>11</v>
      </c>
      <c r="J1" s="6" t="s">
        <v>12</v>
      </c>
      <c r="K1" s="6" t="s">
        <v>16</v>
      </c>
      <c r="Q1"/>
      <c r="R1"/>
    </row>
    <row r="2" spans="1:18" x14ac:dyDescent="0.25">
      <c r="A2" s="3">
        <v>42736</v>
      </c>
      <c r="B2" s="5">
        <v>16687</v>
      </c>
      <c r="C2" s="5">
        <v>3633</v>
      </c>
      <c r="D2" s="7">
        <f>B2/C2</f>
        <v>4.5931736856592345</v>
      </c>
      <c r="E2" s="7">
        <v>4.0199999999999996</v>
      </c>
      <c r="F2" s="7">
        <f>D2-E2</f>
        <v>0.57317368565923488</v>
      </c>
      <c r="G2" s="7">
        <v>1.72</v>
      </c>
      <c r="H2" s="6">
        <v>843</v>
      </c>
      <c r="I2" s="6">
        <v>121</v>
      </c>
      <c r="J2" s="5">
        <v>538.29032258064512</v>
      </c>
      <c r="K2" s="6">
        <v>64.400000000000006</v>
      </c>
      <c r="Q2"/>
      <c r="R2"/>
    </row>
    <row r="3" spans="1:18" x14ac:dyDescent="0.25">
      <c r="A3" s="3">
        <v>42767</v>
      </c>
      <c r="B3" s="5">
        <v>8505.34</v>
      </c>
      <c r="C3" s="5">
        <v>2609</v>
      </c>
      <c r="D3" s="7">
        <v>4.9000000000000004</v>
      </c>
      <c r="E3" s="7">
        <v>3.96</v>
      </c>
      <c r="F3" s="7">
        <f t="shared" ref="F3:F23" si="0">D3-E3</f>
        <v>0.94000000000000039</v>
      </c>
      <c r="G3" s="7">
        <v>1.03</v>
      </c>
      <c r="H3" s="6">
        <v>272</v>
      </c>
      <c r="I3" s="6">
        <v>279</v>
      </c>
      <c r="J3" s="5">
        <v>303.76214285714286</v>
      </c>
      <c r="K3" s="6">
        <v>62.9</v>
      </c>
      <c r="Q3"/>
      <c r="R3"/>
    </row>
    <row r="4" spans="1:18" x14ac:dyDescent="0.25">
      <c r="A4" s="3">
        <v>42795</v>
      </c>
      <c r="B4" s="5">
        <v>13494.84</v>
      </c>
      <c r="C4" s="5">
        <v>3153</v>
      </c>
      <c r="D4" s="7">
        <v>4.82</v>
      </c>
      <c r="E4" s="7">
        <v>4.33</v>
      </c>
      <c r="F4" s="7">
        <f t="shared" si="0"/>
        <v>0.49000000000000021</v>
      </c>
      <c r="G4" s="7">
        <v>1.82</v>
      </c>
      <c r="H4" s="6">
        <v>834</v>
      </c>
      <c r="I4" s="6">
        <v>274</v>
      </c>
      <c r="J4" s="5">
        <v>435.31741935483871</v>
      </c>
      <c r="K4" s="6">
        <v>63</v>
      </c>
      <c r="Q4"/>
      <c r="R4"/>
    </row>
    <row r="5" spans="1:18" x14ac:dyDescent="0.25">
      <c r="A5" s="3">
        <v>42826</v>
      </c>
      <c r="B5" s="5">
        <v>10686</v>
      </c>
      <c r="C5" s="5">
        <v>3288</v>
      </c>
      <c r="D5" s="7">
        <v>4.5</v>
      </c>
      <c r="E5" s="7">
        <v>3.96</v>
      </c>
      <c r="F5" s="7">
        <f t="shared" si="0"/>
        <v>0.54</v>
      </c>
      <c r="G5" s="7">
        <v>2.04</v>
      </c>
      <c r="H5" s="6">
        <v>501</v>
      </c>
      <c r="I5" s="6">
        <v>199</v>
      </c>
      <c r="J5" s="5">
        <v>356.2</v>
      </c>
      <c r="K5" s="6">
        <v>65.900000000000006</v>
      </c>
      <c r="Q5"/>
      <c r="R5"/>
    </row>
    <row r="6" spans="1:18" x14ac:dyDescent="0.25">
      <c r="A6" s="3">
        <v>42856</v>
      </c>
      <c r="B6" s="5">
        <v>13230.8</v>
      </c>
      <c r="C6" s="5">
        <v>2728</v>
      </c>
      <c r="D6" s="7">
        <v>4.4000000000000004</v>
      </c>
      <c r="E6" s="7">
        <v>4</v>
      </c>
      <c r="F6" s="7">
        <f t="shared" si="0"/>
        <v>0.40000000000000036</v>
      </c>
      <c r="G6" s="7">
        <v>1.64</v>
      </c>
      <c r="H6" s="6">
        <v>691</v>
      </c>
      <c r="I6" s="6">
        <v>325</v>
      </c>
      <c r="J6" s="5">
        <v>426.79999999999995</v>
      </c>
      <c r="K6" s="6">
        <v>61.9</v>
      </c>
      <c r="Q6"/>
      <c r="R6"/>
    </row>
    <row r="7" spans="1:18" x14ac:dyDescent="0.25">
      <c r="A7" s="3">
        <v>42887</v>
      </c>
      <c r="B7" s="5">
        <v>11529.68</v>
      </c>
      <c r="C7" s="5">
        <v>3452</v>
      </c>
      <c r="D7" s="7">
        <v>4.45</v>
      </c>
      <c r="E7" s="7">
        <v>3.99</v>
      </c>
      <c r="F7" s="7">
        <f t="shared" si="0"/>
        <v>0.45999999999999996</v>
      </c>
      <c r="G7" s="7">
        <v>1.58</v>
      </c>
      <c r="H7" s="6">
        <v>744</v>
      </c>
      <c r="I7" s="6">
        <v>234</v>
      </c>
      <c r="J7" s="5">
        <v>384.32266666666669</v>
      </c>
      <c r="K7" s="6">
        <v>61.3</v>
      </c>
      <c r="Q7"/>
      <c r="R7"/>
    </row>
    <row r="8" spans="1:18" x14ac:dyDescent="0.25">
      <c r="A8" s="3">
        <v>42917</v>
      </c>
      <c r="B8" s="5">
        <v>12637.8</v>
      </c>
      <c r="C8" s="5">
        <v>3570</v>
      </c>
      <c r="D8" s="7">
        <v>5</v>
      </c>
      <c r="E8" s="7">
        <v>4.2300000000000004</v>
      </c>
      <c r="F8" s="7">
        <f t="shared" si="0"/>
        <v>0.76999999999999957</v>
      </c>
      <c r="G8" s="7">
        <v>2.04</v>
      </c>
      <c r="H8" s="6">
        <v>976</v>
      </c>
      <c r="I8" s="6">
        <v>132</v>
      </c>
      <c r="J8" s="5">
        <v>407.67096774193544</v>
      </c>
      <c r="K8" s="6">
        <v>58.8</v>
      </c>
      <c r="Q8"/>
      <c r="R8"/>
    </row>
    <row r="9" spans="1:18" x14ac:dyDescent="0.25">
      <c r="A9" s="3">
        <v>42948</v>
      </c>
      <c r="B9" s="5">
        <v>15033.85</v>
      </c>
      <c r="C9" s="5">
        <v>2977</v>
      </c>
      <c r="D9" s="7">
        <v>4.5999999999999996</v>
      </c>
      <c r="E9" s="7">
        <v>3.89</v>
      </c>
      <c r="F9" s="7">
        <f t="shared" si="0"/>
        <v>0.70999999999999952</v>
      </c>
      <c r="G9" s="7">
        <v>1.1200000000000001</v>
      </c>
      <c r="H9" s="6">
        <v>793</v>
      </c>
      <c r="I9" s="6">
        <v>292</v>
      </c>
      <c r="J9" s="5">
        <v>484.96290322580649</v>
      </c>
      <c r="K9" s="6">
        <v>59.7</v>
      </c>
      <c r="Q9"/>
      <c r="R9"/>
    </row>
    <row r="10" spans="1:18" x14ac:dyDescent="0.25">
      <c r="A10" s="3">
        <v>42979</v>
      </c>
      <c r="B10" s="5">
        <v>13215.75</v>
      </c>
      <c r="C10" s="5">
        <v>3945</v>
      </c>
      <c r="D10" s="7">
        <v>4.66</v>
      </c>
      <c r="E10" s="7">
        <v>4.25</v>
      </c>
      <c r="F10" s="7">
        <f t="shared" si="0"/>
        <v>0.41000000000000014</v>
      </c>
      <c r="G10" s="7">
        <v>1.4</v>
      </c>
      <c r="H10" s="6">
        <v>315</v>
      </c>
      <c r="I10" s="6">
        <v>467</v>
      </c>
      <c r="J10" s="5">
        <v>440.52499999999998</v>
      </c>
      <c r="K10" s="6">
        <v>64.3</v>
      </c>
      <c r="Q10"/>
      <c r="R10"/>
    </row>
    <row r="11" spans="1:18" x14ac:dyDescent="0.25">
      <c r="A11" s="3">
        <v>43009</v>
      </c>
      <c r="B11" s="5">
        <v>11696.4</v>
      </c>
      <c r="C11" s="5">
        <v>3610</v>
      </c>
      <c r="D11" s="7">
        <v>4.5</v>
      </c>
      <c r="E11" s="7">
        <v>4.3899999999999997</v>
      </c>
      <c r="F11" s="7">
        <f t="shared" si="0"/>
        <v>0.11000000000000032</v>
      </c>
      <c r="G11" s="7">
        <v>1.51</v>
      </c>
      <c r="H11" s="6">
        <v>862</v>
      </c>
      <c r="I11" s="6">
        <v>213</v>
      </c>
      <c r="J11" s="5">
        <v>377.30322580645162</v>
      </c>
      <c r="K11" s="6">
        <v>60.5</v>
      </c>
      <c r="Q11"/>
      <c r="R11"/>
    </row>
    <row r="12" spans="1:18" x14ac:dyDescent="0.25">
      <c r="A12" s="3">
        <v>43040</v>
      </c>
      <c r="B12" s="5">
        <v>15483</v>
      </c>
      <c r="C12" s="5">
        <v>3900</v>
      </c>
      <c r="D12" s="7">
        <v>4.7</v>
      </c>
      <c r="E12" s="7">
        <v>4.53</v>
      </c>
      <c r="F12" s="7">
        <f t="shared" si="0"/>
        <v>0.16999999999999993</v>
      </c>
      <c r="G12" s="7">
        <v>1.95</v>
      </c>
      <c r="H12" s="6">
        <v>642</v>
      </c>
      <c r="I12" s="6">
        <v>355</v>
      </c>
      <c r="J12" s="5">
        <v>516.1</v>
      </c>
      <c r="K12" s="6">
        <v>62.5</v>
      </c>
      <c r="Q12"/>
      <c r="R12"/>
    </row>
    <row r="13" spans="1:18" x14ac:dyDescent="0.25">
      <c r="A13" s="3">
        <v>43070</v>
      </c>
      <c r="B13" s="5">
        <v>7954.68</v>
      </c>
      <c r="C13" s="5">
        <v>2634</v>
      </c>
      <c r="D13" s="7">
        <v>4.8</v>
      </c>
      <c r="E13" s="7">
        <v>4.2699999999999996</v>
      </c>
      <c r="F13" s="7">
        <f t="shared" si="0"/>
        <v>0.53000000000000025</v>
      </c>
      <c r="G13" s="7">
        <v>1.53</v>
      </c>
      <c r="H13" s="6">
        <v>679</v>
      </c>
      <c r="I13" s="6">
        <v>337</v>
      </c>
      <c r="J13" s="5">
        <v>256.60258064516131</v>
      </c>
      <c r="K13" s="6">
        <v>67</v>
      </c>
      <c r="Q13"/>
      <c r="R13"/>
    </row>
    <row r="14" spans="1:18" x14ac:dyDescent="0.25">
      <c r="A14" s="3">
        <v>43101</v>
      </c>
      <c r="B14" s="5">
        <v>14028.18</v>
      </c>
      <c r="C14" s="5">
        <v>3293</v>
      </c>
      <c r="D14" s="7">
        <v>4.88</v>
      </c>
      <c r="E14" s="7">
        <v>4.63</v>
      </c>
      <c r="F14" s="7">
        <f t="shared" si="0"/>
        <v>0.25</v>
      </c>
      <c r="G14" s="7">
        <v>1.99</v>
      </c>
      <c r="H14" s="6">
        <v>890</v>
      </c>
      <c r="I14" s="6">
        <v>406</v>
      </c>
      <c r="J14" s="5">
        <v>452.521935483871</v>
      </c>
      <c r="K14" s="6">
        <v>65.099999999999994</v>
      </c>
      <c r="R14"/>
    </row>
    <row r="15" spans="1:18" x14ac:dyDescent="0.25">
      <c r="A15" s="3">
        <v>43132</v>
      </c>
      <c r="B15" s="5">
        <v>15217.04</v>
      </c>
      <c r="C15" s="5">
        <v>2839</v>
      </c>
      <c r="D15" s="7">
        <v>4.7</v>
      </c>
      <c r="E15" s="7">
        <v>4.53</v>
      </c>
      <c r="F15" s="7">
        <f t="shared" si="0"/>
        <v>0.16999999999999993</v>
      </c>
      <c r="G15" s="7">
        <v>1.08</v>
      </c>
      <c r="H15" s="6">
        <v>849</v>
      </c>
      <c r="I15" s="6">
        <v>493</v>
      </c>
      <c r="J15" s="5">
        <v>543.46571428571428</v>
      </c>
      <c r="K15" s="6">
        <v>58.1</v>
      </c>
      <c r="R15"/>
    </row>
    <row r="16" spans="1:18" x14ac:dyDescent="0.25">
      <c r="A16" s="3">
        <v>43160</v>
      </c>
      <c r="B16" s="5">
        <v>12313.15</v>
      </c>
      <c r="C16" s="5">
        <v>2767</v>
      </c>
      <c r="D16" s="7">
        <v>4.74</v>
      </c>
      <c r="E16" s="7">
        <v>4.2300000000000004</v>
      </c>
      <c r="F16" s="7">
        <f t="shared" si="0"/>
        <v>0.50999999999999979</v>
      </c>
      <c r="G16" s="7">
        <v>1.99</v>
      </c>
      <c r="H16" s="6">
        <v>713</v>
      </c>
      <c r="I16" s="6">
        <v>336</v>
      </c>
      <c r="J16" s="5">
        <v>397.19838709677418</v>
      </c>
      <c r="K16" s="6">
        <v>64</v>
      </c>
      <c r="R16"/>
    </row>
    <row r="17" spans="1:18" x14ac:dyDescent="0.25">
      <c r="A17" s="3">
        <v>43191</v>
      </c>
      <c r="B17" s="5">
        <v>11617.76</v>
      </c>
      <c r="C17" s="5">
        <v>2576</v>
      </c>
      <c r="D17" s="7">
        <v>4.66</v>
      </c>
      <c r="E17" s="7">
        <v>4.04</v>
      </c>
      <c r="F17" s="7">
        <f t="shared" si="0"/>
        <v>0.62000000000000011</v>
      </c>
      <c r="G17" s="7">
        <v>1.1200000000000001</v>
      </c>
      <c r="H17" s="6">
        <v>229</v>
      </c>
      <c r="I17" s="6">
        <v>466</v>
      </c>
      <c r="J17" s="5">
        <v>387.25866666666667</v>
      </c>
      <c r="K17" s="6">
        <v>60.7</v>
      </c>
      <c r="R17"/>
    </row>
    <row r="18" spans="1:18" x14ac:dyDescent="0.25">
      <c r="A18" s="3">
        <v>43221</v>
      </c>
      <c r="B18" s="5">
        <v>14198.4</v>
      </c>
      <c r="C18" s="5">
        <v>3060</v>
      </c>
      <c r="D18" s="7">
        <v>4.4000000000000004</v>
      </c>
      <c r="E18" s="7">
        <v>4.5</v>
      </c>
      <c r="F18" s="7">
        <f t="shared" si="0"/>
        <v>-9.9999999999999645E-2</v>
      </c>
      <c r="G18" s="7">
        <v>1.97</v>
      </c>
      <c r="H18" s="6">
        <v>564</v>
      </c>
      <c r="I18" s="6">
        <v>419</v>
      </c>
      <c r="J18" s="5">
        <v>458.01290322580644</v>
      </c>
      <c r="K18" s="6">
        <v>59.3</v>
      </c>
      <c r="R18"/>
    </row>
    <row r="19" spans="1:18" x14ac:dyDescent="0.25">
      <c r="A19" s="3">
        <v>43252</v>
      </c>
      <c r="B19" s="5">
        <v>14879.73</v>
      </c>
      <c r="C19" s="5">
        <v>2867</v>
      </c>
      <c r="D19" s="7">
        <v>4.3</v>
      </c>
      <c r="E19" s="7">
        <v>4.0999999999999996</v>
      </c>
      <c r="F19" s="7">
        <f t="shared" si="0"/>
        <v>0.20000000000000018</v>
      </c>
      <c r="G19" s="7">
        <v>1.3</v>
      </c>
      <c r="H19" s="6">
        <v>757</v>
      </c>
      <c r="I19" s="6">
        <v>232</v>
      </c>
      <c r="J19" s="5">
        <v>495.99099999999999</v>
      </c>
      <c r="K19" s="6">
        <v>65.5</v>
      </c>
      <c r="R19"/>
    </row>
    <row r="20" spans="1:18" x14ac:dyDescent="0.25">
      <c r="A20" s="3">
        <v>43282</v>
      </c>
      <c r="B20" s="5">
        <v>14762.16</v>
      </c>
      <c r="C20" s="5">
        <v>2828</v>
      </c>
      <c r="D20" s="7">
        <v>4.3499999999999996</v>
      </c>
      <c r="E20" s="7">
        <v>4.45</v>
      </c>
      <c r="F20" s="7">
        <f t="shared" si="0"/>
        <v>-0.10000000000000053</v>
      </c>
      <c r="G20" s="7">
        <v>1.26</v>
      </c>
      <c r="H20" s="6">
        <v>239</v>
      </c>
      <c r="I20" s="6">
        <v>456</v>
      </c>
      <c r="J20" s="5">
        <v>476.19870967741934</v>
      </c>
      <c r="K20" s="6">
        <v>61.3</v>
      </c>
      <c r="R20"/>
    </row>
    <row r="21" spans="1:18" x14ac:dyDescent="0.25">
      <c r="A21" s="3">
        <v>43313</v>
      </c>
      <c r="B21" s="5">
        <v>13270.04</v>
      </c>
      <c r="C21" s="5">
        <v>3997</v>
      </c>
      <c r="D21" s="7">
        <v>4.33</v>
      </c>
      <c r="E21" s="7">
        <v>4.32</v>
      </c>
      <c r="F21" s="7">
        <f t="shared" si="0"/>
        <v>9.9999999999997868E-3</v>
      </c>
      <c r="G21" s="7">
        <v>1.37</v>
      </c>
      <c r="H21" s="6">
        <v>440</v>
      </c>
      <c r="I21" s="6">
        <v>302</v>
      </c>
      <c r="J21" s="5">
        <v>428.06580645161296</v>
      </c>
      <c r="K21" s="6">
        <v>67.900000000000006</v>
      </c>
      <c r="R21"/>
    </row>
    <row r="22" spans="1:18" x14ac:dyDescent="0.25">
      <c r="A22" s="3">
        <v>43344</v>
      </c>
      <c r="B22" s="5">
        <v>11105.64</v>
      </c>
      <c r="C22" s="5">
        <v>2938</v>
      </c>
      <c r="D22" s="7">
        <v>4.24</v>
      </c>
      <c r="E22" s="7">
        <v>4.6500000000000004</v>
      </c>
      <c r="F22" s="7">
        <f t="shared" si="0"/>
        <v>-0.41000000000000014</v>
      </c>
      <c r="G22" s="7">
        <v>1.47</v>
      </c>
      <c r="H22" s="6">
        <v>822</v>
      </c>
      <c r="I22" s="6">
        <v>270</v>
      </c>
      <c r="J22" s="5">
        <v>370.18799999999999</v>
      </c>
      <c r="K22" s="6">
        <v>58.8</v>
      </c>
      <c r="R22"/>
    </row>
    <row r="23" spans="1:18" x14ac:dyDescent="0.25">
      <c r="A23" s="3">
        <v>43374</v>
      </c>
      <c r="B23" s="5">
        <v>21196.38</v>
      </c>
      <c r="C23" s="5">
        <v>3918</v>
      </c>
      <c r="D23" s="7">
        <v>4.5</v>
      </c>
      <c r="E23" s="7">
        <v>4.4000000000000004</v>
      </c>
      <c r="F23" s="7">
        <f t="shared" si="0"/>
        <v>9.9999999999999645E-2</v>
      </c>
      <c r="G23" s="7">
        <v>1.42</v>
      </c>
      <c r="H23" s="6">
        <v>514</v>
      </c>
      <c r="I23" s="6">
        <v>346</v>
      </c>
      <c r="J23" s="5">
        <v>683.75419354838709</v>
      </c>
      <c r="K23" s="6">
        <v>67.3</v>
      </c>
      <c r="R23"/>
    </row>
    <row r="24" spans="1:18" x14ac:dyDescent="0.25">
      <c r="R24"/>
    </row>
    <row r="25" spans="1:18" x14ac:dyDescent="0.25">
      <c r="R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Outpatient</vt:lpstr>
      <vt:lpstr>RevMgmt</vt:lpstr>
      <vt:lpstr>Labor</vt:lpstr>
      <vt:lpstr>PatSat</vt:lpstr>
      <vt:lpstr>Quality</vt:lpstr>
      <vt:lpstr>Inpatient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Rajat</dc:creator>
  <cp:lastModifiedBy>RAU004</cp:lastModifiedBy>
  <dcterms:created xsi:type="dcterms:W3CDTF">2018-08-10T16:23:31Z</dcterms:created>
  <dcterms:modified xsi:type="dcterms:W3CDTF">2018-10-25T10:20:46Z</dcterms:modified>
</cp:coreProperties>
</file>