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charts/chart19.xml" ContentType="application/vnd.openxmlformats-officedocument.drawingml.chart+xml"/>
  <Override PartName="/xl/charts/style17.xml" ContentType="application/vnd.ms-office.chartstyle+xml"/>
  <Override PartName="/xl/charts/colors17.xml" ContentType="application/vnd.ms-office.chartcolorstyle+xml"/>
  <Override PartName="/xl/charts/chart20.xml" ContentType="application/vnd.openxmlformats-officedocument.drawingml.chart+xml"/>
  <Override PartName="/xl/charts/style18.xml" ContentType="application/vnd.ms-office.chartstyle+xml"/>
  <Override PartName="/xl/charts/colors18.xml" ContentType="application/vnd.ms-office.chartcolorsty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User\Desktop\Siddhant\"/>
    </mc:Choice>
  </mc:AlternateContent>
  <xr:revisionPtr revIDLastSave="0" documentId="13_ncr:1_{4376C9D1-13E6-4759-B8BD-92B56C96A0F7}" xr6:coauthVersionLast="47" xr6:coauthVersionMax="47" xr10:uidLastSave="{00000000-0000-0000-0000-000000000000}"/>
  <bookViews>
    <workbookView xWindow="-120" yWindow="-120" windowWidth="21840" windowHeight="13140" firstSheet="5" activeTab="5" xr2:uid="{25ED2FCA-08D9-421F-ADBD-3291F82EF61B}"/>
  </bookViews>
  <sheets>
    <sheet name="Sheet2" sheetId="2" state="hidden" r:id="rId1"/>
    <sheet name="Y" sheetId="6" state="hidden" r:id="rId2"/>
    <sheet name="Sheet3" sheetId="7" state="hidden" r:id="rId3"/>
    <sheet name="COMBINED(FY24-25,23-24)" sheetId="1" state="hidden" r:id="rId4"/>
    <sheet name="Sheet4" sheetId="4" state="hidden" r:id="rId5"/>
    <sheet name="DASHBOARD" sheetId="5" r:id="rId6"/>
    <sheet name="Sheet1" sheetId="8" state="hidden" r:id="rId7"/>
    <sheet name="Sheet5" sheetId="9" state="hidden" r:id="rId8"/>
    <sheet name="Sheet8" sheetId="12" state="hidden" r:id="rId9"/>
    <sheet name="Sheet7" sheetId="11" state="hidden" r:id="rId10"/>
  </sheets>
  <definedNames>
    <definedName name="_xlcn.WorksheetConnection_Book3Append11" hidden="1">Append1[]</definedName>
    <definedName name="_xlcn.WorksheetConnection_TBL_ENERGY_CONSUMPTION_DASHBOARD.xlsxAppend131" hidden="1">Append13[]</definedName>
    <definedName name="_xlcn.WorksheetConnection_TBL_ENERGY_CONSUMPTION_DASHBOARD.xlsxTable31" hidden="1">Table3[]</definedName>
    <definedName name="ExternalData_1" localSheetId="0" hidden="1">Sheet2!$A$1:$I$25</definedName>
    <definedName name="ExternalData_1" localSheetId="2" hidden="1">Sheet3!$A$1:$H$49</definedName>
    <definedName name="ExternalData_1" localSheetId="1" hidden="1">Y!$A$1:$I$25</definedName>
    <definedName name="Slicer_Company">#N/A</definedName>
    <definedName name="Slicer_Fiscal_Year">#N/A</definedName>
  </definedNames>
  <calcPr calcId="181029" calcMode="manual"/>
  <pivotCaches>
    <pivotCache cacheId="0" r:id="rId11"/>
    <pivotCache cacheId="1" r:id="rId12"/>
    <pivotCache cacheId="2" r:id="rId13"/>
    <pivotCache cacheId="3" r:id="rId14"/>
    <pivotCache cacheId="4" r:id="rId15"/>
    <pivotCache cacheId="5" r:id="rId16"/>
    <pivotCache cacheId="6" r:id="rId17"/>
    <pivotCache cacheId="7" r:id="rId18"/>
    <pivotCache cacheId="8" r:id="rId19"/>
    <pivotCache cacheId="127" r:id="rId20"/>
    <pivotCache cacheId="133" r:id="rId21"/>
    <pivotCache cacheId="136" r:id="rId22"/>
    <pivotCache cacheId="139" r:id="rId23"/>
  </pivotCaches>
  <extLst>
    <ext xmlns:x14="http://schemas.microsoft.com/office/spreadsheetml/2009/9/main" uri="{876F7934-8845-4945-9796-88D515C7AA90}">
      <x14:pivotCaches>
        <pivotCache cacheId="13" r:id="rId24"/>
      </x14:pivotCaches>
    </ext>
    <ext xmlns:x14="http://schemas.microsoft.com/office/spreadsheetml/2009/9/main" uri="{BBE1A952-AA13-448e-AADC-164F8A28A991}">
      <x14:slicerCaches>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Y 2024-25_a274eaec-0ef4-43bf-87de-ff397c3dceef" name="FY 2024-25" connection="Query - FY(2024-25)"/>
          <x15:modelTable id="FY 2023-2024_cb3b3bad-badb-47d7-8864-33b0876f3066" name="FY 2023-2024" connection="Query - FY(2023-2024)"/>
          <x15:modelTable id="Y_a02d18d8-0ed0-45f0-9d74-d9bd4ce6a780" name="Y" connection="Query - Y"/>
          <x15:modelTable id="Table3" name="Table3" connection="WorksheetConnection_TBL_ENERGY_CONSUMPTION_DASHBOARD.xlsx!Table3"/>
          <x15:modelTable id="Append13" name="Append13" connection="WorksheetConnection_TBL_ENERGY_CONSUMPTION_DASHBOARD.xlsx!Append13"/>
          <x15:modelTable id="Append1" name="Append1" connection="WorksheetConnection_Book3!Append1"/>
        </x15:modelTables>
      </x15:dataModel>
    </ext>
  </extLst>
</workbook>
</file>

<file path=xl/calcChain.xml><?xml version="1.0" encoding="utf-8"?>
<calcChain xmlns="http://schemas.openxmlformats.org/spreadsheetml/2006/main">
  <c r="N13" i="1" l="1"/>
  <c r="C75" i="4" l="1"/>
  <c r="C76" i="4"/>
  <c r="C78" i="4"/>
  <c r="C77" i="4"/>
  <c r="C30" i="4"/>
  <c r="C29" i="4"/>
  <c r="C28" i="4"/>
  <c r="C27" i="4"/>
  <c r="C26" i="4"/>
  <c r="G17" i="1"/>
  <c r="K13" i="1"/>
  <c r="K12" i="1"/>
  <c r="J12" i="1"/>
  <c r="I12" i="1"/>
  <c r="H12" i="1"/>
  <c r="M12" i="1" s="1"/>
  <c r="M11" i="1"/>
  <c r="I10" i="1"/>
  <c r="M10" i="1" s="1"/>
  <c r="M9" i="1"/>
  <c r="M8" i="1"/>
  <c r="M7" i="1"/>
  <c r="M6" i="1"/>
  <c r="M5" i="1"/>
  <c r="J5" i="1"/>
  <c r="J13" i="1" s="1"/>
  <c r="I5" i="1"/>
  <c r="I13" i="1" s="1"/>
  <c r="H5" i="1"/>
  <c r="H13" i="1" s="1"/>
  <c r="M13" i="1" s="1"/>
  <c r="M4" i="1"/>
  <c r="M3" i="1"/>
  <c r="M2" i="1"/>
  <c r="C27" i="2"/>
  <c r="D13" i="1"/>
  <c r="C13" i="1"/>
  <c r="E12" i="1"/>
  <c r="E13" i="1" s="1"/>
  <c r="D12" i="1"/>
  <c r="C12" i="1"/>
  <c r="B12" i="1"/>
  <c r="G12" i="1" s="1"/>
  <c r="G11" i="1"/>
  <c r="G9" i="1"/>
  <c r="G8" i="1"/>
  <c r="G7" i="1"/>
  <c r="G6" i="1"/>
  <c r="C5" i="1"/>
  <c r="B5" i="1"/>
  <c r="B13" i="1" s="1"/>
  <c r="G4" i="1"/>
  <c r="G3" i="1"/>
  <c r="G2" i="1"/>
  <c r="C13" i="4"/>
  <c r="D43" i="4"/>
  <c r="B13" i="4"/>
  <c r="D41" i="4"/>
  <c r="D42" i="4"/>
  <c r="B14" i="4"/>
  <c r="C14" i="4"/>
  <c r="D69" i="4"/>
  <c r="D68" i="4"/>
  <c r="D71" i="4"/>
  <c r="D70" i="4"/>
  <c r="C23" i="4"/>
  <c r="C21" i="4"/>
  <c r="C19" i="4"/>
  <c r="C20" i="4"/>
  <c r="C22" i="4"/>
  <c r="E70" i="4" l="1"/>
  <c r="E71" i="4"/>
  <c r="E68" i="4"/>
  <c r="E69" i="4"/>
  <c r="B48" i="4"/>
  <c r="B47" i="4"/>
  <c r="B45" i="4"/>
  <c r="B46" i="4"/>
  <c r="D19" i="4"/>
  <c r="D22" i="4"/>
  <c r="D21" i="4"/>
  <c r="D20" i="4"/>
  <c r="D23" i="4"/>
  <c r="G13" i="1"/>
  <c r="G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687E4D-5AC4-42AA-995B-4EF02292A247}" keepAlive="1" name="ModelConnection_ExternalData_1" description="Data Model" type="5" refreshedVersion="8" minRefreshableVersion="5" saveData="1">
    <dbPr connection="Data Model Connection" command="Y" commandType="3"/>
    <extLst>
      <ext xmlns:x15="http://schemas.microsoft.com/office/spreadsheetml/2010/11/main" uri="{DE250136-89BD-433C-8126-D09CA5730AF9}">
        <x15:connection id="" model="1"/>
      </ext>
    </extLst>
  </connection>
  <connection id="2" xr16:uid="{36CDFC0D-5A48-4BC9-9D87-82B4850697A5}" keepAlive="1" name="Query - Append1" description="Connection to the 'Append1' query in the workbook." type="5" refreshedVersion="8" background="1" saveData="1">
    <dbPr connection="Provider=Microsoft.Mashup.OleDb.1;Data Source=$Workbook$;Location=Append1;Extended Properties=&quot;&quot;" command="SELECT * FROM [Append1]"/>
  </connection>
  <connection id="3" xr16:uid="{C6ABABBF-E212-4381-9F8E-0E662E283A4C}" keepAlive="1" name="Query - Append1 (2)" description="Connection to the 'Append1 (2)' query in the workbook." type="5" refreshedVersion="8" background="1" saveData="1">
    <dbPr connection="Provider=Microsoft.Mashup.OleDb.1;Data Source=$Workbook$;Location=&quot;Append1 (2)&quot;;Extended Properties=&quot;&quot;" command="SELECT * FROM [Append1 (2)]"/>
  </connection>
  <connection id="4" xr16:uid="{F33B2A81-0251-4F9C-BFEC-95732AD3B5FF}" name="Query - FY(2023-2024)" description="Connection to the 'FY(2023-2024)' query in the workbook." type="100" refreshedVersion="8" minRefreshableVersion="5">
    <extLst>
      <ext xmlns:x15="http://schemas.microsoft.com/office/spreadsheetml/2010/11/main" uri="{DE250136-89BD-433C-8126-D09CA5730AF9}">
        <x15:connection id="9bab8e79-e1da-4099-8b58-b9450204cfab"/>
      </ext>
    </extLst>
  </connection>
  <connection id="5" xr16:uid="{4534308A-EEE5-42AB-BD52-0C0205700B15}" name="Query - FY(2024-25)" description="Connection to the 'FY(2024-25)' query in the workbook." type="100" refreshedVersion="8" minRefreshableVersion="5">
    <extLst>
      <ext xmlns:x15="http://schemas.microsoft.com/office/spreadsheetml/2010/11/main" uri="{DE250136-89BD-433C-8126-D09CA5730AF9}">
        <x15:connection id="5ac557c9-949c-4d15-8ae2-f92e694fc0b3"/>
      </ext>
    </extLst>
  </connection>
  <connection id="6" xr16:uid="{46AB5C1B-09D5-4A1E-97B0-4E7CC4438306}" name="Query - Y" description="Connection to the 'Y' query in the workbook." type="100" refreshedVersion="8" minRefreshableVersion="5">
    <extLst>
      <ext xmlns:x15="http://schemas.microsoft.com/office/spreadsheetml/2010/11/main" uri="{DE250136-89BD-433C-8126-D09CA5730AF9}">
        <x15:connection id="df008509-dbe6-4940-bf47-22eca413104b"/>
      </ext>
    </extLst>
  </connection>
  <connection id="7" xr16:uid="{E87E5DD3-FC4A-4B83-B30A-41490F44442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32817265-218E-45F4-A2CA-EBF78A6B2FA5}" name="WorksheetConnection_Book3!Append1" type="102" refreshedVersion="8" minRefreshableVersion="5">
    <extLst>
      <ext xmlns:x15="http://schemas.microsoft.com/office/spreadsheetml/2010/11/main" uri="{DE250136-89BD-433C-8126-D09CA5730AF9}">
        <x15:connection id="Append1">
          <x15:rangePr sourceName="_xlcn.WorksheetConnection_Book3Append11"/>
        </x15:connection>
      </ext>
    </extLst>
  </connection>
  <connection id="9" xr16:uid="{1A4ED7D4-CAB0-4269-A070-A53EE3D7FF04}" name="WorksheetConnection_TBL_ENERGY_CONSUMPTION_DASHBOARD.xlsx!Append13" type="102" refreshedVersion="8" minRefreshableVersion="5">
    <extLst>
      <ext xmlns:x15="http://schemas.microsoft.com/office/spreadsheetml/2010/11/main" uri="{DE250136-89BD-433C-8126-D09CA5730AF9}">
        <x15:connection id="Append13">
          <x15:rangePr sourceName="_xlcn.WorksheetConnection_TBL_ENERGY_CONSUMPTION_DASHBOARD.xlsxAppend131"/>
        </x15:connection>
      </ext>
    </extLst>
  </connection>
  <connection id="10" xr16:uid="{019B0E17-8888-4BC3-8BFE-C3F946E35F75}" name="WorksheetConnection_TBL_ENERGY_CONSUMPTION_DASHBOARD.xlsx!Table3" type="102" refreshedVersion="8" minRefreshableVersion="5">
    <extLst>
      <ext xmlns:x15="http://schemas.microsoft.com/office/spreadsheetml/2010/11/main" uri="{DE250136-89BD-433C-8126-D09CA5730AF9}">
        <x15:connection id="Table3">
          <x15:rangePr sourceName="_xlcn.WorksheetConnection_TBL_ENERGY_CONSUMPTION_DASHBOARD.xlsxTable31"/>
        </x15:connection>
      </ext>
    </extLst>
  </connection>
</connections>
</file>

<file path=xl/sharedStrings.xml><?xml version="1.0" encoding="utf-8"?>
<sst xmlns="http://schemas.openxmlformats.org/spreadsheetml/2006/main" count="1094" uniqueCount="74">
  <si>
    <t>Sr. No.</t>
  </si>
  <si>
    <t>Parameter</t>
  </si>
  <si>
    <t>Company 1</t>
  </si>
  <si>
    <t>Company 2</t>
  </si>
  <si>
    <t>Company 3</t>
  </si>
  <si>
    <t>Company 4</t>
  </si>
  <si>
    <t>Company 5</t>
  </si>
  <si>
    <t xml:space="preserve">Total(FY 2024-25)UNITS IN GJ </t>
  </si>
  <si>
    <t xml:space="preserve">Total(FY 2023-2024)UNITS IN GJ </t>
  </si>
  <si>
    <t>Total electricity consumption (A) in (GJ)</t>
  </si>
  <si>
    <t>Total fuel comsumption (B) (in GJ)</t>
  </si>
  <si>
    <t>Energy consumption through other sources (C)</t>
  </si>
  <si>
    <t>Total energy consumed from renewable sources (A+B+C)</t>
  </si>
  <si>
    <t>Total electricity consumption (D)</t>
  </si>
  <si>
    <t>Diesel</t>
  </si>
  <si>
    <t>LPG</t>
  </si>
  <si>
    <t>LNG</t>
  </si>
  <si>
    <t>Total fuel consumption (E)</t>
  </si>
  <si>
    <t>Energy consumption through other sources (F)</t>
  </si>
  <si>
    <t>Total energy consumed from non-renewable sources (D+E+F)</t>
  </si>
  <si>
    <t>Total energy consumed (A+B+C+D+E+F)</t>
  </si>
  <si>
    <t>Row Labels</t>
  </si>
  <si>
    <t>Grand Total</t>
  </si>
  <si>
    <t>Sum of Total(FY 2023-2024)UNITS IN GJ</t>
  </si>
  <si>
    <t>Sum of Total(FY 2024-25)UNITS IN GJ</t>
  </si>
  <si>
    <r>
      <rPr>
        <b/>
        <sz val="12"/>
        <color rgb="FF000000"/>
        <rFont val="Calibri"/>
        <family val="2"/>
        <scheme val="minor"/>
      </rPr>
      <t>Energy internsity per rupee of turnover</t>
    </r>
    <r>
      <rPr>
        <sz val="12"/>
        <color rgb="FF000000"/>
        <rFont val="Calibri"/>
        <family val="2"/>
        <scheme val="minor"/>
      </rPr>
      <t xml:space="preserve"> 
(Total energy consumed/ Revenue from operations) (in Lakhs)</t>
    </r>
  </si>
  <si>
    <r>
      <rPr>
        <b/>
        <sz val="12"/>
        <color rgb="FF000000"/>
        <rFont val="Calibri"/>
        <family val="2"/>
        <scheme val="minor"/>
      </rPr>
      <t xml:space="preserve">Energy intensity per rupee of turnover adjusted for Purchasing Power Parity (PPP)
</t>
    </r>
    <r>
      <rPr>
        <sz val="12"/>
        <color rgb="FF000000"/>
        <rFont val="Calibri"/>
        <family val="2"/>
        <scheme val="minor"/>
      </rPr>
      <t>(Total energy consumed/ Revenue from operations adjusted for PPP)</t>
    </r>
  </si>
  <si>
    <t>YOY_CHANGE(%)</t>
  </si>
  <si>
    <t>YOY(%)Change</t>
  </si>
  <si>
    <t>Renewable-to-Non-Renewable Ratio</t>
  </si>
  <si>
    <t>Non-Renewable Ratio to Renewable Ratio</t>
  </si>
  <si>
    <t>Carbon_Emission(tCo2) per ton</t>
  </si>
  <si>
    <t xml:space="preserve">Carbon_Emission(kgCO2) per kilogram </t>
  </si>
  <si>
    <t>EnergySource</t>
  </si>
  <si>
    <t>Total GJ</t>
  </si>
  <si>
    <t>ELECTRCITY(NR)</t>
  </si>
  <si>
    <t>ELECTRICITY(R)</t>
  </si>
  <si>
    <t>Year</t>
  </si>
  <si>
    <t>Total Energy (GJ)</t>
  </si>
  <si>
    <t>YoY Change (%)</t>
  </si>
  <si>
    <t>FY 2023-24</t>
  </si>
  <si>
    <t>FY 2024-25</t>
  </si>
  <si>
    <t>(FY 2024-25)</t>
  </si>
  <si>
    <t>(FY 2023-2024)</t>
  </si>
  <si>
    <t>FY 2024-25 (GJ)</t>
  </si>
  <si>
    <t>FY 2023-2024 (GJ)</t>
  </si>
  <si>
    <t xml:space="preserve">TOTAL_Renewable_Energy </t>
  </si>
  <si>
    <t>total_Renewable_Energy_Share(%)</t>
  </si>
  <si>
    <t>total_non_ Renewable_Energy_Share(%)</t>
  </si>
  <si>
    <t>Renewable to Non-Renewable Ratio</t>
  </si>
  <si>
    <t>FISCAL YEAR</t>
  </si>
  <si>
    <t>Value</t>
  </si>
  <si>
    <t>Sum of Company 1</t>
  </si>
  <si>
    <t>Sum of Company 2</t>
  </si>
  <si>
    <t>Sum of Company 3</t>
  </si>
  <si>
    <t>Sum of Company 4</t>
  </si>
  <si>
    <t>Sum of Company 5</t>
  </si>
  <si>
    <t>Column Labels</t>
  </si>
  <si>
    <t>Company</t>
  </si>
  <si>
    <t>Fiscal Year</t>
  </si>
  <si>
    <t>Value (GJ)</t>
  </si>
  <si>
    <t>Total electricity consumption (A)</t>
  </si>
  <si>
    <t>2023-24</t>
  </si>
  <si>
    <t>2024-25</t>
  </si>
  <si>
    <t>Total fuel consumption (B)</t>
  </si>
  <si>
    <t xml:space="preserve">2023-24 </t>
  </si>
  <si>
    <t>Sum of Value (GJ)</t>
  </si>
  <si>
    <t>Total energy consumed (A+B+C+D+E+F)FY 2024-25</t>
  </si>
  <si>
    <t>Total energy consumed (A+B+C+D+E+F)FY2023-24</t>
  </si>
  <si>
    <t>Electrcity(Non-Renewable)</t>
  </si>
  <si>
    <t>Electrcity(Renewable)</t>
  </si>
  <si>
    <t>Values</t>
  </si>
  <si>
    <t>Renewable sources</t>
  </si>
  <si>
    <t>Non-renewable 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</si>
</sst>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3"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b/>
      <sz val="12"/>
      <color theme="0"/>
      <name val="Calibri"/>
      <family val="2"/>
      <scheme val="minor"/>
    </font>
    <font>
      <b/>
      <sz val="12"/>
      <name val="Calibri"/>
      <family val="2"/>
      <scheme val="minor"/>
    </font>
    <font>
      <sz val="12"/>
      <color theme="1"/>
      <name val="Calibri"/>
      <family val="2"/>
      <scheme val="minor"/>
    </font>
    <font>
      <sz val="12"/>
      <color rgb="FF000000"/>
      <name val="Calibri"/>
      <family val="2"/>
      <scheme val="minor"/>
    </font>
    <font>
      <b/>
      <sz val="12"/>
      <color theme="1"/>
      <name val="Calibri"/>
      <family val="2"/>
      <scheme val="minor"/>
    </font>
    <font>
      <b/>
      <sz val="12"/>
      <color rgb="FF000000"/>
      <name val="Calibri"/>
      <family val="2"/>
      <scheme val="minor"/>
    </font>
    <font>
      <sz val="14"/>
      <color rgb="FF000000"/>
      <name val="Libre Franklin"/>
    </font>
    <font>
      <sz val="9"/>
      <color rgb="FF000000"/>
      <name val="Libre Franklin"/>
    </font>
    <font>
      <sz val="11"/>
      <color theme="2"/>
      <name val="Calibri"/>
      <family val="2"/>
      <scheme val="minor"/>
    </font>
  </fonts>
  <fills count="8">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theme="3" tint="0.89999084444715716"/>
        <bgColor indexed="64"/>
      </patternFill>
    </fill>
  </fills>
  <borders count="11">
    <border>
      <left/>
      <right/>
      <top/>
      <bottom/>
      <diagonal/>
    </border>
    <border>
      <left/>
      <right/>
      <top/>
      <bottom style="thin">
        <color theme="4" tint="0.3999755851924192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theme="4" tint="0.39997558519241921"/>
      </bottom>
      <diagonal/>
    </border>
    <border>
      <left style="thin">
        <color rgb="FF000000"/>
      </left>
      <right/>
      <top style="thin">
        <color theme="4" tint="0.39997558519241921"/>
      </top>
      <bottom style="thin">
        <color theme="4" tint="0.39997558519241921"/>
      </bottom>
      <diagonal/>
    </border>
    <border>
      <left style="thin">
        <color rgb="FF000000"/>
      </left>
      <right/>
      <top style="thin">
        <color theme="4" tint="0.39997558519241921"/>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s>
  <cellStyleXfs count="2">
    <xf numFmtId="0" fontId="0" fillId="0" borderId="0"/>
    <xf numFmtId="9" fontId="1" fillId="0" borderId="0" applyFont="0" applyFill="0" applyBorder="0" applyAlignment="0" applyProtection="0"/>
  </cellStyleXfs>
  <cellXfs count="63">
    <xf numFmtId="0" fontId="0" fillId="0" borderId="0" xfId="0"/>
    <xf numFmtId="3" fontId="0" fillId="0" borderId="0" xfId="0" applyNumberFormat="1"/>
    <xf numFmtId="0" fontId="2" fillId="2" borderId="1" xfId="0" applyFont="1" applyFill="1" applyBorder="1"/>
    <xf numFmtId="0" fontId="0" fillId="0" borderId="0" xfId="0" pivotButton="1"/>
    <xf numFmtId="0" fontId="0" fillId="0" borderId="0" xfId="0" applyAlignment="1">
      <alignment horizontal="left"/>
    </xf>
    <xf numFmtId="0" fontId="7" fillId="6" borderId="2" xfId="0" applyFont="1" applyFill="1" applyBorder="1" applyAlignment="1">
      <alignment horizontal="center" wrapText="1"/>
    </xf>
    <xf numFmtId="0" fontId="6" fillId="6" borderId="2" xfId="0" applyFont="1" applyFill="1" applyBorder="1" applyAlignment="1">
      <alignment horizontal="center" vertical="center"/>
    </xf>
    <xf numFmtId="0" fontId="8" fillId="5" borderId="2" xfId="0" applyFont="1" applyFill="1" applyBorder="1" applyAlignment="1">
      <alignment horizontal="center" vertical="center"/>
    </xf>
    <xf numFmtId="9" fontId="0" fillId="0" borderId="0" xfId="0" applyNumberFormat="1"/>
    <xf numFmtId="2" fontId="0" fillId="0" borderId="0" xfId="1" applyNumberFormat="1" applyFont="1"/>
    <xf numFmtId="2" fontId="0" fillId="0" borderId="0" xfId="0" applyNumberFormat="1"/>
    <xf numFmtId="10" fontId="0" fillId="0" borderId="0" xfId="0" applyNumberFormat="1"/>
    <xf numFmtId="164" fontId="0" fillId="0" borderId="0" xfId="0" applyNumberFormat="1"/>
    <xf numFmtId="4" fontId="0" fillId="0" borderId="0" xfId="0" applyNumberFormat="1"/>
    <xf numFmtId="10" fontId="0" fillId="0" borderId="0" xfId="1" applyNumberFormat="1" applyFont="1"/>
    <xf numFmtId="0" fontId="2" fillId="0" borderId="0" xfId="0" applyFont="1" applyAlignment="1">
      <alignment horizontal="center" vertical="center" wrapText="1"/>
    </xf>
    <xf numFmtId="0" fontId="0" fillId="0" borderId="0" xfId="0" applyAlignment="1">
      <alignment vertical="center" wrapText="1"/>
    </xf>
    <xf numFmtId="3" fontId="0" fillId="0" borderId="0" xfId="0" applyNumberFormat="1" applyAlignment="1">
      <alignment vertical="center" wrapText="1"/>
    </xf>
    <xf numFmtId="10" fontId="0" fillId="0" borderId="0" xfId="0" applyNumberFormat="1" applyAlignment="1">
      <alignment vertical="center" wrapText="1"/>
    </xf>
    <xf numFmtId="0" fontId="10" fillId="0" borderId="0" xfId="0" applyFont="1"/>
    <xf numFmtId="0" fontId="11" fillId="0" borderId="0" xfId="0" applyFont="1"/>
    <xf numFmtId="165" fontId="0" fillId="0" borderId="0" xfId="0" applyNumberFormat="1"/>
    <xf numFmtId="0" fontId="0" fillId="0" borderId="0" xfId="0" applyAlignment="1">
      <alignment horizontal="center"/>
    </xf>
    <xf numFmtId="3" fontId="0" fillId="0" borderId="0" xfId="0" applyNumberFormat="1" applyAlignment="1">
      <alignment horizontal="center"/>
    </xf>
    <xf numFmtId="4" fontId="0" fillId="0" borderId="0" xfId="0" applyNumberFormat="1" applyAlignment="1">
      <alignment horizontal="center"/>
    </xf>
    <xf numFmtId="3" fontId="4" fillId="3" borderId="2" xfId="0" applyNumberFormat="1" applyFont="1" applyFill="1" applyBorder="1" applyAlignment="1">
      <alignment horizontal="center" vertical="center"/>
    </xf>
    <xf numFmtId="3" fontId="4" fillId="4" borderId="2" xfId="0" applyNumberFormat="1" applyFont="1" applyFill="1" applyBorder="1" applyAlignment="1">
      <alignment horizontal="center" vertical="center"/>
    </xf>
    <xf numFmtId="3" fontId="5" fillId="5" borderId="2" xfId="0" applyNumberFormat="1" applyFont="1" applyFill="1" applyBorder="1" applyAlignment="1">
      <alignment horizontal="center" vertical="center"/>
    </xf>
    <xf numFmtId="3" fontId="8" fillId="4" borderId="7" xfId="0" applyNumberFormat="1" applyFont="1" applyFill="1" applyBorder="1" applyAlignment="1">
      <alignment horizontal="center" vertical="center"/>
    </xf>
    <xf numFmtId="3" fontId="8" fillId="5" borderId="7" xfId="0" applyNumberFormat="1" applyFont="1" applyFill="1" applyBorder="1" applyAlignment="1">
      <alignment horizontal="center" vertical="center"/>
    </xf>
    <xf numFmtId="3" fontId="6" fillId="2" borderId="2" xfId="0" applyNumberFormat="1" applyFont="1" applyFill="1" applyBorder="1" applyAlignment="1">
      <alignment horizontal="center"/>
    </xf>
    <xf numFmtId="3" fontId="6" fillId="2" borderId="2" xfId="0" applyNumberFormat="1" applyFont="1" applyFill="1" applyBorder="1" applyAlignment="1">
      <alignment horizontal="center" vertical="center"/>
    </xf>
    <xf numFmtId="3" fontId="7" fillId="2" borderId="3" xfId="0" applyNumberFormat="1" applyFont="1" applyFill="1" applyBorder="1" applyAlignment="1">
      <alignment horizontal="center"/>
    </xf>
    <xf numFmtId="3" fontId="6" fillId="2" borderId="4" xfId="0" applyNumberFormat="1" applyFont="1" applyFill="1" applyBorder="1" applyAlignment="1">
      <alignment horizontal="center" vertical="center" wrapText="1"/>
    </xf>
    <xf numFmtId="3" fontId="8" fillId="5" borderId="2" xfId="0" applyNumberFormat="1" applyFont="1" applyFill="1" applyBorder="1" applyAlignment="1">
      <alignment horizontal="center" vertical="center"/>
    </xf>
    <xf numFmtId="3" fontId="6" fillId="7" borderId="2" xfId="0" applyNumberFormat="1" applyFont="1" applyFill="1" applyBorder="1" applyAlignment="1">
      <alignment horizontal="center" vertical="center"/>
    </xf>
    <xf numFmtId="3" fontId="7" fillId="7" borderId="3" xfId="0" applyNumberFormat="1" applyFont="1" applyFill="1" applyBorder="1" applyAlignment="1">
      <alignment horizontal="center" vertical="center"/>
    </xf>
    <xf numFmtId="3" fontId="6" fillId="0" borderId="8" xfId="0" applyNumberFormat="1" applyFont="1" applyBorder="1" applyAlignment="1">
      <alignment horizontal="center" vertical="center" wrapText="1"/>
    </xf>
    <xf numFmtId="3" fontId="6" fillId="0" borderId="2" xfId="0" applyNumberFormat="1" applyFont="1" applyBorder="1" applyAlignment="1">
      <alignment horizontal="center"/>
    </xf>
    <xf numFmtId="3" fontId="6" fillId="0" borderId="2" xfId="0" applyNumberFormat="1" applyFont="1" applyBorder="1" applyAlignment="1">
      <alignment horizontal="center" vertical="center"/>
    </xf>
    <xf numFmtId="3" fontId="6" fillId="0" borderId="5" xfId="0" applyNumberFormat="1" applyFont="1" applyBorder="1" applyAlignment="1">
      <alignment horizontal="center" vertical="center" wrapText="1"/>
    </xf>
    <xf numFmtId="3" fontId="6" fillId="0" borderId="9" xfId="0" applyNumberFormat="1" applyFont="1" applyBorder="1" applyAlignment="1">
      <alignment horizontal="center" vertical="center" wrapText="1"/>
    </xf>
    <xf numFmtId="3" fontId="6" fillId="2" borderId="5" xfId="0" applyNumberFormat="1" applyFont="1" applyFill="1" applyBorder="1" applyAlignment="1">
      <alignment horizontal="center" vertical="center" wrapText="1"/>
    </xf>
    <xf numFmtId="3" fontId="8" fillId="0" borderId="2" xfId="0" applyNumberFormat="1" applyFont="1" applyBorder="1" applyAlignment="1">
      <alignment horizontal="center"/>
    </xf>
    <xf numFmtId="3" fontId="6" fillId="0" borderId="6" xfId="0" applyNumberFormat="1" applyFont="1" applyBorder="1" applyAlignment="1">
      <alignment horizontal="center" vertical="center" wrapText="1"/>
    </xf>
    <xf numFmtId="3" fontId="6" fillId="0" borderId="10" xfId="0" applyNumberFormat="1" applyFont="1" applyBorder="1" applyAlignment="1">
      <alignment horizontal="center" vertical="center" wrapText="1"/>
    </xf>
    <xf numFmtId="3" fontId="6" fillId="0" borderId="3" xfId="0" applyNumberFormat="1" applyFont="1" applyBorder="1" applyAlignment="1">
      <alignment horizontal="center"/>
    </xf>
    <xf numFmtId="3" fontId="6" fillId="0" borderId="3" xfId="0" applyNumberFormat="1" applyFont="1" applyBorder="1" applyAlignment="1">
      <alignment horizontal="center" vertical="center"/>
    </xf>
    <xf numFmtId="3" fontId="6" fillId="7" borderId="3" xfId="0" applyNumberFormat="1" applyFont="1" applyFill="1" applyBorder="1" applyAlignment="1">
      <alignment horizontal="center" vertical="center"/>
    </xf>
    <xf numFmtId="3" fontId="6" fillId="2" borderId="3" xfId="0" applyNumberFormat="1" applyFont="1" applyFill="1" applyBorder="1" applyAlignment="1">
      <alignment horizontal="center"/>
    </xf>
    <xf numFmtId="3" fontId="6" fillId="2" borderId="3" xfId="0" applyNumberFormat="1" applyFont="1" applyFill="1" applyBorder="1" applyAlignment="1">
      <alignment horizontal="center" vertical="center"/>
    </xf>
    <xf numFmtId="3" fontId="6" fillId="5" borderId="3" xfId="0" applyNumberFormat="1" applyFont="1" applyFill="1" applyBorder="1" applyAlignment="1">
      <alignment horizontal="center" vertical="center"/>
    </xf>
    <xf numFmtId="3" fontId="8" fillId="2" borderId="2" xfId="0" applyNumberFormat="1" applyFont="1" applyFill="1" applyBorder="1" applyAlignment="1">
      <alignment horizontal="center"/>
    </xf>
    <xf numFmtId="3" fontId="8" fillId="0" borderId="2" xfId="0" applyNumberFormat="1" applyFont="1" applyBorder="1" applyAlignment="1">
      <alignment horizontal="center" vertical="center"/>
    </xf>
    <xf numFmtId="3" fontId="8" fillId="7" borderId="2" xfId="0" applyNumberFormat="1" applyFont="1" applyFill="1" applyBorder="1" applyAlignment="1">
      <alignment horizontal="center" vertical="center"/>
    </xf>
    <xf numFmtId="3" fontId="7" fillId="6" borderId="2" xfId="0" applyNumberFormat="1" applyFont="1" applyFill="1" applyBorder="1" applyAlignment="1">
      <alignment horizontal="center" wrapText="1"/>
    </xf>
    <xf numFmtId="3" fontId="6" fillId="6" borderId="2" xfId="0" applyNumberFormat="1" applyFont="1" applyFill="1" applyBorder="1" applyAlignment="1">
      <alignment horizontal="center" vertical="center"/>
    </xf>
    <xf numFmtId="3" fontId="0" fillId="0" borderId="0" xfId="0" applyNumberFormat="1" applyAlignment="1">
      <alignment horizontal="left"/>
    </xf>
    <xf numFmtId="3" fontId="0" fillId="0" borderId="0" xfId="0" pivotButton="1" applyNumberFormat="1"/>
    <xf numFmtId="3" fontId="2" fillId="0" borderId="0" xfId="0" applyNumberFormat="1" applyFont="1" applyAlignment="1">
      <alignment horizontal="center" vertical="center" wrapText="1"/>
    </xf>
    <xf numFmtId="3" fontId="2" fillId="0" borderId="0" xfId="0" applyNumberFormat="1" applyFont="1" applyAlignment="1">
      <alignment vertical="center" wrapText="1"/>
    </xf>
    <xf numFmtId="0" fontId="2" fillId="0" borderId="0" xfId="0" applyFont="1"/>
    <xf numFmtId="0" fontId="12" fillId="0" borderId="0" xfId="0" applyFont="1"/>
  </cellXfs>
  <cellStyles count="2">
    <cellStyle name="Normal" xfId="0" builtinId="0"/>
    <cellStyle name="Percent" xfId="1" builtinId="5"/>
  </cellStyles>
  <dxfs count="137">
    <dxf>
      <numFmt numFmtId="3" formatCode="#,##0"/>
    </dxf>
    <dxf>
      <numFmt numFmtId="3" formatCode="#,##0"/>
    </dxf>
    <dxf>
      <alignment horizontal="center"/>
    </dxf>
    <dxf>
      <alignment horizontal="center"/>
    </dxf>
    <dxf>
      <numFmt numFmtId="3" formatCode="#,##0"/>
    </dxf>
    <dxf>
      <numFmt numFmtId="3" formatCode="#,##0"/>
    </dxf>
    <dxf>
      <numFmt numFmtId="3" formatCode="#,##0"/>
    </dxf>
    <dxf>
      <numFmt numFmtId="14" formatCode="0.00%"/>
    </dxf>
    <dxf>
      <numFmt numFmtId="3" formatCode="#,##0"/>
    </dxf>
    <dxf>
      <numFmt numFmtId="3" formatCode="#,##0"/>
    </dxf>
    <dxf>
      <alignment horizontal="center"/>
    </dxf>
    <dxf>
      <alignment horizontal="center"/>
    </dxf>
    <dxf>
      <numFmt numFmtId="3" formatCode="#,##0"/>
    </dxf>
    <dxf>
      <numFmt numFmtId="3" formatCode="#,##0"/>
    </dxf>
    <dxf>
      <numFmt numFmtId="3" formatCode="#,##0"/>
    </dxf>
    <dxf>
      <numFmt numFmtId="14" formatCode="0.00%"/>
    </dxf>
    <dxf>
      <numFmt numFmtId="3" formatCode="#,##0"/>
    </dxf>
    <dxf>
      <numFmt numFmtId="3" formatCode="#,##0"/>
    </dxf>
    <dxf>
      <alignment horizontal="center"/>
    </dxf>
    <dxf>
      <alignment horizontal="center"/>
    </dxf>
    <dxf>
      <numFmt numFmtId="3" formatCode="#,##0"/>
    </dxf>
    <dxf>
      <numFmt numFmtId="3" formatCode="#,##0"/>
    </dxf>
    <dxf>
      <numFmt numFmtId="3" formatCode="#,##0"/>
    </dxf>
    <dxf>
      <numFmt numFmtId="14" formatCode="0.00%"/>
    </dxf>
    <dxf>
      <numFmt numFmtId="3" formatCode="#,##0"/>
    </dxf>
    <dxf>
      <numFmt numFmtId="3" formatCode="#,##0"/>
    </dxf>
    <dxf>
      <alignment horizontal="center"/>
    </dxf>
    <dxf>
      <alignment horizontal="center"/>
    </dxf>
    <dxf>
      <numFmt numFmtId="3" formatCode="#,##0"/>
    </dxf>
    <dxf>
      <numFmt numFmtId="3" formatCode="#,##0"/>
    </dxf>
    <dxf>
      <numFmt numFmtId="3" formatCode="#,##0"/>
    </dxf>
    <dxf>
      <numFmt numFmtId="14" formatCode="0.00%"/>
    </dxf>
    <dxf>
      <numFmt numFmtId="3" formatCode="#,##0"/>
    </dxf>
    <dxf>
      <numFmt numFmtId="3" formatCode="#,##0"/>
    </dxf>
    <dxf>
      <alignment horizontal="center"/>
    </dxf>
    <dxf>
      <alignment horizontal="center"/>
    </dxf>
    <dxf>
      <numFmt numFmtId="3" formatCode="#,##0"/>
    </dxf>
    <dxf>
      <numFmt numFmtId="3" formatCode="#,##0"/>
    </dxf>
    <dxf>
      <numFmt numFmtId="3" formatCode="#,##0"/>
    </dxf>
    <dxf>
      <numFmt numFmtId="14" formatCode="0.00%"/>
    </dxf>
    <dxf>
      <numFmt numFmtId="3" formatCode="#,##0"/>
    </dxf>
    <dxf>
      <numFmt numFmtId="3" formatCode="#,##0"/>
    </dxf>
    <dxf>
      <alignment horizontal="center"/>
    </dxf>
    <dxf>
      <alignment horizontal="center"/>
    </dxf>
    <dxf>
      <numFmt numFmtId="3" formatCode="#,##0"/>
    </dxf>
    <dxf>
      <numFmt numFmtId="3" formatCode="#,##0"/>
    </dxf>
    <dxf>
      <numFmt numFmtId="3" formatCode="#,##0"/>
    </dxf>
    <dxf>
      <numFmt numFmtId="14" formatCode="0.00%"/>
    </dxf>
    <dxf>
      <numFmt numFmtId="3" formatCode="#,##0"/>
    </dxf>
    <dxf>
      <numFmt numFmtId="3" formatCode="#,##0"/>
    </dxf>
    <dxf>
      <alignment horizontal="center"/>
    </dxf>
    <dxf>
      <alignment horizontal="center"/>
    </dxf>
    <dxf>
      <numFmt numFmtId="3" formatCode="#,##0"/>
    </dxf>
    <dxf>
      <numFmt numFmtId="3" formatCode="#,##0"/>
    </dxf>
    <dxf>
      <alignment horizontal="center"/>
    </dxf>
    <dxf>
      <alignment horizontal="center"/>
    </dxf>
    <dxf>
      <numFmt numFmtId="3" formatCode="#,##0"/>
    </dxf>
    <dxf>
      <numFmt numFmtId="3" formatCode="#,##0"/>
    </dxf>
    <dxf>
      <numFmt numFmtId="3" formatCode="#,##0"/>
    </dxf>
    <dxf>
      <numFmt numFmtId="14" formatCode="0.00%"/>
    </dxf>
    <dxf>
      <numFmt numFmtId="3" formatCode="#,##0"/>
    </dxf>
    <dxf>
      <numFmt numFmtId="3" formatCode="#,##0"/>
    </dxf>
    <dxf>
      <alignment horizontal="center"/>
    </dxf>
    <dxf>
      <alignment horizontal="center"/>
    </dxf>
    <dxf>
      <numFmt numFmtId="3" formatCode="#,##0"/>
    </dxf>
    <dxf>
      <numFmt numFmtId="3" formatCode="#,##0"/>
    </dxf>
    <dxf>
      <numFmt numFmtId="3" formatCode="#,##0"/>
    </dxf>
    <dxf>
      <numFmt numFmtId="14" formatCode="0.00%"/>
    </dxf>
    <dxf>
      <numFmt numFmtId="3" formatCode="#,##0"/>
    </dxf>
    <dxf>
      <numFmt numFmtId="3" formatCode="#,##0"/>
    </dxf>
    <dxf>
      <alignment horizontal="center"/>
    </dxf>
    <dxf>
      <alignment horizontal="center"/>
    </dxf>
    <dxf>
      <numFmt numFmtId="3" formatCode="#,##0"/>
    </dxf>
    <dxf>
      <numFmt numFmtId="3" formatCode="#,##0"/>
    </dxf>
    <dxf>
      <numFmt numFmtId="3" formatCode="#,##0"/>
    </dxf>
    <dxf>
      <numFmt numFmtId="14" formatCode="0.00%"/>
    </dxf>
    <dxf>
      <numFmt numFmtId="3" formatCode="#,##0"/>
    </dxf>
    <dxf>
      <numFmt numFmtId="3" formatCode="#,##0"/>
    </dxf>
    <dxf>
      <alignment horizontal="center"/>
    </dxf>
    <dxf>
      <alignment horizontal="center"/>
    </dxf>
    <dxf>
      <numFmt numFmtId="3" formatCode="#,##0"/>
    </dxf>
    <dxf>
      <numFmt numFmtId="3" formatCode="#,##0"/>
    </dxf>
    <dxf>
      <numFmt numFmtId="3" formatCode="#,##0"/>
    </dxf>
    <dxf>
      <numFmt numFmtId="14" formatCode="0.00%"/>
    </dxf>
    <dxf>
      <numFmt numFmtId="3" formatCode="#,##0"/>
    </dxf>
    <dxf>
      <numFmt numFmtId="3" formatCode="#,##0"/>
    </dxf>
    <dxf>
      <alignment horizontal="center"/>
    </dxf>
    <dxf>
      <alignment horizontal="center"/>
    </dxf>
    <dxf>
      <numFmt numFmtId="3" formatCode="#,##0"/>
    </dxf>
    <dxf>
      <numFmt numFmtId="3" formatCode="#,##0"/>
    </dxf>
    <dxf>
      <numFmt numFmtId="3" formatCode="#,##0"/>
    </dxf>
    <dxf>
      <numFmt numFmtId="14" formatCode="0.00%"/>
    </dxf>
    <dxf>
      <numFmt numFmtId="3" formatCode="#,##0"/>
    </dxf>
    <dxf>
      <numFmt numFmtId="3" formatCode="#,##0"/>
    </dxf>
    <dxf>
      <alignment horizontal="center"/>
    </dxf>
    <dxf>
      <alignment horizontal="center"/>
    </dxf>
    <dxf>
      <numFmt numFmtId="3" formatCode="#,##0"/>
    </dxf>
    <dxf>
      <numFmt numFmtId="3" formatCode="#,##0"/>
    </dxf>
    <dxf>
      <alignment horizontal="center"/>
    </dxf>
    <dxf>
      <alignment horizontal="center"/>
    </dxf>
    <dxf>
      <numFmt numFmtId="3"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dxf>
    <dxf>
      <alignment horizontal="center"/>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4" formatCode="#,##0.0"/>
    </dxf>
    <dxf>
      <numFmt numFmtId="0" formatCode="General"/>
    </dxf>
    <dxf>
      <numFmt numFmtId="0" formatCode="General"/>
    </dxf>
    <dxf>
      <numFmt numFmtId="3" formatCode="#,##0"/>
    </dxf>
    <dxf>
      <numFmt numFmtId="3" formatCode="#,##0"/>
    </dxf>
    <dxf>
      <numFmt numFmtId="3" formatCode="#,##0"/>
    </dxf>
    <dxf>
      <numFmt numFmtId="3" formatCode="#,##0"/>
    </dxf>
    <dxf>
      <numFmt numFmtId="3" formatCode="#,##0"/>
    </dxf>
    <dxf>
      <numFmt numFmtId="3" formatCode="#,##0"/>
    </dxf>
    <dxf>
      <numFmt numFmtId="0" formatCode="General"/>
    </dxf>
    <dxf>
      <numFmt numFmtId="3" formatCode="#,##0"/>
    </dxf>
    <dxf>
      <numFmt numFmtId="3" formatCode="#,##0"/>
    </dxf>
    <dxf>
      <numFmt numFmtId="3" formatCode="#,##0"/>
    </dxf>
    <dxf>
      <numFmt numFmtId="3" formatCode="#,##0"/>
    </dxf>
    <dxf>
      <numFmt numFmtId="3" formatCode="#,##0"/>
    </dxf>
    <dxf>
      <numFmt numFmtId="3" formatCode="#,##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07/relationships/slicerCache" Target="slicerCaches/slicerCache2.xml"/><Relationship Id="rId21" Type="http://schemas.openxmlformats.org/officeDocument/2006/relationships/pivotCacheDefinition" Target="pivotCache/pivotCacheDefinition11.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55" Type="http://schemas.openxmlformats.org/officeDocument/2006/relationships/customXml" Target="../customXml/item23.xml"/><Relationship Id="rId63" Type="http://schemas.openxmlformats.org/officeDocument/2006/relationships/customXml" Target="../customXml/item31.xml"/><Relationship Id="rId68" Type="http://schemas.openxmlformats.org/officeDocument/2006/relationships/customXml" Target="../customXml/item3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styles" Target="styles.xml"/><Relationship Id="rId11" Type="http://schemas.openxmlformats.org/officeDocument/2006/relationships/pivotCacheDefinition" Target="pivotCache/pivotCacheDefinition1.xml"/><Relationship Id="rId24" Type="http://schemas.openxmlformats.org/officeDocument/2006/relationships/pivotCacheDefinition" Target="pivotCache/pivotCacheDefinition14.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3" Type="http://schemas.openxmlformats.org/officeDocument/2006/relationships/customXml" Target="../customXml/item21.xml"/><Relationship Id="rId58" Type="http://schemas.openxmlformats.org/officeDocument/2006/relationships/customXml" Target="../customXml/item26.xml"/><Relationship Id="rId66" Type="http://schemas.openxmlformats.org/officeDocument/2006/relationships/customXml" Target="../customXml/item34.xml"/><Relationship Id="rId5" Type="http://schemas.openxmlformats.org/officeDocument/2006/relationships/worksheet" Target="worksheets/sheet5.xml"/><Relationship Id="rId61" Type="http://schemas.openxmlformats.org/officeDocument/2006/relationships/customXml" Target="../customXml/item29.xml"/><Relationship Id="rId19" Type="http://schemas.openxmlformats.org/officeDocument/2006/relationships/pivotCacheDefinition" Target="pivotCache/pivotCacheDefinition9.xml"/><Relationship Id="rId14" Type="http://schemas.openxmlformats.org/officeDocument/2006/relationships/pivotCacheDefinition" Target="pivotCache/pivotCacheDefinition4.xml"/><Relationship Id="rId22" Type="http://schemas.openxmlformats.org/officeDocument/2006/relationships/pivotCacheDefinition" Target="pivotCache/pivotCacheDefinition12.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56" Type="http://schemas.openxmlformats.org/officeDocument/2006/relationships/customXml" Target="../customXml/item24.xml"/><Relationship Id="rId64" Type="http://schemas.openxmlformats.org/officeDocument/2006/relationships/customXml" Target="../customXml/item32.xml"/><Relationship Id="rId8" Type="http://schemas.openxmlformats.org/officeDocument/2006/relationships/worksheet" Target="worksheets/sheet8.xml"/><Relationship Id="rId51" Type="http://schemas.openxmlformats.org/officeDocument/2006/relationships/customXml" Target="../customXml/item19.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microsoft.com/office/2007/relationships/slicerCache" Target="slicerCaches/slicerCache1.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59" Type="http://schemas.openxmlformats.org/officeDocument/2006/relationships/customXml" Target="../customXml/item27.xml"/><Relationship Id="rId67" Type="http://schemas.openxmlformats.org/officeDocument/2006/relationships/customXml" Target="../customXml/item35.xml"/><Relationship Id="rId20" Type="http://schemas.openxmlformats.org/officeDocument/2006/relationships/pivotCacheDefinition" Target="pivotCache/pivotCacheDefinition10.xml"/><Relationship Id="rId41" Type="http://schemas.openxmlformats.org/officeDocument/2006/relationships/customXml" Target="../customXml/item9.xml"/><Relationship Id="rId54" Type="http://schemas.openxmlformats.org/officeDocument/2006/relationships/customXml" Target="../customXml/item22.xml"/><Relationship Id="rId62" Type="http://schemas.openxmlformats.org/officeDocument/2006/relationships/customXml" Target="../customXml/item3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5.xml"/><Relationship Id="rId23" Type="http://schemas.openxmlformats.org/officeDocument/2006/relationships/pivotCacheDefinition" Target="pivotCache/pivotCacheDefinition13.xml"/><Relationship Id="rId28" Type="http://schemas.openxmlformats.org/officeDocument/2006/relationships/connections" Target="connections.xml"/><Relationship Id="rId36" Type="http://schemas.openxmlformats.org/officeDocument/2006/relationships/customXml" Target="../customXml/item4.xml"/><Relationship Id="rId49" Type="http://schemas.openxmlformats.org/officeDocument/2006/relationships/customXml" Target="../customXml/item17.xml"/><Relationship Id="rId57" Type="http://schemas.openxmlformats.org/officeDocument/2006/relationships/customXml" Target="../customXml/item25.xml"/><Relationship Id="rId10" Type="http://schemas.openxmlformats.org/officeDocument/2006/relationships/worksheet" Target="worksheets/sheet10.xml"/><Relationship Id="rId31" Type="http://schemas.openxmlformats.org/officeDocument/2006/relationships/powerPivotData" Target="model/item.data"/><Relationship Id="rId44" Type="http://schemas.openxmlformats.org/officeDocument/2006/relationships/customXml" Target="../customXml/item12.xml"/><Relationship Id="rId52" Type="http://schemas.openxmlformats.org/officeDocument/2006/relationships/customXml" Target="../customXml/item20.xml"/><Relationship Id="rId60" Type="http://schemas.openxmlformats.org/officeDocument/2006/relationships/customXml" Target="../customXml/item28.xml"/><Relationship Id="rId65" Type="http://schemas.openxmlformats.org/officeDocument/2006/relationships/customXml" Target="../customXml/item3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39" Type="http://schemas.openxmlformats.org/officeDocument/2006/relationships/customXml" Target="../customXml/item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9.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i="0" u="none" strike="noStrike" baseline="0"/>
              <a:t>Comparison of Total Energy and Carbon Emissions(FY2024-2025)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Sheet4!$B$25</c:f>
              <c:strCache>
                <c:ptCount val="1"/>
                <c:pt idx="0">
                  <c:v>Total GJ</c:v>
                </c:pt>
              </c:strCache>
            </c:strRef>
          </c:tx>
          <c:spPr>
            <a:solidFill>
              <a:schemeClr val="accent1"/>
            </a:solidFill>
            <a:ln>
              <a:noFill/>
            </a:ln>
            <a:effectLst/>
          </c:spPr>
          <c:invertIfNegative val="0"/>
          <c:dLbls>
            <c:dLbl>
              <c:idx val="1"/>
              <c:layout>
                <c:manualLayout>
                  <c:x val="-1.4216805159244972E-2"/>
                  <c:y val="-3.84615384615384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8BE-4C05-8958-499E256392FA}"/>
                </c:ext>
              </c:extLst>
            </c:dLbl>
            <c:spPr>
              <a:solidFill>
                <a:schemeClr val="accent5"/>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Sheet4!$A$26:$A$30</c:f>
              <c:strCache>
                <c:ptCount val="5"/>
                <c:pt idx="0">
                  <c:v>ELECTRICITY(R)</c:v>
                </c:pt>
                <c:pt idx="1">
                  <c:v>ELECTRCITY(NR)</c:v>
                </c:pt>
                <c:pt idx="2">
                  <c:v>Diesel</c:v>
                </c:pt>
                <c:pt idx="3">
                  <c:v>LNG</c:v>
                </c:pt>
                <c:pt idx="4">
                  <c:v>LPG</c:v>
                </c:pt>
              </c:strCache>
            </c:strRef>
          </c:cat>
          <c:val>
            <c:numRef>
              <c:f>Sheet4!$B$26:$B$30</c:f>
              <c:numCache>
                <c:formatCode>#,##0</c:formatCode>
                <c:ptCount val="5"/>
                <c:pt idx="0">
                  <c:v>125774</c:v>
                </c:pt>
                <c:pt idx="1">
                  <c:v>24361802</c:v>
                </c:pt>
                <c:pt idx="2">
                  <c:v>263991</c:v>
                </c:pt>
                <c:pt idx="3">
                  <c:v>471</c:v>
                </c:pt>
                <c:pt idx="4">
                  <c:v>23135</c:v>
                </c:pt>
              </c:numCache>
            </c:numRef>
          </c:val>
          <c:extLst>
            <c:ext xmlns:c16="http://schemas.microsoft.com/office/drawing/2014/chart" uri="{C3380CC4-5D6E-409C-BE32-E72D297353CC}">
              <c16:uniqueId val="{00000000-B8BE-4C05-8958-499E256392FA}"/>
            </c:ext>
          </c:extLst>
        </c:ser>
        <c:dLbls>
          <c:showLegendKey val="0"/>
          <c:showVal val="1"/>
          <c:showCatName val="0"/>
          <c:showSerName val="0"/>
          <c:showPercent val="0"/>
          <c:showBubbleSize val="0"/>
        </c:dLbls>
        <c:gapWidth val="219"/>
        <c:axId val="1670593743"/>
        <c:axId val="1670587503"/>
      </c:barChart>
      <c:lineChart>
        <c:grouping val="stacked"/>
        <c:varyColors val="0"/>
        <c:ser>
          <c:idx val="1"/>
          <c:order val="1"/>
          <c:tx>
            <c:strRef>
              <c:f>Sheet4!$C$25</c:f>
              <c:strCache>
                <c:ptCount val="1"/>
                <c:pt idx="0">
                  <c:v>Carbon_Emission(tCo2) per ton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solidFill>
                <a:schemeClr val="accent2"/>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Sheet4!$A$26:$A$30</c:f>
              <c:strCache>
                <c:ptCount val="5"/>
                <c:pt idx="0">
                  <c:v>ELECTRICITY(R)</c:v>
                </c:pt>
                <c:pt idx="1">
                  <c:v>ELECTRCITY(NR)</c:v>
                </c:pt>
                <c:pt idx="2">
                  <c:v>Diesel</c:v>
                </c:pt>
                <c:pt idx="3">
                  <c:v>LNG</c:v>
                </c:pt>
                <c:pt idx="4">
                  <c:v>LPG</c:v>
                </c:pt>
              </c:strCache>
            </c:strRef>
          </c:cat>
          <c:val>
            <c:numRef>
              <c:f>Sheet4!$C$26:$C$30</c:f>
              <c:numCache>
                <c:formatCode>#,##0.00</c:formatCode>
                <c:ptCount val="5"/>
                <c:pt idx="0">
                  <c:v>125.774</c:v>
                </c:pt>
                <c:pt idx="1">
                  <c:v>24361.802</c:v>
                </c:pt>
                <c:pt idx="2">
                  <c:v>263.99099999999999</c:v>
                </c:pt>
                <c:pt idx="3">
                  <c:v>0.47099999999999997</c:v>
                </c:pt>
                <c:pt idx="4">
                  <c:v>23.135000000000002</c:v>
                </c:pt>
              </c:numCache>
            </c:numRef>
          </c:val>
          <c:smooth val="0"/>
          <c:extLst>
            <c:ext xmlns:c16="http://schemas.microsoft.com/office/drawing/2014/chart" uri="{C3380CC4-5D6E-409C-BE32-E72D297353CC}">
              <c16:uniqueId val="{00000001-B8BE-4C05-8958-499E256392FA}"/>
            </c:ext>
          </c:extLst>
        </c:ser>
        <c:dLbls>
          <c:showLegendKey val="0"/>
          <c:showVal val="0"/>
          <c:showCatName val="0"/>
          <c:showSerName val="0"/>
          <c:showPercent val="0"/>
          <c:showBubbleSize val="0"/>
        </c:dLbls>
        <c:marker val="1"/>
        <c:smooth val="0"/>
        <c:axId val="401517055"/>
        <c:axId val="401522815"/>
      </c:lineChart>
      <c:catAx>
        <c:axId val="1670593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ENERGY</a:t>
                </a:r>
                <a:r>
                  <a:rPr lang="en-IN" sz="1400" b="1" baseline="0"/>
                  <a:t> SOURCES</a:t>
                </a:r>
                <a:endParaRPr lang="en-IN" sz="14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587503"/>
        <c:crosses val="autoZero"/>
        <c:auto val="1"/>
        <c:lblAlgn val="ctr"/>
        <c:lblOffset val="100"/>
        <c:noMultiLvlLbl val="0"/>
      </c:catAx>
      <c:valAx>
        <c:axId val="1670587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i="0" u="none" strike="noStrike" baseline="0"/>
                  <a:t>Total GJ</a:t>
                </a:r>
                <a:endParaRPr lang="en-IN" sz="14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593743"/>
        <c:crosses val="autoZero"/>
        <c:crossBetween val="between"/>
      </c:valAx>
      <c:valAx>
        <c:axId val="401522815"/>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i="0" u="none" strike="noStrike" baseline="0"/>
                  <a:t>Carbon Emission (tCO</a:t>
                </a:r>
                <a:r>
                  <a:rPr lang="en-IN" sz="1400" b="0" i="0" u="none" strike="noStrike" baseline="0"/>
                  <a:t>₂</a:t>
                </a:r>
                <a:endParaRPr lang="en-IN" sz="1400"/>
              </a:p>
            </c:rich>
          </c:tx>
          <c:layout>
            <c:manualLayout>
              <c:xMode val="edge"/>
              <c:yMode val="edge"/>
              <c:x val="0.94677829444074946"/>
              <c:y val="0.299417524732485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517055"/>
        <c:crosses val="max"/>
        <c:crossBetween val="between"/>
      </c:valAx>
      <c:catAx>
        <c:axId val="401517055"/>
        <c:scaling>
          <c:orientation val="minMax"/>
        </c:scaling>
        <c:delete val="1"/>
        <c:axPos val="b"/>
        <c:numFmt formatCode="General" sourceLinked="1"/>
        <c:majorTickMark val="out"/>
        <c:minorTickMark val="none"/>
        <c:tickLblPos val="nextTo"/>
        <c:crossAx val="40152281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[TBL_ENERGY_CONSUMPTION_DASHBOARD.xlsx]Sheet8!PivotTable18</c:name>
    <c:fmtId val="12"/>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pPr>
            <a:solidFill>
              <a:schemeClr val="accent1"/>
            </a:solidFill>
            <a:ln w="9525">
              <a:solidFill>
                <a:schemeClr val="lt1"/>
              </a:solidFill>
            </a:ln>
            <a:effectLst/>
          </c:spPr>
        </c:marker>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marker>
          <c:spPr>
            <a:solidFill>
              <a:schemeClr val="accent1"/>
            </a:solidFill>
            <a:ln w="9525">
              <a:solidFill>
                <a:schemeClr val="lt1"/>
              </a:solidFill>
            </a:ln>
            <a:effectLst/>
          </c:spPr>
        </c:marker>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63500" sx="102000" sy="102000" algn="ctr" rotWithShape="0">
              <a:prstClr val="black">
                <a:alpha val="20000"/>
              </a:prstClr>
            </a:outerShdw>
          </a:effectLst>
        </c:spPr>
        <c:marker>
          <c:spPr>
            <a:solidFill>
              <a:schemeClr val="accent1"/>
            </a:solidFill>
            <a:ln w="9525">
              <a:solidFill>
                <a:schemeClr val="lt1"/>
              </a:solidFill>
            </a:ln>
            <a:effectLst/>
          </c:spPr>
        </c:marker>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63500" sx="102000" sy="102000" algn="ctr" rotWithShape="0">
              <a:prstClr val="black">
                <a:alpha val="20000"/>
              </a:prstClr>
            </a:outerShdw>
          </a:effectLst>
        </c:spPr>
        <c:marker>
          <c:spPr>
            <a:solidFill>
              <a:schemeClr val="accent1"/>
            </a:solidFill>
            <a:ln w="9525">
              <a:solidFill>
                <a:schemeClr val="lt1"/>
              </a:solidFill>
            </a:ln>
            <a:effectLst/>
          </c:spPr>
        </c:marker>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63500" sx="102000" sy="102000" algn="ctr" rotWithShape="0">
              <a:prstClr val="black">
                <a:alpha val="20000"/>
              </a:prstClr>
            </a:outerShdw>
          </a:effectLst>
        </c:spPr>
        <c:marker>
          <c:spPr>
            <a:solidFill>
              <a:schemeClr val="accent1"/>
            </a:solidFill>
            <a:ln w="9525">
              <a:solidFill>
                <a:schemeClr val="lt1"/>
              </a:solidFill>
            </a:ln>
            <a:effectLst/>
          </c:spPr>
        </c:marker>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5"/>
        <c:dLbl>
          <c:idx val="0"/>
          <c:layout>
            <c:manualLayout>
              <c:x val="0.11666666666666667"/>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dLbl>
          <c:idx val="0"/>
          <c:layout>
            <c:manualLayout>
              <c:x val="-0.1361111111111111"/>
              <c:y val="-0.1759259259259259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xForSave val="1"/>
            </c:ext>
          </c:extLst>
        </c:dLbl>
      </c:pivotFmt>
      <c:pivotFmt>
        <c:idx val="9"/>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xForSave val="1"/>
            </c:ext>
          </c:extLst>
        </c:dLbl>
      </c:pivotFmt>
      <c:pivotFmt>
        <c:idx val="10"/>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outerShdw blurRad="63500" sx="102000" sy="102000" algn="ctr" rotWithShape="0">
              <a:prstClr val="black">
                <a:alpha val="20000"/>
              </a:prstClr>
            </a:outerShdw>
          </a:effectLst>
        </c:spPr>
      </c:pivotFmt>
      <c:pivotFmt>
        <c:idx val="21"/>
        <c:spPr>
          <a:solidFill>
            <a:schemeClr val="accent2"/>
          </a:solidFill>
          <a:ln>
            <a:noFill/>
          </a:ln>
          <a:effectLst>
            <a:outerShdw blurRad="63500" sx="102000" sy="102000" algn="ctr" rotWithShape="0">
              <a:prstClr val="black">
                <a:alpha val="20000"/>
              </a:prstClr>
            </a:outerShdw>
          </a:effectLst>
        </c:spPr>
      </c:pivotFmt>
      <c:pivotFmt>
        <c:idx val="22"/>
        <c:spPr>
          <a:solidFill>
            <a:schemeClr val="accent1"/>
          </a:solidFill>
          <a:ln>
            <a:noFill/>
          </a:ln>
          <a:effectLst>
            <a:outerShdw blurRad="63500" sx="102000" sy="102000" algn="ctr" rotWithShape="0">
              <a:prstClr val="black">
                <a:alpha val="20000"/>
              </a:prstClr>
            </a:outerShdw>
          </a:effectLst>
        </c:spPr>
      </c:pivotFmt>
      <c:pivotFmt>
        <c:idx val="23"/>
        <c:spPr>
          <a:solidFill>
            <a:schemeClr val="accent2"/>
          </a:solidFill>
          <a:ln>
            <a:noFill/>
          </a:ln>
          <a:effectLst>
            <a:outerShdw blurRad="63500" sx="102000" sy="102000" algn="ctr" rotWithShape="0">
              <a:prstClr val="black">
                <a:alpha val="20000"/>
              </a:prstClr>
            </a:outerShdw>
          </a:effectLst>
        </c:spPr>
      </c:pivotFmt>
      <c:pivotFmt>
        <c:idx val="24"/>
        <c:spPr>
          <a:solidFill>
            <a:schemeClr val="accent1"/>
          </a:solidFill>
          <a:ln>
            <a:noFill/>
          </a:ln>
          <a:effectLst>
            <a:outerShdw blurRad="63500" sx="102000" sy="102000" algn="ctr" rotWithShape="0">
              <a:prstClr val="black">
                <a:alpha val="20000"/>
              </a:prstClr>
            </a:outerShdw>
          </a:effectLst>
        </c:spPr>
      </c:pivotFmt>
      <c:pivotFmt>
        <c:idx val="25"/>
        <c:spPr>
          <a:solidFill>
            <a:schemeClr val="accent2"/>
          </a:solidFill>
          <a:ln>
            <a:noFill/>
          </a:ln>
          <a:effectLst>
            <a:outerShdw blurRad="63500" sx="102000" sy="102000" algn="ctr" rotWithShape="0">
              <a:prstClr val="black">
                <a:alpha val="20000"/>
              </a:prstClr>
            </a:outerShdw>
          </a:effectLst>
        </c:spPr>
      </c:pivotFmt>
      <c:pivotFmt>
        <c:idx val="26"/>
        <c:spPr>
          <a:solidFill>
            <a:schemeClr val="accent1"/>
          </a:solidFill>
          <a:ln>
            <a:noFill/>
          </a:ln>
          <a:effectLst>
            <a:outerShdw blurRad="63500" sx="102000" sy="102000" algn="ctr" rotWithShape="0">
              <a:prstClr val="black">
                <a:alpha val="20000"/>
              </a:prstClr>
            </a:outerShdw>
          </a:effectLst>
        </c:spPr>
      </c:pivotFmt>
      <c:pivotFmt>
        <c:idx val="27"/>
        <c:spPr>
          <a:solidFill>
            <a:schemeClr val="accent2"/>
          </a:solidFill>
          <a:ln>
            <a:noFill/>
          </a:ln>
          <a:effectLst>
            <a:outerShdw blurRad="63500" sx="102000" sy="102000" algn="ctr" rotWithShape="0">
              <a:prstClr val="black">
                <a:alpha val="20000"/>
              </a:prstClr>
            </a:outerShdw>
          </a:effectLst>
        </c:spPr>
      </c:pivotFmt>
      <c:pivotFmt>
        <c:idx val="28"/>
        <c:spPr>
          <a:solidFill>
            <a:schemeClr val="accent1"/>
          </a:solidFill>
          <a:ln>
            <a:noFill/>
          </a:ln>
          <a:effectLst>
            <a:outerShdw blurRad="63500" sx="102000" sy="102000" algn="ctr" rotWithShape="0">
              <a:prstClr val="black">
                <a:alpha val="20000"/>
              </a:prstClr>
            </a:outerShdw>
          </a:effectLst>
        </c:spPr>
      </c:pivotFmt>
      <c:pivotFmt>
        <c:idx val="29"/>
        <c:spPr>
          <a:solidFill>
            <a:schemeClr val="accent2"/>
          </a:solidFill>
          <a:ln>
            <a:noFill/>
          </a:ln>
          <a:effectLst>
            <a:outerShdw blurRad="63500" sx="102000" sy="102000" algn="ctr" rotWithShape="0">
              <a:prstClr val="black">
                <a:alpha val="20000"/>
              </a:prstClr>
            </a:outerShdw>
          </a:effectLst>
        </c:spPr>
      </c:pivotFmt>
      <c:pivotFmt>
        <c:idx val="30"/>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Sheet8!$B$18:$B$19</c:f>
              <c:strCache>
                <c:ptCount val="1"/>
                <c:pt idx="0">
                  <c:v>Company 1</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684F-43F7-AF34-C8915EDB3997}"/>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84F-43F7-AF34-C8915EDB3997}"/>
              </c:ext>
            </c:extLst>
          </c:dPt>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Sheet8!$A$20:$A$22</c:f>
              <c:strCache>
                <c:ptCount val="2"/>
                <c:pt idx="0">
                  <c:v>Total energy consumed from non-renewable sources (D+E+F)</c:v>
                </c:pt>
                <c:pt idx="1">
                  <c:v>Total energy consumed from renewable sources (A+B+C)</c:v>
                </c:pt>
              </c:strCache>
            </c:strRef>
          </c:cat>
          <c:val>
            <c:numRef>
              <c:f>Sheet8!$B$20:$B$22</c:f>
              <c:numCache>
                <c:formatCode>0.00%</c:formatCode>
                <c:ptCount val="2"/>
                <c:pt idx="0">
                  <c:v>0.12078529886014557</c:v>
                </c:pt>
                <c:pt idx="1">
                  <c:v>0.87921470113985445</c:v>
                </c:pt>
              </c:numCache>
            </c:numRef>
          </c:val>
          <c:extLst>
            <c:ext xmlns:c16="http://schemas.microsoft.com/office/drawing/2014/chart" uri="{C3380CC4-5D6E-409C-BE32-E72D297353CC}">
              <c16:uniqueId val="{00000004-684F-43F7-AF34-C8915EDB3997}"/>
            </c:ext>
          </c:extLst>
        </c:ser>
        <c:ser>
          <c:idx val="1"/>
          <c:order val="1"/>
          <c:tx>
            <c:strRef>
              <c:f>Sheet8!$C$18:$C$19</c:f>
              <c:strCache>
                <c:ptCount val="1"/>
                <c:pt idx="0">
                  <c:v>Company 2</c:v>
                </c:pt>
              </c:strCache>
            </c:strRef>
          </c:tx>
          <c:dPt>
            <c:idx val="0"/>
            <c:bubble3D val="0"/>
            <c:spPr>
              <a:solidFill>
                <a:schemeClr val="accent1"/>
              </a:solidFill>
              <a:ln>
                <a:noFill/>
              </a:ln>
              <a:effectLst>
                <a:outerShdw blurRad="63500" sx="102000" sy="102000" algn="ctr" rotWithShape="0">
                  <a:prstClr val="black">
                    <a:alpha val="20000"/>
                  </a:prstClr>
                </a:outerShdw>
              </a:effectLst>
            </c:spPr>
          </c:dPt>
          <c:dPt>
            <c:idx val="1"/>
            <c:bubble3D val="0"/>
            <c:spPr>
              <a:solidFill>
                <a:schemeClr val="accent2"/>
              </a:solidFill>
              <a:ln>
                <a:noFill/>
              </a:ln>
              <a:effectLst>
                <a:outerShdw blurRad="63500" sx="102000" sy="102000" algn="ctr" rotWithShape="0">
                  <a:prstClr val="black">
                    <a:alpha val="20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Sheet8!$A$20:$A$22</c:f>
              <c:strCache>
                <c:ptCount val="2"/>
                <c:pt idx="0">
                  <c:v>Total energy consumed from non-renewable sources (D+E+F)</c:v>
                </c:pt>
                <c:pt idx="1">
                  <c:v>Total energy consumed from renewable sources (A+B+C)</c:v>
                </c:pt>
              </c:strCache>
            </c:strRef>
          </c:cat>
          <c:val>
            <c:numRef>
              <c:f>Sheet8!$C$20:$C$22</c:f>
              <c:numCache>
                <c:formatCode>0.00%</c:formatCode>
                <c:ptCount val="2"/>
                <c:pt idx="0">
                  <c:v>0.91563580204325912</c:v>
                </c:pt>
                <c:pt idx="1">
                  <c:v>8.4364197956740855E-2</c:v>
                </c:pt>
              </c:numCache>
            </c:numRef>
          </c:val>
          <c:extLst>
            <c:ext xmlns:c16="http://schemas.microsoft.com/office/drawing/2014/chart" uri="{C3380CC4-5D6E-409C-BE32-E72D297353CC}">
              <c16:uniqueId val="{00000015-44F3-4A95-8B92-205B672AA16A}"/>
            </c:ext>
          </c:extLst>
        </c:ser>
        <c:ser>
          <c:idx val="2"/>
          <c:order val="2"/>
          <c:tx>
            <c:strRef>
              <c:f>Sheet8!$D$18:$D$19</c:f>
              <c:strCache>
                <c:ptCount val="1"/>
                <c:pt idx="0">
                  <c:v>Company 3</c:v>
                </c:pt>
              </c:strCache>
            </c:strRef>
          </c:tx>
          <c:dPt>
            <c:idx val="0"/>
            <c:bubble3D val="0"/>
            <c:spPr>
              <a:solidFill>
                <a:schemeClr val="accent1"/>
              </a:solidFill>
              <a:ln>
                <a:noFill/>
              </a:ln>
              <a:effectLst>
                <a:outerShdw blurRad="63500" sx="102000" sy="102000" algn="ctr" rotWithShape="0">
                  <a:prstClr val="black">
                    <a:alpha val="20000"/>
                  </a:prstClr>
                </a:outerShdw>
              </a:effectLst>
            </c:spPr>
          </c:dPt>
          <c:dPt>
            <c:idx val="1"/>
            <c:bubble3D val="0"/>
            <c:spPr>
              <a:solidFill>
                <a:schemeClr val="accent2"/>
              </a:solidFill>
              <a:ln>
                <a:noFill/>
              </a:ln>
              <a:effectLst>
                <a:outerShdw blurRad="63500" sx="102000" sy="102000" algn="ctr" rotWithShape="0">
                  <a:prstClr val="black">
                    <a:alpha val="20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Sheet8!$A$20:$A$22</c:f>
              <c:strCache>
                <c:ptCount val="2"/>
                <c:pt idx="0">
                  <c:v>Total energy consumed from non-renewable sources (D+E+F)</c:v>
                </c:pt>
                <c:pt idx="1">
                  <c:v>Total energy consumed from renewable sources (A+B+C)</c:v>
                </c:pt>
              </c:strCache>
            </c:strRef>
          </c:cat>
          <c:val>
            <c:numRef>
              <c:f>Sheet8!$D$20:$D$22</c:f>
              <c:numCache>
                <c:formatCode>0.00%</c:formatCode>
                <c:ptCount val="2"/>
                <c:pt idx="0">
                  <c:v>1</c:v>
                </c:pt>
                <c:pt idx="1">
                  <c:v>0</c:v>
                </c:pt>
              </c:numCache>
            </c:numRef>
          </c:val>
          <c:extLst>
            <c:ext xmlns:c16="http://schemas.microsoft.com/office/drawing/2014/chart" uri="{C3380CC4-5D6E-409C-BE32-E72D297353CC}">
              <c16:uniqueId val="{00000016-44F3-4A95-8B92-205B672AA16A}"/>
            </c:ext>
          </c:extLst>
        </c:ser>
        <c:ser>
          <c:idx val="3"/>
          <c:order val="3"/>
          <c:tx>
            <c:strRef>
              <c:f>Sheet8!$E$18:$E$19</c:f>
              <c:strCache>
                <c:ptCount val="1"/>
                <c:pt idx="0">
                  <c:v>Company 4</c:v>
                </c:pt>
              </c:strCache>
            </c:strRef>
          </c:tx>
          <c:dPt>
            <c:idx val="0"/>
            <c:bubble3D val="0"/>
            <c:spPr>
              <a:solidFill>
                <a:schemeClr val="accent1"/>
              </a:solidFill>
              <a:ln>
                <a:noFill/>
              </a:ln>
              <a:effectLst>
                <a:outerShdw blurRad="63500" sx="102000" sy="102000" algn="ctr" rotWithShape="0">
                  <a:prstClr val="black">
                    <a:alpha val="20000"/>
                  </a:prstClr>
                </a:outerShdw>
              </a:effectLst>
            </c:spPr>
          </c:dPt>
          <c:dPt>
            <c:idx val="1"/>
            <c:bubble3D val="0"/>
            <c:spPr>
              <a:solidFill>
                <a:schemeClr val="accent2"/>
              </a:solidFill>
              <a:ln>
                <a:noFill/>
              </a:ln>
              <a:effectLst>
                <a:outerShdw blurRad="63500" sx="102000" sy="102000" algn="ctr" rotWithShape="0">
                  <a:prstClr val="black">
                    <a:alpha val="20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Sheet8!$A$20:$A$22</c:f>
              <c:strCache>
                <c:ptCount val="2"/>
                <c:pt idx="0">
                  <c:v>Total energy consumed from non-renewable sources (D+E+F)</c:v>
                </c:pt>
                <c:pt idx="1">
                  <c:v>Total energy consumed from renewable sources (A+B+C)</c:v>
                </c:pt>
              </c:strCache>
            </c:strRef>
          </c:cat>
          <c:val>
            <c:numRef>
              <c:f>Sheet8!$E$20:$E$22</c:f>
              <c:numCache>
                <c:formatCode>0.00%</c:formatCode>
                <c:ptCount val="2"/>
                <c:pt idx="0">
                  <c:v>1</c:v>
                </c:pt>
                <c:pt idx="1">
                  <c:v>0</c:v>
                </c:pt>
              </c:numCache>
            </c:numRef>
          </c:val>
          <c:extLst>
            <c:ext xmlns:c16="http://schemas.microsoft.com/office/drawing/2014/chart" uri="{C3380CC4-5D6E-409C-BE32-E72D297353CC}">
              <c16:uniqueId val="{00000017-44F3-4A95-8B92-205B672AA16A}"/>
            </c:ext>
          </c:extLst>
        </c:ser>
        <c:ser>
          <c:idx val="4"/>
          <c:order val="4"/>
          <c:tx>
            <c:strRef>
              <c:f>Sheet8!$F$18:$F$19</c:f>
              <c:strCache>
                <c:ptCount val="1"/>
                <c:pt idx="0">
                  <c:v>Company 5</c:v>
                </c:pt>
              </c:strCache>
            </c:strRef>
          </c:tx>
          <c:dPt>
            <c:idx val="0"/>
            <c:bubble3D val="0"/>
            <c:spPr>
              <a:solidFill>
                <a:schemeClr val="accent1"/>
              </a:solidFill>
              <a:ln>
                <a:noFill/>
              </a:ln>
              <a:effectLst>
                <a:outerShdw blurRad="63500" sx="102000" sy="102000" algn="ctr" rotWithShape="0">
                  <a:prstClr val="black">
                    <a:alpha val="20000"/>
                  </a:prstClr>
                </a:outerShdw>
              </a:effectLst>
            </c:spPr>
          </c:dPt>
          <c:dPt>
            <c:idx val="1"/>
            <c:bubble3D val="0"/>
            <c:spPr>
              <a:solidFill>
                <a:schemeClr val="accent2"/>
              </a:solidFill>
              <a:ln>
                <a:noFill/>
              </a:ln>
              <a:effectLst>
                <a:outerShdw blurRad="63500" sx="102000" sy="102000" algn="ctr" rotWithShape="0">
                  <a:prstClr val="black">
                    <a:alpha val="20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Sheet8!$A$20:$A$22</c:f>
              <c:strCache>
                <c:ptCount val="2"/>
                <c:pt idx="0">
                  <c:v>Total energy consumed from non-renewable sources (D+E+F)</c:v>
                </c:pt>
                <c:pt idx="1">
                  <c:v>Total energy consumed from renewable sources (A+B+C)</c:v>
                </c:pt>
              </c:strCache>
            </c:strRef>
          </c:cat>
          <c:val>
            <c:numRef>
              <c:f>Sheet8!$F$20:$F$22</c:f>
              <c:numCache>
                <c:formatCode>0.00%</c:formatCode>
                <c:ptCount val="2"/>
                <c:pt idx="0">
                  <c:v>#N/A</c:v>
                </c:pt>
                <c:pt idx="1">
                  <c:v>#N/A</c:v>
                </c:pt>
              </c:numCache>
            </c:numRef>
          </c:val>
          <c:extLst>
            <c:ext xmlns:c16="http://schemas.microsoft.com/office/drawing/2014/chart" uri="{C3380CC4-5D6E-409C-BE32-E72D297353CC}">
              <c16:uniqueId val="{00000018-44F3-4A95-8B92-205B672AA16A}"/>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Energy Consumption Trends Over Time</a:t>
            </a:r>
          </a:p>
          <a:p>
            <a:pPr>
              <a:defRPr/>
            </a:pPr>
            <a:endParaRPr lang="en-IN"/>
          </a:p>
        </c:rich>
      </c:tx>
      <c:layout>
        <c:manualLayout>
          <c:xMode val="edge"/>
          <c:yMode val="edge"/>
          <c:x val="0.16443145937872575"/>
          <c:y val="2.048655845175388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062091458328013"/>
          <c:y val="0.16130423750317177"/>
          <c:w val="0.64805464208820818"/>
          <c:h val="0.62625656167979016"/>
        </c:manualLayout>
      </c:layout>
      <c:line3DChart>
        <c:grouping val="standard"/>
        <c:varyColors val="0"/>
        <c:ser>
          <c:idx val="0"/>
          <c:order val="0"/>
          <c:tx>
            <c:strRef>
              <c:f>Sheet8!$B$34</c:f>
              <c:strCache>
                <c:ptCount val="1"/>
                <c:pt idx="0">
                  <c:v>Total energy consumed (A+B+C+D+E+F)FY 2024-25</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sp3d/>
          </c:spPr>
          <c:dLbls>
            <c:spPr>
              <a:solidFill>
                <a:schemeClr val="bg2"/>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showLeaderLines val="1"/>
                <c15:leaderLines>
                  <c:spPr>
                    <a:ln w="9525">
                      <a:solidFill>
                        <a:schemeClr val="tx2">
                          <a:lumMod val="35000"/>
                          <a:lumOff val="65000"/>
                        </a:schemeClr>
                      </a:solidFill>
                    </a:ln>
                    <a:effectLst/>
                  </c:spPr>
                </c15:leaderLines>
              </c:ext>
            </c:extLst>
          </c:dLbls>
          <c:cat>
            <c:strRef>
              <c:f>Sheet8!$A$35:$A$39</c:f>
              <c:strCache>
                <c:ptCount val="5"/>
                <c:pt idx="0">
                  <c:v>Company 1</c:v>
                </c:pt>
                <c:pt idx="1">
                  <c:v>Company 2</c:v>
                </c:pt>
                <c:pt idx="2">
                  <c:v>Company 3</c:v>
                </c:pt>
                <c:pt idx="3">
                  <c:v>Company 4</c:v>
                </c:pt>
                <c:pt idx="4">
                  <c:v>Company 5</c:v>
                </c:pt>
              </c:strCache>
            </c:strRef>
          </c:cat>
          <c:val>
            <c:numRef>
              <c:f>Sheet8!$B$35:$B$39</c:f>
              <c:numCache>
                <c:formatCode>#,##0</c:formatCode>
                <c:ptCount val="5"/>
                <c:pt idx="0">
                  <c:v>1360244</c:v>
                </c:pt>
                <c:pt idx="1">
                  <c:v>23243207</c:v>
                </c:pt>
                <c:pt idx="2">
                  <c:v>135409</c:v>
                </c:pt>
                <c:pt idx="3">
                  <c:v>13425</c:v>
                </c:pt>
                <c:pt idx="4">
                  <c:v>0</c:v>
                </c:pt>
              </c:numCache>
            </c:numRef>
          </c:val>
          <c:smooth val="0"/>
          <c:extLst>
            <c:ext xmlns:c16="http://schemas.microsoft.com/office/drawing/2014/chart" uri="{C3380CC4-5D6E-409C-BE32-E72D297353CC}">
              <c16:uniqueId val="{00000000-C309-404C-B84E-1E98F6294712}"/>
            </c:ext>
          </c:extLst>
        </c:ser>
        <c:ser>
          <c:idx val="1"/>
          <c:order val="1"/>
          <c:tx>
            <c:strRef>
              <c:f>Sheet8!$C$34</c:f>
              <c:strCache>
                <c:ptCount val="1"/>
                <c:pt idx="0">
                  <c:v>Total energy consumed (A+B+C+D+E+F)FY2023-24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sp3d/>
          </c:spPr>
          <c:dLbls>
            <c:spPr>
              <a:solidFill>
                <a:schemeClr val="bg2"/>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showLeaderLines val="1"/>
                <c15:leaderLines>
                  <c:spPr>
                    <a:ln w="9525">
                      <a:solidFill>
                        <a:schemeClr val="tx2">
                          <a:lumMod val="35000"/>
                          <a:lumOff val="65000"/>
                        </a:schemeClr>
                      </a:solidFill>
                    </a:ln>
                    <a:effectLst/>
                  </c:spPr>
                </c15:leaderLines>
              </c:ext>
            </c:extLst>
          </c:dLbls>
          <c:cat>
            <c:strRef>
              <c:f>Sheet8!$A$35:$A$39</c:f>
              <c:strCache>
                <c:ptCount val="5"/>
                <c:pt idx="0">
                  <c:v>Company 1</c:v>
                </c:pt>
                <c:pt idx="1">
                  <c:v>Company 2</c:v>
                </c:pt>
                <c:pt idx="2">
                  <c:v>Company 3</c:v>
                </c:pt>
                <c:pt idx="3">
                  <c:v>Company 4</c:v>
                </c:pt>
                <c:pt idx="4">
                  <c:v>Company 5</c:v>
                </c:pt>
              </c:strCache>
            </c:strRef>
          </c:cat>
          <c:val>
            <c:numRef>
              <c:f>Sheet8!$C$35:$C$39</c:f>
              <c:numCache>
                <c:formatCode>#,##0</c:formatCode>
                <c:ptCount val="5"/>
                <c:pt idx="0">
                  <c:v>12823146</c:v>
                </c:pt>
                <c:pt idx="1">
                  <c:v>2136540</c:v>
                </c:pt>
                <c:pt idx="2">
                  <c:v>102202</c:v>
                </c:pt>
                <c:pt idx="3">
                  <c:v>1213347</c:v>
                </c:pt>
                <c:pt idx="4">
                  <c:v>0</c:v>
                </c:pt>
              </c:numCache>
            </c:numRef>
          </c:val>
          <c:smooth val="0"/>
          <c:extLst>
            <c:ext xmlns:c16="http://schemas.microsoft.com/office/drawing/2014/chart" uri="{C3380CC4-5D6E-409C-BE32-E72D297353CC}">
              <c16:uniqueId val="{00000001-C309-404C-B84E-1E98F6294712}"/>
            </c:ext>
          </c:extLst>
        </c:ser>
        <c:dLbls>
          <c:showLegendKey val="0"/>
          <c:showVal val="1"/>
          <c:showCatName val="0"/>
          <c:showSerName val="0"/>
          <c:showPercent val="0"/>
          <c:showBubbleSize val="0"/>
        </c:dLbls>
        <c:axId val="1446287056"/>
        <c:axId val="1446282736"/>
        <c:axId val="221248032"/>
      </c:line3DChart>
      <c:catAx>
        <c:axId val="14462870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companies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46282736"/>
        <c:crosses val="autoZero"/>
        <c:auto val="1"/>
        <c:lblAlgn val="ctr"/>
        <c:lblOffset val="100"/>
        <c:noMultiLvlLbl val="0"/>
      </c:catAx>
      <c:valAx>
        <c:axId val="144628273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Ttoal Energy Consumption(gj)</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46287056"/>
        <c:crosses val="autoZero"/>
        <c:crossBetween val="between"/>
      </c:valAx>
      <c:serAx>
        <c:axId val="221248032"/>
        <c:scaling>
          <c:orientation val="minMax"/>
        </c:scaling>
        <c:delete val="0"/>
        <c:axPos val="b"/>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en-US"/>
          </a:p>
        </c:txPr>
        <c:crossAx val="1446282736"/>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[TBL_ENERGY_CONSUMPTION_DASHBOARD.xlsx]Sheet8!PivotTable22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a:t>
            </a:r>
            <a:r>
              <a:rPr lang="en-IN" b="1" baseline="0"/>
              <a:t> 3 ENERGY SOURCES BY CONSUMPTION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13100516076696"/>
          <c:y val="0.26328484981044037"/>
          <c:w val="0.76014638489904562"/>
          <c:h val="0.40574511519393408"/>
        </c:manualLayout>
      </c:layout>
      <c:lineChart>
        <c:grouping val="standard"/>
        <c:varyColors val="0"/>
        <c:ser>
          <c:idx val="0"/>
          <c:order val="0"/>
          <c:tx>
            <c:strRef>
              <c:f>Sheet8!$B$42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Sheet8!$A$43:$A$45</c:f>
              <c:strCache>
                <c:ptCount val="3"/>
                <c:pt idx="0">
                  <c:v>Electrcity(Non-Renewable)</c:v>
                </c:pt>
                <c:pt idx="1">
                  <c:v>Electrcity(Renewable)</c:v>
                </c:pt>
                <c:pt idx="2">
                  <c:v>Diesel</c:v>
                </c:pt>
              </c:strCache>
            </c:strRef>
          </c:cat>
          <c:val>
            <c:numRef>
              <c:f>Sheet8!$B$43:$B$45</c:f>
              <c:numCache>
                <c:formatCode>#,##0</c:formatCode>
                <c:ptCount val="3"/>
                <c:pt idx="0">
                  <c:v>26053931</c:v>
                </c:pt>
                <c:pt idx="1">
                  <c:v>14604333</c:v>
                </c:pt>
                <c:pt idx="2">
                  <c:v>287877</c:v>
                </c:pt>
              </c:numCache>
            </c:numRef>
          </c:val>
          <c:smooth val="0"/>
          <c:extLst>
            <c:ext xmlns:c16="http://schemas.microsoft.com/office/drawing/2014/chart" uri="{C3380CC4-5D6E-409C-BE32-E72D297353CC}">
              <c16:uniqueId val="{00000000-6199-4017-9713-DE869DE5BFDF}"/>
            </c:ext>
          </c:extLst>
        </c:ser>
        <c:dLbls>
          <c:dLblPos val="t"/>
          <c:showLegendKey val="0"/>
          <c:showVal val="1"/>
          <c:showCatName val="0"/>
          <c:showSerName val="0"/>
          <c:showPercent val="0"/>
          <c:showBubbleSize val="0"/>
        </c:dLbls>
        <c:marker val="1"/>
        <c:smooth val="0"/>
        <c:axId val="1446312016"/>
        <c:axId val="1446302896"/>
      </c:lineChart>
      <c:catAx>
        <c:axId val="1446312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Energy</a:t>
                </a:r>
                <a:r>
                  <a:rPr lang="en-IN" sz="1200" b="1" baseline="0"/>
                  <a:t> Sources</a:t>
                </a:r>
                <a:endParaRPr lang="en-IN" sz="12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302896"/>
        <c:crosses val="autoZero"/>
        <c:auto val="1"/>
        <c:lblAlgn val="ctr"/>
        <c:lblOffset val="100"/>
        <c:noMultiLvlLbl val="0"/>
      </c:catAx>
      <c:valAx>
        <c:axId val="144630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ENERGY</a:t>
                </a:r>
                <a:r>
                  <a:rPr lang="en-IN" sz="1200" b="1" baseline="0"/>
                  <a:t> CONSUMPTION(GJ</a:t>
                </a:r>
                <a:r>
                  <a:rPr lang="en-IN" sz="1200" baseline="0"/>
                  <a:t>)</a:t>
                </a:r>
                <a:endParaRPr lang="en-IN" sz="1200"/>
              </a:p>
            </c:rich>
          </c:tx>
          <c:layout>
            <c:manualLayout>
              <c:xMode val="edge"/>
              <c:yMode val="edge"/>
              <c:x val="4.7365304914150381E-3"/>
              <c:y val="0.205239503128501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312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[TBL_ENERGY_CONSUMPTION_DASHBOARD.xlsx]Sheet4!PivotTable4</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ENERGY</a:t>
            </a:r>
            <a:r>
              <a:rPr lang="en-IN" sz="1600" b="1" baseline="0"/>
              <a:t> BREAKDOWN BY YEAR WISE  </a:t>
            </a:r>
            <a:endParaRPr lang="en-IN" sz="1600" b="1"/>
          </a:p>
        </c:rich>
      </c:tx>
      <c:layout>
        <c:manualLayout>
          <c:xMode val="edge"/>
          <c:yMode val="edge"/>
          <c:x val="6.4170482365708574E-3"/>
          <c:y val="0.108493634660872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accent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accent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solidFill>
              <a:schemeClr val="accent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7688751708878"/>
          <c:y val="0.33019160313738632"/>
          <c:w val="0.70320058597198964"/>
          <c:h val="0.45887222469869487"/>
        </c:manualLayout>
      </c:layout>
      <c:barChart>
        <c:barDir val="col"/>
        <c:grouping val="clustered"/>
        <c:varyColors val="0"/>
        <c:ser>
          <c:idx val="0"/>
          <c:order val="0"/>
          <c:tx>
            <c:strRef>
              <c:f>Sheet4!$B$1:$B$2</c:f>
              <c:strCache>
                <c:ptCount val="1"/>
                <c:pt idx="0">
                  <c:v>Renewable sources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Sheet4!$A$3:$A$4</c:f>
              <c:strCache>
                <c:ptCount val="2"/>
                <c:pt idx="0">
                  <c:v>(FY 2023-2024)</c:v>
                </c:pt>
                <c:pt idx="1">
                  <c:v>(FY 2024-25)</c:v>
                </c:pt>
              </c:strCache>
            </c:strRef>
          </c:cat>
          <c:val>
            <c:numRef>
              <c:f>Sheet4!$B$3:$B$4</c:f>
              <c:numCache>
                <c:formatCode>#,##0</c:formatCode>
                <c:ptCount val="2"/>
                <c:pt idx="0">
                  <c:v>14479793</c:v>
                </c:pt>
                <c:pt idx="1">
                  <c:v>131594</c:v>
                </c:pt>
              </c:numCache>
            </c:numRef>
          </c:val>
          <c:extLst>
            <c:ext xmlns:c16="http://schemas.microsoft.com/office/drawing/2014/chart" uri="{C3380CC4-5D6E-409C-BE32-E72D297353CC}">
              <c16:uniqueId val="{00000000-79B6-4710-83CA-3396ECE9129A}"/>
            </c:ext>
          </c:extLst>
        </c:ser>
        <c:ser>
          <c:idx val="1"/>
          <c:order val="1"/>
          <c:tx>
            <c:strRef>
              <c:f>Sheet4!$C$1:$C$2</c:f>
              <c:strCache>
                <c:ptCount val="1"/>
                <c:pt idx="0">
                  <c:v>Non-renewable sources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Sheet4!$A$3:$A$4</c:f>
              <c:strCache>
                <c:ptCount val="2"/>
                <c:pt idx="0">
                  <c:v>(FY 2023-2024)</c:v>
                </c:pt>
                <c:pt idx="1">
                  <c:v>(FY 2024-25)</c:v>
                </c:pt>
              </c:strCache>
            </c:strRef>
          </c:cat>
          <c:val>
            <c:numRef>
              <c:f>Sheet4!$C$3:$C$4</c:f>
              <c:numCache>
                <c:formatCode>#,##0</c:formatCode>
                <c:ptCount val="2"/>
                <c:pt idx="0">
                  <c:v>1744340.607293</c:v>
                </c:pt>
                <c:pt idx="1">
                  <c:v>24620690.795299999</c:v>
                </c:pt>
              </c:numCache>
            </c:numRef>
          </c:val>
          <c:extLst>
            <c:ext xmlns:c16="http://schemas.microsoft.com/office/drawing/2014/chart" uri="{C3380CC4-5D6E-409C-BE32-E72D297353CC}">
              <c16:uniqueId val="{00000001-79B6-4710-83CA-3396ECE9129A}"/>
            </c:ext>
          </c:extLst>
        </c:ser>
        <c:dLbls>
          <c:dLblPos val="outEnd"/>
          <c:showLegendKey val="0"/>
          <c:showVal val="1"/>
          <c:showCatName val="0"/>
          <c:showSerName val="0"/>
          <c:showPercent val="0"/>
          <c:showBubbleSize val="0"/>
        </c:dLbls>
        <c:gapWidth val="219"/>
        <c:overlap val="-27"/>
        <c:axId val="1446245776"/>
        <c:axId val="1446238576"/>
      </c:barChart>
      <c:catAx>
        <c:axId val="1446245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FISCAL</a:t>
                </a:r>
                <a:r>
                  <a:rPr lang="en-IN" sz="1200" b="1" baseline="0"/>
                  <a:t> YEARS</a:t>
                </a:r>
                <a:endParaRPr lang="en-IN" sz="12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238576"/>
        <c:crosses val="autoZero"/>
        <c:auto val="1"/>
        <c:lblAlgn val="ctr"/>
        <c:lblOffset val="100"/>
        <c:noMultiLvlLbl val="0"/>
      </c:catAx>
      <c:valAx>
        <c:axId val="144623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IN" sz="1200" b="1"/>
                  <a:t>ENERGY</a:t>
                </a:r>
                <a:r>
                  <a:rPr lang="en-IN" sz="1200" b="1" baseline="0"/>
                  <a:t> CONSUMPTION(GJ)</a:t>
                </a:r>
                <a:endParaRPr lang="en-IN" sz="1200" b="1"/>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245776"/>
        <c:crosses val="autoZero"/>
        <c:crossBetween val="between"/>
      </c:valAx>
      <c:spPr>
        <a:noFill/>
        <a:ln>
          <a:noFill/>
        </a:ln>
        <a:effectLst/>
      </c:spPr>
    </c:plotArea>
    <c:legend>
      <c:legendPos val="r"/>
      <c:layout>
        <c:manualLayout>
          <c:xMode val="edge"/>
          <c:yMode val="edge"/>
          <c:x val="0.6825253419620777"/>
          <c:y val="1.9019824727392897E-2"/>
          <c:w val="0.28127215115888643"/>
          <c:h val="0.212249679466295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[TBL_ENERGY_CONSUMPTION_DASHBOARD.xlsx]Sheet8!PivotTable23</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TOTAL</a:t>
            </a:r>
            <a:r>
              <a:rPr lang="en-IN" b="1" baseline="0"/>
              <a:t> ENERGY  CONSUMED COMPANY WISE</a:t>
            </a:r>
            <a:endParaRPr lang="en-IN" b="1"/>
          </a:p>
        </c:rich>
      </c:tx>
      <c:layout>
        <c:manualLayout>
          <c:xMode val="edge"/>
          <c:yMode val="edge"/>
          <c:x val="5.9010773471044753E-5"/>
          <c:y val="9.936285019903838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accen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
        <c:idx val="1"/>
        <c:spPr>
          <a:solidFill>
            <a:schemeClr val="accent1"/>
          </a:solidFill>
          <a:ln>
            <a:noFill/>
          </a:ln>
          <a:effectLst/>
        </c:spPr>
        <c:marker>
          <c:symbol val="none"/>
        </c:marker>
        <c:dLbl>
          <c:idx val="0"/>
          <c:spPr>
            <a:solidFill>
              <a:schemeClr val="accent2"/>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
        <c:idx val="2"/>
        <c:spPr>
          <a:solidFill>
            <a:schemeClr val="accent1"/>
          </a:solidFill>
          <a:ln>
            <a:noFill/>
          </a:ln>
          <a:effectLst/>
        </c:spPr>
        <c:dLbl>
          <c:idx val="0"/>
          <c:layout>
            <c:manualLayout>
              <c:x val="0"/>
              <c:y val="-6.9716766031356625E-3"/>
            </c:manualLayout>
          </c:layout>
          <c:spPr>
            <a:solidFill>
              <a:schemeClr val="accen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
        <c:idx val="3"/>
        <c:spPr>
          <a:solidFill>
            <a:schemeClr val="accent1"/>
          </a:solidFill>
          <a:ln>
            <a:noFill/>
          </a:ln>
          <a:effectLst/>
        </c:spPr>
        <c:marker>
          <c:symbol val="none"/>
        </c:marker>
        <c:dLbl>
          <c:idx val="0"/>
          <c:spPr>
            <a:solidFill>
              <a:schemeClr val="accen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
        <c:idx val="4"/>
        <c:spPr>
          <a:solidFill>
            <a:schemeClr val="accent1"/>
          </a:solidFill>
          <a:ln>
            <a:noFill/>
          </a:ln>
          <a:effectLst/>
        </c:spPr>
        <c:dLbl>
          <c:idx val="0"/>
          <c:layout>
            <c:manualLayout>
              <c:x val="0"/>
              <c:y val="-6.9716766031356625E-3"/>
            </c:manualLayout>
          </c:layout>
          <c:spPr>
            <a:solidFill>
              <a:schemeClr val="accen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
        <c:idx val="5"/>
        <c:spPr>
          <a:solidFill>
            <a:schemeClr val="accent1"/>
          </a:solidFill>
          <a:ln>
            <a:noFill/>
          </a:ln>
          <a:effectLst/>
        </c:spPr>
        <c:marker>
          <c:symbol val="none"/>
        </c:marker>
        <c:dLbl>
          <c:idx val="0"/>
          <c:spPr>
            <a:solidFill>
              <a:schemeClr val="accent2"/>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
        <c:idx val="6"/>
        <c:spPr>
          <a:solidFill>
            <a:schemeClr val="accent1"/>
          </a:solidFill>
          <a:ln>
            <a:noFill/>
          </a:ln>
          <a:effectLst/>
        </c:spPr>
        <c:marker>
          <c:symbol val="none"/>
        </c:marker>
        <c:dLbl>
          <c:idx val="0"/>
          <c:spPr>
            <a:solidFill>
              <a:schemeClr val="accen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
        <c:idx val="7"/>
        <c:spPr>
          <a:solidFill>
            <a:schemeClr val="accent1"/>
          </a:solidFill>
          <a:ln>
            <a:noFill/>
          </a:ln>
          <a:effectLst/>
        </c:spPr>
        <c:dLbl>
          <c:idx val="0"/>
          <c:layout>
            <c:manualLayout>
              <c:x val="0"/>
              <c:y val="-6.9716766031356625E-3"/>
            </c:manualLayout>
          </c:layout>
          <c:spPr>
            <a:solidFill>
              <a:schemeClr val="accen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
        <c:idx val="8"/>
        <c:spPr>
          <a:solidFill>
            <a:schemeClr val="accent1"/>
          </a:solidFill>
          <a:ln>
            <a:noFill/>
          </a:ln>
          <a:effectLst/>
        </c:spPr>
        <c:marker>
          <c:symbol val="none"/>
        </c:marker>
        <c:dLbl>
          <c:idx val="0"/>
          <c:spPr>
            <a:solidFill>
              <a:schemeClr val="accent2"/>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
        <c:idx val="9"/>
        <c:spPr>
          <a:solidFill>
            <a:schemeClr val="accent1"/>
          </a:solidFill>
          <a:ln>
            <a:noFill/>
          </a:ln>
          <a:effectLst/>
        </c:spPr>
        <c:marker>
          <c:symbol val="none"/>
        </c:marker>
        <c:dLbl>
          <c:idx val="0"/>
          <c:spPr>
            <a:solidFill>
              <a:schemeClr val="accen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
        <c:idx val="10"/>
        <c:spPr>
          <a:solidFill>
            <a:schemeClr val="accent1"/>
          </a:solidFill>
          <a:ln>
            <a:noFill/>
          </a:ln>
          <a:effectLst/>
        </c:spPr>
        <c:dLbl>
          <c:idx val="0"/>
          <c:layout>
            <c:manualLayout>
              <c:x val="0"/>
              <c:y val="-6.9716766031356625E-3"/>
            </c:manualLayout>
          </c:layout>
          <c:spPr>
            <a:solidFill>
              <a:schemeClr val="accen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
        <c:idx val="11"/>
        <c:spPr>
          <a:solidFill>
            <a:schemeClr val="accent1"/>
          </a:solidFill>
          <a:ln>
            <a:noFill/>
          </a:ln>
          <a:effectLst/>
        </c:spPr>
        <c:marker>
          <c:symbol val="none"/>
        </c:marker>
        <c:dLbl>
          <c:idx val="0"/>
          <c:spPr>
            <a:solidFill>
              <a:schemeClr val="accent2"/>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
        <c:idx val="12"/>
        <c:spPr>
          <a:solidFill>
            <a:schemeClr val="accent1"/>
          </a:solidFill>
          <a:ln>
            <a:noFill/>
          </a:ln>
          <a:effectLst/>
        </c:spPr>
        <c:marker>
          <c:symbol val="none"/>
        </c:marker>
        <c:dLbl>
          <c:idx val="0"/>
          <c:spPr>
            <a:solidFill>
              <a:schemeClr val="accen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
        <c:idx val="13"/>
        <c:spPr>
          <a:solidFill>
            <a:schemeClr val="accent1"/>
          </a:solidFill>
          <a:ln>
            <a:noFill/>
          </a:ln>
          <a:effectLst/>
        </c:spPr>
        <c:dLbl>
          <c:idx val="0"/>
          <c:layout>
            <c:manualLayout>
              <c:x val="0"/>
              <c:y val="-6.9716766031356625E-3"/>
            </c:manualLayout>
          </c:layout>
          <c:spPr>
            <a:solidFill>
              <a:schemeClr val="accen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
        <c:idx val="14"/>
        <c:spPr>
          <a:solidFill>
            <a:schemeClr val="accent1"/>
          </a:solidFill>
          <a:ln>
            <a:noFill/>
          </a:ln>
          <a:effectLst/>
        </c:spPr>
        <c:marker>
          <c:symbol val="none"/>
        </c:marker>
        <c:dLbl>
          <c:idx val="0"/>
          <c:spPr>
            <a:solidFill>
              <a:schemeClr val="accent2"/>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s>
    <c:plotArea>
      <c:layout>
        <c:manualLayout>
          <c:layoutTarget val="inner"/>
          <c:xMode val="edge"/>
          <c:yMode val="edge"/>
          <c:x val="0.14383800685295439"/>
          <c:y val="0.20350206565869344"/>
          <c:w val="0.84631642790277839"/>
          <c:h val="0.7040203043004658"/>
        </c:manualLayout>
      </c:layout>
      <c:barChart>
        <c:barDir val="col"/>
        <c:grouping val="clustered"/>
        <c:varyColors val="0"/>
        <c:ser>
          <c:idx val="0"/>
          <c:order val="0"/>
          <c:tx>
            <c:strRef>
              <c:f>Sheet8!$B$68:$B$70</c:f>
              <c:strCache>
                <c:ptCount val="1"/>
                <c:pt idx="0">
                  <c:v>Total energy consumed (A+B+C+D+E+F) - 2023-24</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7848-40AA-87BA-245909E0A9D1}"/>
              </c:ext>
            </c:extLst>
          </c:dPt>
          <c:dLbls>
            <c:dLbl>
              <c:idx val="0"/>
              <c:layout>
                <c:manualLayout>
                  <c:x val="0"/>
                  <c:y val="-6.971676603135662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848-40AA-87BA-245909E0A9D1}"/>
                </c:ext>
              </c:extLst>
            </c:dLbl>
            <c:spPr>
              <a:solidFill>
                <a:schemeClr val="accen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Sheet8!$A$71:$A$75</c:f>
              <c:strCache>
                <c:ptCount val="5"/>
                <c:pt idx="0">
                  <c:v>Company 1</c:v>
                </c:pt>
                <c:pt idx="1">
                  <c:v>Company 2</c:v>
                </c:pt>
                <c:pt idx="2">
                  <c:v>Company 3</c:v>
                </c:pt>
                <c:pt idx="3">
                  <c:v>Company 4</c:v>
                </c:pt>
                <c:pt idx="4">
                  <c:v>Company 5</c:v>
                </c:pt>
              </c:strCache>
            </c:strRef>
          </c:cat>
          <c:val>
            <c:numRef>
              <c:f>Sheet8!$B$71:$B$75</c:f>
              <c:numCache>
                <c:formatCode>#,##0</c:formatCode>
                <c:ptCount val="5"/>
                <c:pt idx="0">
                  <c:v>12823146</c:v>
                </c:pt>
                <c:pt idx="1">
                  <c:v>2136540</c:v>
                </c:pt>
                <c:pt idx="2">
                  <c:v>102202</c:v>
                </c:pt>
                <c:pt idx="3">
                  <c:v>1213347</c:v>
                </c:pt>
                <c:pt idx="4">
                  <c:v>0</c:v>
                </c:pt>
              </c:numCache>
            </c:numRef>
          </c:val>
          <c:extLst>
            <c:ext xmlns:c16="http://schemas.microsoft.com/office/drawing/2014/chart" uri="{C3380CC4-5D6E-409C-BE32-E72D297353CC}">
              <c16:uniqueId val="{00000001-7848-40AA-87BA-245909E0A9D1}"/>
            </c:ext>
          </c:extLst>
        </c:ser>
        <c:ser>
          <c:idx val="1"/>
          <c:order val="1"/>
          <c:tx>
            <c:strRef>
              <c:f>Sheet8!$C$68:$C$70</c:f>
              <c:strCache>
                <c:ptCount val="1"/>
                <c:pt idx="0">
                  <c:v>Total energy consumed (A+B+C+D+E+F) - 2024-25</c:v>
                </c:pt>
              </c:strCache>
            </c:strRef>
          </c:tx>
          <c:spPr>
            <a:solidFill>
              <a:schemeClr val="accent2"/>
            </a:solidFill>
            <a:ln>
              <a:noFill/>
            </a:ln>
            <a:effectLst/>
          </c:spPr>
          <c:invertIfNegative val="0"/>
          <c:dLbls>
            <c:spPr>
              <a:solidFill>
                <a:schemeClr val="accent2"/>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Sheet8!$A$71:$A$75</c:f>
              <c:strCache>
                <c:ptCount val="5"/>
                <c:pt idx="0">
                  <c:v>Company 1</c:v>
                </c:pt>
                <c:pt idx="1">
                  <c:v>Company 2</c:v>
                </c:pt>
                <c:pt idx="2">
                  <c:v>Company 3</c:v>
                </c:pt>
                <c:pt idx="3">
                  <c:v>Company 4</c:v>
                </c:pt>
                <c:pt idx="4">
                  <c:v>Company 5</c:v>
                </c:pt>
              </c:strCache>
            </c:strRef>
          </c:cat>
          <c:val>
            <c:numRef>
              <c:f>Sheet8!$C$71:$C$75</c:f>
              <c:numCache>
                <c:formatCode>#,##0</c:formatCode>
                <c:ptCount val="5"/>
                <c:pt idx="0">
                  <c:v>1360244</c:v>
                </c:pt>
                <c:pt idx="1">
                  <c:v>23243207</c:v>
                </c:pt>
                <c:pt idx="2">
                  <c:v>135409</c:v>
                </c:pt>
                <c:pt idx="3">
                  <c:v>13425</c:v>
                </c:pt>
                <c:pt idx="4">
                  <c:v>0</c:v>
                </c:pt>
              </c:numCache>
            </c:numRef>
          </c:val>
          <c:extLst>
            <c:ext xmlns:c16="http://schemas.microsoft.com/office/drawing/2014/chart" uri="{C3380CC4-5D6E-409C-BE32-E72D297353CC}">
              <c16:uniqueId val="{00000002-7848-40AA-87BA-245909E0A9D1}"/>
            </c:ext>
          </c:extLst>
        </c:ser>
        <c:dLbls>
          <c:dLblPos val="outEnd"/>
          <c:showLegendKey val="0"/>
          <c:showVal val="1"/>
          <c:showCatName val="0"/>
          <c:showSerName val="0"/>
          <c:showPercent val="0"/>
          <c:showBubbleSize val="0"/>
        </c:dLbls>
        <c:gapWidth val="219"/>
        <c:overlap val="-27"/>
        <c:axId val="1316060064"/>
        <c:axId val="1316051904"/>
      </c:barChart>
      <c:catAx>
        <c:axId val="1316060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a:t>Companies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051904"/>
        <c:crosses val="autoZero"/>
        <c:auto val="1"/>
        <c:lblAlgn val="ctr"/>
        <c:lblOffset val="100"/>
        <c:noMultiLvlLbl val="0"/>
      </c:catAx>
      <c:valAx>
        <c:axId val="131605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a:t>ENERGY</a:t>
                </a:r>
                <a:r>
                  <a:rPr lang="en-IN" sz="1400" baseline="0"/>
                  <a:t> CONSUMPTION(GJ</a:t>
                </a:r>
                <a:r>
                  <a:rPr lang="en-IN" baseline="0"/>
                  <a:t>)</a:t>
                </a:r>
                <a:endParaRPr lang="en-IN"/>
              </a:p>
            </c:rich>
          </c:tx>
          <c:layout>
            <c:manualLayout>
              <c:xMode val="edge"/>
              <c:yMode val="edge"/>
              <c:x val="0"/>
              <c:y val="0.344676516136154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060064"/>
        <c:crosses val="autoZero"/>
        <c:crossBetween val="between"/>
      </c:valAx>
      <c:spPr>
        <a:noFill/>
        <a:ln>
          <a:noFill/>
        </a:ln>
        <a:effectLst/>
      </c:spPr>
    </c:plotArea>
    <c:legend>
      <c:legendPos val="r"/>
      <c:layout>
        <c:manualLayout>
          <c:xMode val="edge"/>
          <c:yMode val="edge"/>
          <c:x val="0.53572343074488116"/>
          <c:y val="2.3588874307378264E-2"/>
          <c:w val="0.45760774106572527"/>
          <c:h val="0.180849986822234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[TBL_ENERGY_CONSUMPTION_DASHBOARD.xlsx]Sheet8!PivotTable14</c:name>
    <c:fmtId val="6"/>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t>ENERGY</a:t>
            </a:r>
            <a:r>
              <a:rPr lang="en-US" b="1" baseline="0"/>
              <a:t> Source Breakdown by </a:t>
            </a:r>
            <a:r>
              <a:rPr lang="en-US" b="1"/>
              <a:t>Company 3</a:t>
            </a: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48806869216206"/>
          <c:y val="0.26328484981044037"/>
          <c:w val="0.87842905715451913"/>
          <c:h val="0.45822725284339455"/>
        </c:manualLayout>
      </c:layout>
      <c:barChart>
        <c:barDir val="col"/>
        <c:grouping val="clustered"/>
        <c:varyColors val="0"/>
        <c:ser>
          <c:idx val="0"/>
          <c:order val="0"/>
          <c:tx>
            <c:strRef>
              <c:f>Sheet8!$B$1:$B$2</c:f>
              <c:strCache>
                <c:ptCount val="1"/>
                <c:pt idx="0">
                  <c:v>Company 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Sheet8!$A$3:$A$11</c:f>
              <c:strCache>
                <c:ptCount val="9"/>
                <c:pt idx="0">
                  <c:v>Total electricity consumption (A)</c:v>
                </c:pt>
                <c:pt idx="1">
                  <c:v>Total fuel consumption (B)</c:v>
                </c:pt>
                <c:pt idx="2">
                  <c:v>Energy consumption through other sources (C)</c:v>
                </c:pt>
                <c:pt idx="3">
                  <c:v>Total electricity consumption (D)</c:v>
                </c:pt>
                <c:pt idx="4">
                  <c:v>Total fuel consumption (E)</c:v>
                </c:pt>
                <c:pt idx="5">
                  <c:v>Diesel</c:v>
                </c:pt>
                <c:pt idx="6">
                  <c:v>LNG</c:v>
                </c:pt>
                <c:pt idx="7">
                  <c:v>LPG</c:v>
                </c:pt>
                <c:pt idx="8">
                  <c:v>Energy consumption through other sources (F)</c:v>
                </c:pt>
              </c:strCache>
            </c:strRef>
          </c:cat>
          <c:val>
            <c:numRef>
              <c:f>Sheet8!$B$3:$B$11</c:f>
              <c:numCache>
                <c:formatCode>#,##0</c:formatCode>
                <c:ptCount val="9"/>
                <c:pt idx="0">
                  <c:v>12466556</c:v>
                </c:pt>
                <c:pt idx="1">
                  <c:v>123</c:v>
                </c:pt>
                <c:pt idx="2">
                  <c:v>3566</c:v>
                </c:pt>
                <c:pt idx="3">
                  <c:v>1688788</c:v>
                </c:pt>
                <c:pt idx="4">
                  <c:v>24357</c:v>
                </c:pt>
                <c:pt idx="5">
                  <c:v>5677</c:v>
                </c:pt>
                <c:pt idx="6">
                  <c:v>0</c:v>
                </c:pt>
                <c:pt idx="7">
                  <c:v>23</c:v>
                </c:pt>
                <c:pt idx="8">
                  <c:v>0</c:v>
                </c:pt>
              </c:numCache>
            </c:numRef>
          </c:val>
          <c:extLst>
            <c:ext xmlns:c16="http://schemas.microsoft.com/office/drawing/2014/chart" uri="{C3380CC4-5D6E-409C-BE32-E72D297353CC}">
              <c16:uniqueId val="{00000000-33AD-4B9D-824A-7FE6337738EE}"/>
            </c:ext>
          </c:extLst>
        </c:ser>
        <c:ser>
          <c:idx val="1"/>
          <c:order val="1"/>
          <c:tx>
            <c:strRef>
              <c:f>Sheet8!$C$1:$C$2</c:f>
              <c:strCache>
                <c:ptCount val="1"/>
                <c:pt idx="0">
                  <c:v>Company 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Sheet8!$A$3:$A$11</c:f>
              <c:strCache>
                <c:ptCount val="9"/>
                <c:pt idx="0">
                  <c:v>Total electricity consumption (A)</c:v>
                </c:pt>
                <c:pt idx="1">
                  <c:v>Total fuel consumption (B)</c:v>
                </c:pt>
                <c:pt idx="2">
                  <c:v>Energy consumption through other sources (C)</c:v>
                </c:pt>
                <c:pt idx="3">
                  <c:v>Total electricity consumption (D)</c:v>
                </c:pt>
                <c:pt idx="4">
                  <c:v>Total fuel consumption (E)</c:v>
                </c:pt>
                <c:pt idx="5">
                  <c:v>Diesel</c:v>
                </c:pt>
                <c:pt idx="6">
                  <c:v>LNG</c:v>
                </c:pt>
                <c:pt idx="7">
                  <c:v>LPG</c:v>
                </c:pt>
                <c:pt idx="8">
                  <c:v>Energy consumption through other sources (F)</c:v>
                </c:pt>
              </c:strCache>
            </c:strRef>
          </c:cat>
          <c:val>
            <c:numRef>
              <c:f>Sheet8!$C$3:$C$11</c:f>
              <c:numCache>
                <c:formatCode>#,##0</c:formatCode>
                <c:ptCount val="9"/>
                <c:pt idx="0">
                  <c:v>2137777</c:v>
                </c:pt>
                <c:pt idx="1">
                  <c:v>2134</c:v>
                </c:pt>
                <c:pt idx="2">
                  <c:v>1231</c:v>
                </c:pt>
                <c:pt idx="3">
                  <c:v>23115153</c:v>
                </c:pt>
                <c:pt idx="4">
                  <c:v>320</c:v>
                </c:pt>
                <c:pt idx="5">
                  <c:v>123218</c:v>
                </c:pt>
                <c:pt idx="6">
                  <c:v>0</c:v>
                </c:pt>
                <c:pt idx="7">
                  <c:v>0</c:v>
                </c:pt>
                <c:pt idx="8">
                  <c:v>0</c:v>
                </c:pt>
              </c:numCache>
            </c:numRef>
          </c:val>
          <c:extLst>
            <c:ext xmlns:c16="http://schemas.microsoft.com/office/drawing/2014/chart" uri="{C3380CC4-5D6E-409C-BE32-E72D297353CC}">
              <c16:uniqueId val="{00000000-FD14-48E7-AD47-20804609364B}"/>
            </c:ext>
          </c:extLst>
        </c:ser>
        <c:ser>
          <c:idx val="2"/>
          <c:order val="2"/>
          <c:tx>
            <c:strRef>
              <c:f>Sheet8!$D$1:$D$2</c:f>
              <c:strCache>
                <c:ptCount val="1"/>
                <c:pt idx="0">
                  <c:v>Company 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Sheet8!$A$3:$A$11</c:f>
              <c:strCache>
                <c:ptCount val="9"/>
                <c:pt idx="0">
                  <c:v>Total electricity consumption (A)</c:v>
                </c:pt>
                <c:pt idx="1">
                  <c:v>Total fuel consumption (B)</c:v>
                </c:pt>
                <c:pt idx="2">
                  <c:v>Energy consumption through other sources (C)</c:v>
                </c:pt>
                <c:pt idx="3">
                  <c:v>Total electricity consumption (D)</c:v>
                </c:pt>
                <c:pt idx="4">
                  <c:v>Total fuel consumption (E)</c:v>
                </c:pt>
                <c:pt idx="5">
                  <c:v>Diesel</c:v>
                </c:pt>
                <c:pt idx="6">
                  <c:v>LNG</c:v>
                </c:pt>
                <c:pt idx="7">
                  <c:v>LPG</c:v>
                </c:pt>
                <c:pt idx="8">
                  <c:v>Energy consumption through other sources (F)</c:v>
                </c:pt>
              </c:strCache>
            </c:strRef>
          </c:cat>
          <c:val>
            <c:numRef>
              <c:f>Sheet8!$D$3:$D$11</c:f>
              <c:numCache>
                <c:formatCode>#,##0</c:formatCode>
                <c:ptCount val="9"/>
                <c:pt idx="0">
                  <c:v>0</c:v>
                </c:pt>
                <c:pt idx="1">
                  <c:v>0</c:v>
                </c:pt>
                <c:pt idx="2">
                  <c:v>0</c:v>
                </c:pt>
                <c:pt idx="3">
                  <c:v>23454</c:v>
                </c:pt>
                <c:pt idx="4">
                  <c:v>2354</c:v>
                </c:pt>
                <c:pt idx="5">
                  <c:v>157436</c:v>
                </c:pt>
                <c:pt idx="6">
                  <c:v>2794</c:v>
                </c:pt>
                <c:pt idx="7">
                  <c:v>0</c:v>
                </c:pt>
                <c:pt idx="8">
                  <c:v>472</c:v>
                </c:pt>
              </c:numCache>
            </c:numRef>
          </c:val>
          <c:extLst>
            <c:ext xmlns:c16="http://schemas.microsoft.com/office/drawing/2014/chart" uri="{C3380CC4-5D6E-409C-BE32-E72D297353CC}">
              <c16:uniqueId val="{00000001-FD14-48E7-AD47-20804609364B}"/>
            </c:ext>
          </c:extLst>
        </c:ser>
        <c:ser>
          <c:idx val="3"/>
          <c:order val="3"/>
          <c:tx>
            <c:strRef>
              <c:f>Sheet8!$E$1:$E$2</c:f>
              <c:strCache>
                <c:ptCount val="1"/>
                <c:pt idx="0">
                  <c:v>Company 4</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Sheet8!$A$3:$A$11</c:f>
              <c:strCache>
                <c:ptCount val="9"/>
                <c:pt idx="0">
                  <c:v>Total electricity consumption (A)</c:v>
                </c:pt>
                <c:pt idx="1">
                  <c:v>Total fuel consumption (B)</c:v>
                </c:pt>
                <c:pt idx="2">
                  <c:v>Energy consumption through other sources (C)</c:v>
                </c:pt>
                <c:pt idx="3">
                  <c:v>Total electricity consumption (D)</c:v>
                </c:pt>
                <c:pt idx="4">
                  <c:v>Total fuel consumption (E)</c:v>
                </c:pt>
                <c:pt idx="5">
                  <c:v>Diesel</c:v>
                </c:pt>
                <c:pt idx="6">
                  <c:v>LNG</c:v>
                </c:pt>
                <c:pt idx="7">
                  <c:v>LPG</c:v>
                </c:pt>
                <c:pt idx="8">
                  <c:v>Energy consumption through other sources (F)</c:v>
                </c:pt>
              </c:strCache>
            </c:strRef>
          </c:cat>
          <c:val>
            <c:numRef>
              <c:f>Sheet8!$E$3:$E$11</c:f>
              <c:numCache>
                <c:formatCode>#,##0</c:formatCode>
                <c:ptCount val="9"/>
                <c:pt idx="0">
                  <c:v>0</c:v>
                </c:pt>
                <c:pt idx="1">
                  <c:v>0</c:v>
                </c:pt>
                <c:pt idx="2">
                  <c:v>0</c:v>
                </c:pt>
                <c:pt idx="3">
                  <c:v>1226536</c:v>
                </c:pt>
                <c:pt idx="4">
                  <c:v>236</c:v>
                </c:pt>
                <c:pt idx="5">
                  <c:v>1546</c:v>
                </c:pt>
                <c:pt idx="6">
                  <c:v>2342</c:v>
                </c:pt>
                <c:pt idx="7">
                  <c:v>23112</c:v>
                </c:pt>
                <c:pt idx="8">
                  <c:v>0</c:v>
                </c:pt>
              </c:numCache>
            </c:numRef>
          </c:val>
          <c:extLst>
            <c:ext xmlns:c16="http://schemas.microsoft.com/office/drawing/2014/chart" uri="{C3380CC4-5D6E-409C-BE32-E72D297353CC}">
              <c16:uniqueId val="{00000002-FD14-48E7-AD47-20804609364B}"/>
            </c:ext>
          </c:extLst>
        </c:ser>
        <c:ser>
          <c:idx val="4"/>
          <c:order val="4"/>
          <c:tx>
            <c:strRef>
              <c:f>Sheet8!$F$1:$F$2</c:f>
              <c:strCache>
                <c:ptCount val="1"/>
                <c:pt idx="0">
                  <c:v>Company 5</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Sheet8!$A$3:$A$11</c:f>
              <c:strCache>
                <c:ptCount val="9"/>
                <c:pt idx="0">
                  <c:v>Total electricity consumption (A)</c:v>
                </c:pt>
                <c:pt idx="1">
                  <c:v>Total fuel consumption (B)</c:v>
                </c:pt>
                <c:pt idx="2">
                  <c:v>Energy consumption through other sources (C)</c:v>
                </c:pt>
                <c:pt idx="3">
                  <c:v>Total electricity consumption (D)</c:v>
                </c:pt>
                <c:pt idx="4">
                  <c:v>Total fuel consumption (E)</c:v>
                </c:pt>
                <c:pt idx="5">
                  <c:v>Diesel</c:v>
                </c:pt>
                <c:pt idx="6">
                  <c:v>LNG</c:v>
                </c:pt>
                <c:pt idx="7">
                  <c:v>LPG</c:v>
                </c:pt>
                <c:pt idx="8">
                  <c:v>Energy consumption through other sources (F)</c:v>
                </c:pt>
              </c:strCache>
            </c:strRef>
          </c:cat>
          <c:val>
            <c:numRef>
              <c:f>Sheet8!$F$3:$F$11</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FD14-48E7-AD47-20804609364B}"/>
            </c:ext>
          </c:extLst>
        </c:ser>
        <c:dLbls>
          <c:dLblPos val="outEnd"/>
          <c:showLegendKey val="0"/>
          <c:showVal val="1"/>
          <c:showCatName val="0"/>
          <c:showSerName val="0"/>
          <c:showPercent val="0"/>
          <c:showBubbleSize val="0"/>
        </c:dLbls>
        <c:gapWidth val="219"/>
        <c:overlap val="-27"/>
        <c:axId val="1454297648"/>
        <c:axId val="1454309648"/>
      </c:barChart>
      <c:catAx>
        <c:axId val="1454297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ENERGY</a:t>
                </a:r>
                <a:r>
                  <a:rPr lang="en-IN" sz="1200" b="1" baseline="0"/>
                  <a:t> SOURCES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309648"/>
        <c:crosses val="autoZero"/>
        <c:auto val="1"/>
        <c:lblAlgn val="ctr"/>
        <c:lblOffset val="100"/>
        <c:noMultiLvlLbl val="0"/>
      </c:catAx>
      <c:valAx>
        <c:axId val="1454309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Energy</a:t>
                </a:r>
                <a:r>
                  <a:rPr lang="en-IN" sz="1200" b="1" baseline="0"/>
                  <a:t> consumption in (GJ)</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297648"/>
        <c:crosses val="autoZero"/>
        <c:crossBetween val="between"/>
      </c:valAx>
      <c:spPr>
        <a:noFill/>
        <a:ln>
          <a:noFill/>
        </a:ln>
        <a:effectLst/>
      </c:spPr>
    </c:plotArea>
    <c:legend>
      <c:legendPos val="r"/>
      <c:layout>
        <c:manualLayout>
          <c:xMode val="edge"/>
          <c:yMode val="edge"/>
          <c:x val="0.85919695900081461"/>
          <c:y val="7.1030912802566348E-2"/>
          <c:w val="6.7350958995436694E-2"/>
          <c:h val="0.442595853867029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[TBL_ENERGY_CONSUMPTION_DASHBOARD.xlsx]Sheet8!PivotTable17</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400" b="1"/>
              <a:t>ENERGY</a:t>
            </a:r>
            <a:r>
              <a:rPr lang="en-US" sz="1400" b="1" baseline="0"/>
              <a:t> BREAKDOWN BY FISCAL YEAR </a:t>
            </a:r>
            <a:endParaRPr lang="en-US" sz="1400" b="1"/>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Sheet8!$B$13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F1-4187-8C34-2E3D2C9319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F1-4187-8C34-2E3D2C9319A6}"/>
              </c:ext>
            </c:extLst>
          </c:dPt>
          <c:cat>
            <c:strRef>
              <c:f>Sheet8!$A$14:$A$16</c:f>
              <c:strCache>
                <c:ptCount val="2"/>
                <c:pt idx="0">
                  <c:v>Total energy consumed from renewable sources (A+B+C)</c:v>
                </c:pt>
                <c:pt idx="1">
                  <c:v>Total energy consumed from non-renewable sources (D+E+F)</c:v>
                </c:pt>
              </c:strCache>
            </c:strRef>
          </c:cat>
          <c:val>
            <c:numRef>
              <c:f>Sheet8!$B$14:$B$16</c:f>
              <c:numCache>
                <c:formatCode>0.00%</c:formatCode>
                <c:ptCount val="2"/>
                <c:pt idx="0">
                  <c:v>0.35658037858310654</c:v>
                </c:pt>
                <c:pt idx="1">
                  <c:v>0.64341962141689346</c:v>
                </c:pt>
              </c:numCache>
            </c:numRef>
          </c:val>
          <c:extLst>
            <c:ext xmlns:c16="http://schemas.microsoft.com/office/drawing/2014/chart" uri="{C3380CC4-5D6E-409C-BE32-E72D297353CC}">
              <c16:uniqueId val="{00000000-023A-4F81-9FE6-4FE77A8F005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[TBL_ENERGY_CONSUMPTION_DASHBOARD.xlsx]Sheet8!PivotTable18</c:name>
    <c:fmtId val="0"/>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dLbl>
          <c:idx val="0"/>
          <c:layout>
            <c:manualLayout>
              <c:x val="0.11666666666666667"/>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outerShdw blurRad="63500" sx="102000" sy="102000" algn="ctr" rotWithShape="0">
              <a:prstClr val="black">
                <a:alpha val="20000"/>
              </a:prstClr>
            </a:outerShdw>
          </a:effectLst>
        </c:spPr>
        <c:dLbl>
          <c:idx val="0"/>
          <c:layout>
            <c:manualLayout>
              <c:x val="-0.1361111111111111"/>
              <c:y val="-0.1759259259259259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11666666666666667"/>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9"/>
        <c:dLbl>
          <c:idx val="0"/>
          <c:layout>
            <c:manualLayout>
              <c:x val="-0.1361111111111111"/>
              <c:y val="-0.1759259259259259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Sheet8!$B$18:$B$19</c:f>
              <c:strCache>
                <c:ptCount val="1"/>
                <c:pt idx="0">
                  <c:v>Company 1</c:v>
                </c:pt>
              </c:strCache>
            </c:strRef>
          </c:tx>
          <c:spPr>
            <a:solidFill>
              <a:schemeClr val="accent1"/>
            </a:solidFill>
            <a:ln>
              <a:noFill/>
            </a:ln>
            <a:effectLst>
              <a:outerShdw blurRad="63500" sx="102000" sy="102000" algn="ctr" rotWithShape="0">
                <a:prstClr val="black">
                  <a:alpha val="20000"/>
                </a:prstClr>
              </a:outerShdw>
            </a:effectLst>
          </c:spPr>
          <c:dPt>
            <c:idx val="0"/>
            <c:bubble3D val="0"/>
            <c:extLst>
              <c:ext xmlns:c16="http://schemas.microsoft.com/office/drawing/2014/chart" uri="{C3380CC4-5D6E-409C-BE32-E72D297353CC}">
                <c16:uniqueId val="{00000006-9499-44AC-B205-6D423917BA07}"/>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9499-44AC-B205-6D423917BA07}"/>
              </c:ext>
            </c:extLst>
          </c:dPt>
          <c:dLbls>
            <c:dLbl>
              <c:idx val="0"/>
              <c:layout>
                <c:manualLayout>
                  <c:x val="0.11666666666666667"/>
                  <c:y val="5.0925925925925923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499-44AC-B205-6D423917BA07}"/>
                </c:ext>
              </c:extLst>
            </c:dLbl>
            <c:dLbl>
              <c:idx val="1"/>
              <c:layout>
                <c:manualLayout>
                  <c:x val="-0.1361111111111111"/>
                  <c:y val="-0.1759259259259259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499-44AC-B205-6D423917BA0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Sheet8!$A$20:$A$22</c:f>
              <c:strCache>
                <c:ptCount val="2"/>
                <c:pt idx="0">
                  <c:v>Total energy consumed from non-renewable sources (D+E+F)</c:v>
                </c:pt>
                <c:pt idx="1">
                  <c:v>Total energy consumed from renewable sources (A+B+C)</c:v>
                </c:pt>
              </c:strCache>
            </c:strRef>
          </c:cat>
          <c:val>
            <c:numRef>
              <c:f>Sheet8!$B$20:$B$22</c:f>
              <c:numCache>
                <c:formatCode>0.00%</c:formatCode>
                <c:ptCount val="2"/>
                <c:pt idx="0">
                  <c:v>0.12078529886014557</c:v>
                </c:pt>
                <c:pt idx="1">
                  <c:v>0.87921470113985445</c:v>
                </c:pt>
              </c:numCache>
            </c:numRef>
          </c:val>
          <c:extLst>
            <c:ext xmlns:c16="http://schemas.microsoft.com/office/drawing/2014/chart" uri="{C3380CC4-5D6E-409C-BE32-E72D297353CC}">
              <c16:uniqueId val="{00000000-9499-44AC-B205-6D423917BA07}"/>
            </c:ext>
          </c:extLst>
        </c:ser>
        <c:ser>
          <c:idx val="1"/>
          <c:order val="1"/>
          <c:tx>
            <c:strRef>
              <c:f>Sheet8!$C$18:$C$19</c:f>
              <c:strCache>
                <c:ptCount val="1"/>
                <c:pt idx="0">
                  <c:v>Company 2</c:v>
                </c:pt>
              </c:strCache>
            </c:strRef>
          </c:tx>
          <c:spPr>
            <a:solidFill>
              <a:schemeClr val="accent1"/>
            </a:solidFill>
            <a:ln>
              <a:noFill/>
            </a:ln>
            <a:effectLst>
              <a:outerShdw blurRad="63500" sx="102000" sy="102000" algn="ctr" rotWithShape="0">
                <a:prstClr val="black">
                  <a:alpha val="20000"/>
                </a:prstClr>
              </a:outerShdw>
            </a:effectLst>
          </c:spPr>
          <c:dPt>
            <c:idx val="0"/>
            <c:bubble3D val="0"/>
          </c:dPt>
          <c:dPt>
            <c:idx val="1"/>
            <c:bubble3D val="0"/>
            <c:spPr>
              <a:solidFill>
                <a:schemeClr val="accent2"/>
              </a:solidFill>
              <a:ln>
                <a:noFill/>
              </a:ln>
              <a:effectLst>
                <a:outerShdw blurRad="63500" sx="102000" sy="102000" algn="ctr" rotWithShape="0">
                  <a:prstClr val="black">
                    <a:alpha val="20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extLst>
              <c:ext xmlns:c15="http://schemas.microsoft.com/office/drawing/2012/chart" uri="{CE6537A1-D6FC-4f65-9D91-7224C49458BB}"/>
            </c:extLst>
          </c:dLbls>
          <c:cat>
            <c:strRef>
              <c:f>Sheet8!$A$20:$A$22</c:f>
              <c:strCache>
                <c:ptCount val="2"/>
                <c:pt idx="0">
                  <c:v>Total energy consumed from non-renewable sources (D+E+F)</c:v>
                </c:pt>
                <c:pt idx="1">
                  <c:v>Total energy consumed from renewable sources (A+B+C)</c:v>
                </c:pt>
              </c:strCache>
            </c:strRef>
          </c:cat>
          <c:val>
            <c:numRef>
              <c:f>Sheet8!$C$20:$C$22</c:f>
              <c:numCache>
                <c:formatCode>0.00%</c:formatCode>
                <c:ptCount val="2"/>
                <c:pt idx="0">
                  <c:v>0.91563580204325912</c:v>
                </c:pt>
                <c:pt idx="1">
                  <c:v>8.4364197956740855E-2</c:v>
                </c:pt>
              </c:numCache>
            </c:numRef>
          </c:val>
          <c:extLst>
            <c:ext xmlns:c16="http://schemas.microsoft.com/office/drawing/2014/chart" uri="{C3380CC4-5D6E-409C-BE32-E72D297353CC}">
              <c16:uniqueId val="{00000014-DD96-4902-BE75-A5C66E236485}"/>
            </c:ext>
          </c:extLst>
        </c:ser>
        <c:ser>
          <c:idx val="2"/>
          <c:order val="2"/>
          <c:tx>
            <c:strRef>
              <c:f>Sheet8!$D$18:$D$19</c:f>
              <c:strCache>
                <c:ptCount val="1"/>
                <c:pt idx="0">
                  <c:v>Company 3</c:v>
                </c:pt>
              </c:strCache>
            </c:strRef>
          </c:tx>
          <c:spPr>
            <a:solidFill>
              <a:schemeClr val="accent1"/>
            </a:solidFill>
            <a:ln>
              <a:noFill/>
            </a:ln>
            <a:effectLst>
              <a:outerShdw blurRad="63500" sx="102000" sy="102000" algn="ctr" rotWithShape="0">
                <a:prstClr val="black">
                  <a:alpha val="20000"/>
                </a:prstClr>
              </a:outerShdw>
            </a:effectLst>
          </c:spPr>
          <c:dPt>
            <c:idx val="0"/>
            <c:bubble3D val="0"/>
          </c:dPt>
          <c:dPt>
            <c:idx val="1"/>
            <c:bubble3D val="0"/>
            <c:spPr>
              <a:solidFill>
                <a:schemeClr val="accent2"/>
              </a:solidFill>
              <a:ln>
                <a:noFill/>
              </a:ln>
              <a:effectLst>
                <a:outerShdw blurRad="63500" sx="102000" sy="102000" algn="ctr" rotWithShape="0">
                  <a:prstClr val="black">
                    <a:alpha val="20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extLst>
              <c:ext xmlns:c15="http://schemas.microsoft.com/office/drawing/2012/chart" uri="{CE6537A1-D6FC-4f65-9D91-7224C49458BB}"/>
            </c:extLst>
          </c:dLbls>
          <c:cat>
            <c:strRef>
              <c:f>Sheet8!$A$20:$A$22</c:f>
              <c:strCache>
                <c:ptCount val="2"/>
                <c:pt idx="0">
                  <c:v>Total energy consumed from non-renewable sources (D+E+F)</c:v>
                </c:pt>
                <c:pt idx="1">
                  <c:v>Total energy consumed from renewable sources (A+B+C)</c:v>
                </c:pt>
              </c:strCache>
            </c:strRef>
          </c:cat>
          <c:val>
            <c:numRef>
              <c:f>Sheet8!$D$20:$D$22</c:f>
              <c:numCache>
                <c:formatCode>0.00%</c:formatCode>
                <c:ptCount val="2"/>
                <c:pt idx="0">
                  <c:v>1</c:v>
                </c:pt>
                <c:pt idx="1">
                  <c:v>0</c:v>
                </c:pt>
              </c:numCache>
            </c:numRef>
          </c:val>
          <c:extLst>
            <c:ext xmlns:c16="http://schemas.microsoft.com/office/drawing/2014/chart" uri="{C3380CC4-5D6E-409C-BE32-E72D297353CC}">
              <c16:uniqueId val="{00000015-DD96-4902-BE75-A5C66E236485}"/>
            </c:ext>
          </c:extLst>
        </c:ser>
        <c:ser>
          <c:idx val="3"/>
          <c:order val="3"/>
          <c:tx>
            <c:strRef>
              <c:f>Sheet8!$E$18:$E$19</c:f>
              <c:strCache>
                <c:ptCount val="1"/>
                <c:pt idx="0">
                  <c:v>Company 4</c:v>
                </c:pt>
              </c:strCache>
            </c:strRef>
          </c:tx>
          <c:spPr>
            <a:solidFill>
              <a:schemeClr val="accent1"/>
            </a:solidFill>
            <a:ln>
              <a:noFill/>
            </a:ln>
            <a:effectLst>
              <a:outerShdw blurRad="63500" sx="102000" sy="102000" algn="ctr" rotWithShape="0">
                <a:prstClr val="black">
                  <a:alpha val="20000"/>
                </a:prstClr>
              </a:outerShdw>
            </a:effectLst>
          </c:spPr>
          <c:dPt>
            <c:idx val="0"/>
            <c:bubble3D val="0"/>
          </c:dPt>
          <c:dPt>
            <c:idx val="1"/>
            <c:bubble3D val="0"/>
            <c:spPr>
              <a:solidFill>
                <a:schemeClr val="accent2"/>
              </a:solidFill>
              <a:ln>
                <a:noFill/>
              </a:ln>
              <a:effectLst>
                <a:outerShdw blurRad="63500" sx="102000" sy="102000" algn="ctr" rotWithShape="0">
                  <a:prstClr val="black">
                    <a:alpha val="20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extLst>
              <c:ext xmlns:c15="http://schemas.microsoft.com/office/drawing/2012/chart" uri="{CE6537A1-D6FC-4f65-9D91-7224C49458BB}"/>
            </c:extLst>
          </c:dLbls>
          <c:cat>
            <c:strRef>
              <c:f>Sheet8!$A$20:$A$22</c:f>
              <c:strCache>
                <c:ptCount val="2"/>
                <c:pt idx="0">
                  <c:v>Total energy consumed from non-renewable sources (D+E+F)</c:v>
                </c:pt>
                <c:pt idx="1">
                  <c:v>Total energy consumed from renewable sources (A+B+C)</c:v>
                </c:pt>
              </c:strCache>
            </c:strRef>
          </c:cat>
          <c:val>
            <c:numRef>
              <c:f>Sheet8!$E$20:$E$22</c:f>
              <c:numCache>
                <c:formatCode>0.00%</c:formatCode>
                <c:ptCount val="2"/>
                <c:pt idx="0">
                  <c:v>1</c:v>
                </c:pt>
                <c:pt idx="1">
                  <c:v>0</c:v>
                </c:pt>
              </c:numCache>
            </c:numRef>
          </c:val>
          <c:extLst>
            <c:ext xmlns:c16="http://schemas.microsoft.com/office/drawing/2014/chart" uri="{C3380CC4-5D6E-409C-BE32-E72D297353CC}">
              <c16:uniqueId val="{00000016-DD96-4902-BE75-A5C66E236485}"/>
            </c:ext>
          </c:extLst>
        </c:ser>
        <c:ser>
          <c:idx val="4"/>
          <c:order val="4"/>
          <c:tx>
            <c:strRef>
              <c:f>Sheet8!$F$18:$F$19</c:f>
              <c:strCache>
                <c:ptCount val="1"/>
                <c:pt idx="0">
                  <c:v>Company 5</c:v>
                </c:pt>
              </c:strCache>
            </c:strRef>
          </c:tx>
          <c:spPr>
            <a:solidFill>
              <a:schemeClr val="accent1"/>
            </a:solidFill>
            <a:ln>
              <a:noFill/>
            </a:ln>
            <a:effectLst>
              <a:outerShdw blurRad="63500" sx="102000" sy="102000" algn="ctr" rotWithShape="0">
                <a:prstClr val="black">
                  <a:alpha val="20000"/>
                </a:prstClr>
              </a:outerShdw>
            </a:effectLst>
          </c:spPr>
          <c:dPt>
            <c:idx val="0"/>
            <c:bubble3D val="0"/>
          </c:dPt>
          <c:dPt>
            <c:idx val="1"/>
            <c:bubble3D val="0"/>
            <c:spPr>
              <a:solidFill>
                <a:schemeClr val="accent2"/>
              </a:solidFill>
              <a:ln>
                <a:noFill/>
              </a:ln>
              <a:effectLst>
                <a:outerShdw blurRad="63500" sx="102000" sy="102000" algn="ctr" rotWithShape="0">
                  <a:prstClr val="black">
                    <a:alpha val="20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extLst>
              <c:ext xmlns:c15="http://schemas.microsoft.com/office/drawing/2012/chart" uri="{CE6537A1-D6FC-4f65-9D91-7224C49458BB}"/>
            </c:extLst>
          </c:dLbls>
          <c:cat>
            <c:strRef>
              <c:f>Sheet8!$A$20:$A$22</c:f>
              <c:strCache>
                <c:ptCount val="2"/>
                <c:pt idx="0">
                  <c:v>Total energy consumed from non-renewable sources (D+E+F)</c:v>
                </c:pt>
                <c:pt idx="1">
                  <c:v>Total energy consumed from renewable sources (A+B+C)</c:v>
                </c:pt>
              </c:strCache>
            </c:strRef>
          </c:cat>
          <c:val>
            <c:numRef>
              <c:f>Sheet8!$F$20:$F$22</c:f>
              <c:numCache>
                <c:formatCode>0.00%</c:formatCode>
                <c:ptCount val="2"/>
                <c:pt idx="0">
                  <c:v>#N/A</c:v>
                </c:pt>
                <c:pt idx="1">
                  <c:v>#N/A</c:v>
                </c:pt>
              </c:numCache>
            </c:numRef>
          </c:val>
          <c:extLst>
            <c:ext xmlns:c16="http://schemas.microsoft.com/office/drawing/2014/chart" uri="{C3380CC4-5D6E-409C-BE32-E72D297353CC}">
              <c16:uniqueId val="{00000017-DD96-4902-BE75-A5C66E23648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Energy Consumption Trends Over Time</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IN"/>
          </a:p>
        </c:rich>
      </c:tx>
      <c:layout>
        <c:manualLayout>
          <c:xMode val="edge"/>
          <c:yMode val="edge"/>
          <c:x val="0.16443145937872575"/>
          <c:y val="2.048655845175388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970373087723438"/>
          <c:y val="0.14324164030120079"/>
          <c:w val="0.64805464208820818"/>
          <c:h val="0.62625656167979016"/>
        </c:manualLayout>
      </c:layout>
      <c:line3DChart>
        <c:grouping val="standard"/>
        <c:varyColors val="0"/>
        <c:ser>
          <c:idx val="0"/>
          <c:order val="0"/>
          <c:tx>
            <c:strRef>
              <c:f>Sheet8!$B$34</c:f>
              <c:strCache>
                <c:ptCount val="1"/>
                <c:pt idx="0">
                  <c:v>Total energy consumed (A+B+C+D+E+F)FY 2024-25</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s>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Sheet8!$A$35:$A$39</c:f>
              <c:strCache>
                <c:ptCount val="5"/>
                <c:pt idx="0">
                  <c:v>Company 1</c:v>
                </c:pt>
                <c:pt idx="1">
                  <c:v>Company 2</c:v>
                </c:pt>
                <c:pt idx="2">
                  <c:v>Company 3</c:v>
                </c:pt>
                <c:pt idx="3">
                  <c:v>Company 4</c:v>
                </c:pt>
                <c:pt idx="4">
                  <c:v>Company 5</c:v>
                </c:pt>
              </c:strCache>
            </c:strRef>
          </c:cat>
          <c:val>
            <c:numRef>
              <c:f>Sheet8!$B$35:$B$39</c:f>
              <c:numCache>
                <c:formatCode>#,##0</c:formatCode>
                <c:ptCount val="5"/>
                <c:pt idx="0">
                  <c:v>1360244</c:v>
                </c:pt>
                <c:pt idx="1">
                  <c:v>23243207</c:v>
                </c:pt>
                <c:pt idx="2">
                  <c:v>135409</c:v>
                </c:pt>
                <c:pt idx="3">
                  <c:v>13425</c:v>
                </c:pt>
                <c:pt idx="4">
                  <c:v>0</c:v>
                </c:pt>
              </c:numCache>
            </c:numRef>
          </c:val>
          <c:smooth val="0"/>
          <c:extLst>
            <c:ext xmlns:c16="http://schemas.microsoft.com/office/drawing/2014/chart" uri="{C3380CC4-5D6E-409C-BE32-E72D297353CC}">
              <c16:uniqueId val="{00000000-F7E2-4917-9FEC-3A3AB558E72F}"/>
            </c:ext>
          </c:extLst>
        </c:ser>
        <c:ser>
          <c:idx val="1"/>
          <c:order val="1"/>
          <c:tx>
            <c:strRef>
              <c:f>Sheet8!$C$34</c:f>
              <c:strCache>
                <c:ptCount val="1"/>
                <c:pt idx="0">
                  <c:v>Total energy consumed (A+B+C+D+E+F)FY2023-24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s>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Sheet8!$A$35:$A$39</c:f>
              <c:strCache>
                <c:ptCount val="5"/>
                <c:pt idx="0">
                  <c:v>Company 1</c:v>
                </c:pt>
                <c:pt idx="1">
                  <c:v>Company 2</c:v>
                </c:pt>
                <c:pt idx="2">
                  <c:v>Company 3</c:v>
                </c:pt>
                <c:pt idx="3">
                  <c:v>Company 4</c:v>
                </c:pt>
                <c:pt idx="4">
                  <c:v>Company 5</c:v>
                </c:pt>
              </c:strCache>
            </c:strRef>
          </c:cat>
          <c:val>
            <c:numRef>
              <c:f>Sheet8!$C$35:$C$39</c:f>
              <c:numCache>
                <c:formatCode>#,##0</c:formatCode>
                <c:ptCount val="5"/>
                <c:pt idx="0">
                  <c:v>12823146</c:v>
                </c:pt>
                <c:pt idx="1">
                  <c:v>2136540</c:v>
                </c:pt>
                <c:pt idx="2">
                  <c:v>102202</c:v>
                </c:pt>
                <c:pt idx="3">
                  <c:v>1213347</c:v>
                </c:pt>
                <c:pt idx="4">
                  <c:v>0</c:v>
                </c:pt>
              </c:numCache>
            </c:numRef>
          </c:val>
          <c:smooth val="0"/>
          <c:extLst>
            <c:ext xmlns:c16="http://schemas.microsoft.com/office/drawing/2014/chart" uri="{C3380CC4-5D6E-409C-BE32-E72D297353CC}">
              <c16:uniqueId val="{00000001-F7E2-4917-9FEC-3A3AB558E72F}"/>
            </c:ext>
          </c:extLst>
        </c:ser>
        <c:dLbls>
          <c:showLegendKey val="0"/>
          <c:showVal val="1"/>
          <c:showCatName val="0"/>
          <c:showSerName val="0"/>
          <c:showPercent val="0"/>
          <c:showBubbleSize val="0"/>
        </c:dLbls>
        <c:axId val="1446287056"/>
        <c:axId val="1446282736"/>
        <c:axId val="221248032"/>
      </c:line3DChart>
      <c:catAx>
        <c:axId val="14462870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companies</a:t>
                </a:r>
                <a:endParaRPr lang="en-IN" baseline="0"/>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6282736"/>
        <c:crosses val="autoZero"/>
        <c:auto val="1"/>
        <c:lblAlgn val="ctr"/>
        <c:lblOffset val="100"/>
        <c:noMultiLvlLbl val="0"/>
      </c:catAx>
      <c:valAx>
        <c:axId val="1446282736"/>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Ttoal</a:t>
                </a:r>
                <a:r>
                  <a:rPr lang="en-IN" baseline="0"/>
                  <a:t> Energy Consumption(gj)</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6287056"/>
        <c:crosses val="autoZero"/>
        <c:crossBetween val="between"/>
      </c:valAx>
      <c:serAx>
        <c:axId val="221248032"/>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6282736"/>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[TBL_ENERGY_CONSUMPTION_DASHBOARD.xlsx]Sheet8!PivotTable22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a:t>
            </a:r>
            <a:r>
              <a:rPr lang="en-IN" b="1" baseline="0"/>
              <a:t> 3 ENERGY SOURCES BY CONSUMPTION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13100516076696"/>
          <c:y val="0.26328484981044037"/>
          <c:w val="0.76014638489904562"/>
          <c:h val="0.40574511519393408"/>
        </c:manualLayout>
      </c:layout>
      <c:lineChart>
        <c:grouping val="standard"/>
        <c:varyColors val="0"/>
        <c:ser>
          <c:idx val="0"/>
          <c:order val="0"/>
          <c:tx>
            <c:strRef>
              <c:f>Sheet8!$B$42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Sheet8!$A$43:$A$45</c:f>
              <c:strCache>
                <c:ptCount val="3"/>
                <c:pt idx="0">
                  <c:v>Electrcity(Non-Renewable)</c:v>
                </c:pt>
                <c:pt idx="1">
                  <c:v>Electrcity(Renewable)</c:v>
                </c:pt>
                <c:pt idx="2">
                  <c:v>Diesel</c:v>
                </c:pt>
              </c:strCache>
            </c:strRef>
          </c:cat>
          <c:val>
            <c:numRef>
              <c:f>Sheet8!$B$43:$B$45</c:f>
              <c:numCache>
                <c:formatCode>#,##0</c:formatCode>
                <c:ptCount val="3"/>
                <c:pt idx="0">
                  <c:v>26053931</c:v>
                </c:pt>
                <c:pt idx="1">
                  <c:v>14604333</c:v>
                </c:pt>
                <c:pt idx="2">
                  <c:v>287877</c:v>
                </c:pt>
              </c:numCache>
            </c:numRef>
          </c:val>
          <c:smooth val="0"/>
          <c:extLst>
            <c:ext xmlns:c16="http://schemas.microsoft.com/office/drawing/2014/chart" uri="{C3380CC4-5D6E-409C-BE32-E72D297353CC}">
              <c16:uniqueId val="{00000000-A438-4622-810F-C151E39F4F63}"/>
            </c:ext>
          </c:extLst>
        </c:ser>
        <c:dLbls>
          <c:dLblPos val="t"/>
          <c:showLegendKey val="0"/>
          <c:showVal val="1"/>
          <c:showCatName val="0"/>
          <c:showSerName val="0"/>
          <c:showPercent val="0"/>
          <c:showBubbleSize val="0"/>
        </c:dLbls>
        <c:marker val="1"/>
        <c:smooth val="0"/>
        <c:axId val="1446312016"/>
        <c:axId val="1446302896"/>
      </c:lineChart>
      <c:catAx>
        <c:axId val="1446312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Energy</a:t>
                </a:r>
                <a:r>
                  <a:rPr lang="en-IN" sz="1200" b="1" baseline="0"/>
                  <a:t> Sources</a:t>
                </a:r>
                <a:endParaRPr lang="en-IN" sz="12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302896"/>
        <c:crosses val="autoZero"/>
        <c:auto val="1"/>
        <c:lblAlgn val="ctr"/>
        <c:lblOffset val="100"/>
        <c:noMultiLvlLbl val="0"/>
      </c:catAx>
      <c:valAx>
        <c:axId val="144630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ENERGY</a:t>
                </a:r>
                <a:r>
                  <a:rPr lang="en-IN" sz="1200" b="1" baseline="0"/>
                  <a:t> CONSUMPTION(GJ</a:t>
                </a:r>
                <a:r>
                  <a:rPr lang="en-IN" sz="1200" baseline="0"/>
                  <a:t>)</a:t>
                </a:r>
                <a:endParaRPr lang="en-IN" sz="1200"/>
              </a:p>
            </c:rich>
          </c:tx>
          <c:layout>
            <c:manualLayout>
              <c:xMode val="edge"/>
              <c:yMode val="edge"/>
              <c:x val="4.7365304914150381E-3"/>
              <c:y val="0.205239503128501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312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Year-over-Year Change in Total Energy Consumption</a:t>
            </a:r>
            <a:endParaRPr lang="en-IN" b="1"/>
          </a:p>
        </c:rich>
      </c:tx>
      <c:layout>
        <c:manualLayout>
          <c:xMode val="edge"/>
          <c:yMode val="edge"/>
          <c:x val="0.1874304461942256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Sheet4!$C$6</c:f>
              <c:strCache>
                <c:ptCount val="1"/>
                <c:pt idx="0">
                  <c:v>Total Energy (GJ)</c:v>
                </c:pt>
              </c:strCache>
            </c:strRef>
          </c:tx>
          <c:spPr>
            <a:solidFill>
              <a:schemeClr val="accent1"/>
            </a:solidFill>
            <a:ln>
              <a:noFill/>
            </a:ln>
            <a:effectLst/>
          </c:spPr>
          <c:invertIfNegative val="0"/>
          <c:dLbls>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Sheet4!$B$7:$B$8</c:f>
              <c:strCache>
                <c:ptCount val="2"/>
                <c:pt idx="0">
                  <c:v>FY 2023-24</c:v>
                </c:pt>
                <c:pt idx="1">
                  <c:v>FY 2024-25</c:v>
                </c:pt>
              </c:strCache>
            </c:strRef>
          </c:cat>
          <c:val>
            <c:numRef>
              <c:f>Sheet4!$C$7:$C$8</c:f>
              <c:numCache>
                <c:formatCode>#,##0</c:formatCode>
                <c:ptCount val="2"/>
                <c:pt idx="0">
                  <c:v>16275235</c:v>
                </c:pt>
                <c:pt idx="1">
                  <c:v>24752285</c:v>
                </c:pt>
              </c:numCache>
            </c:numRef>
          </c:val>
          <c:extLst>
            <c:ext xmlns:c16="http://schemas.microsoft.com/office/drawing/2014/chart" uri="{C3380CC4-5D6E-409C-BE32-E72D297353CC}">
              <c16:uniqueId val="{00000000-7499-44A9-83D4-2DC01755F4D0}"/>
            </c:ext>
          </c:extLst>
        </c:ser>
        <c:dLbls>
          <c:showLegendKey val="0"/>
          <c:showVal val="1"/>
          <c:showCatName val="0"/>
          <c:showSerName val="0"/>
          <c:showPercent val="0"/>
          <c:showBubbleSize val="0"/>
        </c:dLbls>
        <c:gapWidth val="219"/>
        <c:axId val="400136127"/>
        <c:axId val="400140927"/>
      </c:barChart>
      <c:lineChart>
        <c:grouping val="percentStacked"/>
        <c:varyColors val="0"/>
        <c:ser>
          <c:idx val="1"/>
          <c:order val="1"/>
          <c:tx>
            <c:strRef>
              <c:f>Sheet4!$D$6</c:f>
              <c:strCache>
                <c:ptCount val="1"/>
                <c:pt idx="0">
                  <c:v>YoY Change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1"/>
              <c:layout>
                <c:manualLayout>
                  <c:x val="-8.3333333333333332E-3"/>
                  <c:y val="-3.234501347708895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499-44A9-83D4-2DC01755F4D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Sheet4!$B$7:$B$8</c:f>
              <c:strCache>
                <c:ptCount val="2"/>
                <c:pt idx="0">
                  <c:v>FY 2023-24</c:v>
                </c:pt>
                <c:pt idx="1">
                  <c:v>FY 2024-25</c:v>
                </c:pt>
              </c:strCache>
            </c:strRef>
          </c:cat>
          <c:val>
            <c:numRef>
              <c:f>Sheet4!$D$7:$D$8</c:f>
              <c:numCache>
                <c:formatCode>0.00%</c:formatCode>
                <c:ptCount val="2"/>
                <c:pt idx="1">
                  <c:v>0.52100000000000002</c:v>
                </c:pt>
              </c:numCache>
            </c:numRef>
          </c:val>
          <c:smooth val="0"/>
          <c:extLst>
            <c:ext xmlns:c16="http://schemas.microsoft.com/office/drawing/2014/chart" uri="{C3380CC4-5D6E-409C-BE32-E72D297353CC}">
              <c16:uniqueId val="{00000001-7499-44A9-83D4-2DC01755F4D0}"/>
            </c:ext>
          </c:extLst>
        </c:ser>
        <c:dLbls>
          <c:showLegendKey val="0"/>
          <c:showVal val="1"/>
          <c:showCatName val="0"/>
          <c:showSerName val="0"/>
          <c:showPercent val="0"/>
          <c:showBubbleSize val="0"/>
        </c:dLbls>
        <c:marker val="1"/>
        <c:smooth val="0"/>
        <c:axId val="941823599"/>
        <c:axId val="941795759"/>
      </c:lineChart>
      <c:catAx>
        <c:axId val="400136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FISCAL</a:t>
                </a:r>
                <a:r>
                  <a:rPr lang="en-IN" sz="1200" b="1" baseline="0"/>
                  <a:t> YEAR</a:t>
                </a:r>
                <a:endParaRPr lang="en-IN" sz="12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140927"/>
        <c:crosses val="autoZero"/>
        <c:auto val="1"/>
        <c:lblAlgn val="ctr"/>
        <c:lblOffset val="100"/>
        <c:noMultiLvlLbl val="0"/>
      </c:catAx>
      <c:valAx>
        <c:axId val="400140927"/>
        <c:scaling>
          <c:orientation val="minMax"/>
          <c:max val="275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Total Energy (GJ)</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136127"/>
        <c:crosses val="autoZero"/>
        <c:crossBetween val="between"/>
      </c:valAx>
      <c:valAx>
        <c:axId val="941795759"/>
        <c:scaling>
          <c:orientation val="minMax"/>
          <c:max val="1"/>
          <c:min val="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YoY Change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823599"/>
        <c:crosses val="max"/>
        <c:crossBetween val="between"/>
      </c:valAx>
      <c:catAx>
        <c:axId val="941823599"/>
        <c:scaling>
          <c:orientation val="minMax"/>
        </c:scaling>
        <c:delete val="1"/>
        <c:axPos val="b"/>
        <c:numFmt formatCode="General" sourceLinked="1"/>
        <c:majorTickMark val="out"/>
        <c:minorTickMark val="none"/>
        <c:tickLblPos val="nextTo"/>
        <c:crossAx val="94179575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[TBL_ENERGY_CONSUMPTION_DASHBOARD.xlsx]Sheet8!PivotTable23</c:name>
    <c:fmtId val="0"/>
  </c:pivotSource>
  <c:chart>
    <c:autoTitleDeleted val="0"/>
    <c:pivotFmts>
      <c:pivotFmt>
        <c:idx val="0"/>
        <c:spPr>
          <a:solidFill>
            <a:schemeClr val="accent1"/>
          </a:solidFill>
          <a:ln>
            <a:noFill/>
          </a:ln>
          <a:effectLst/>
        </c:spPr>
        <c:marker>
          <c:symbol val="none"/>
        </c:marker>
        <c:dLbl>
          <c:idx val="0"/>
          <c:spPr>
            <a:solidFill>
              <a:schemeClr val="accen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
        <c:idx val="1"/>
        <c:spPr>
          <a:solidFill>
            <a:schemeClr val="accent1"/>
          </a:solidFill>
          <a:ln>
            <a:noFill/>
          </a:ln>
          <a:effectLst/>
        </c:spPr>
        <c:marker>
          <c:symbol val="none"/>
        </c:marker>
        <c:dLbl>
          <c:idx val="0"/>
          <c:spPr>
            <a:solidFill>
              <a:schemeClr val="accent2"/>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
        <c:idx val="2"/>
        <c:spPr>
          <a:solidFill>
            <a:schemeClr val="accent1"/>
          </a:solidFill>
          <a:ln>
            <a:noFill/>
          </a:ln>
          <a:effectLst/>
        </c:spPr>
        <c:dLbl>
          <c:idx val="0"/>
          <c:layout>
            <c:manualLayout>
              <c:x val="0"/>
              <c:y val="-6.9716766031356625E-3"/>
            </c:manualLayout>
          </c:layout>
          <c:spPr>
            <a:solidFill>
              <a:schemeClr val="accen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s>
    <c:plotArea>
      <c:layout>
        <c:manualLayout>
          <c:layoutTarget val="inner"/>
          <c:xMode val="edge"/>
          <c:yMode val="edge"/>
          <c:x val="8.4700407155609947E-2"/>
          <c:y val="0.13452138182008924"/>
          <c:w val="0.88121648392647856"/>
          <c:h val="0.75108445110586286"/>
        </c:manualLayout>
      </c:layout>
      <c:barChart>
        <c:barDir val="col"/>
        <c:grouping val="clustered"/>
        <c:varyColors val="0"/>
        <c:ser>
          <c:idx val="0"/>
          <c:order val="0"/>
          <c:tx>
            <c:strRef>
              <c:f>Sheet8!$B$68:$B$70</c:f>
              <c:strCache>
                <c:ptCount val="1"/>
                <c:pt idx="0">
                  <c:v>Total energy consumed (A+B+C+D+E+F) - 2023-24</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3-95CD-4AC0-B67A-EA05555DCCB0}"/>
              </c:ext>
            </c:extLst>
          </c:dPt>
          <c:dLbls>
            <c:dLbl>
              <c:idx val="0"/>
              <c:layout>
                <c:manualLayout>
                  <c:x val="0"/>
                  <c:y val="-6.971676603135662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5CD-4AC0-B67A-EA05555DCCB0}"/>
                </c:ext>
              </c:extLst>
            </c:dLbl>
            <c:spPr>
              <a:solidFill>
                <a:schemeClr val="accen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Sheet8!$A$71:$A$75</c:f>
              <c:strCache>
                <c:ptCount val="5"/>
                <c:pt idx="0">
                  <c:v>Company 1</c:v>
                </c:pt>
                <c:pt idx="1">
                  <c:v>Company 2</c:v>
                </c:pt>
                <c:pt idx="2">
                  <c:v>Company 3</c:v>
                </c:pt>
                <c:pt idx="3">
                  <c:v>Company 4</c:v>
                </c:pt>
                <c:pt idx="4">
                  <c:v>Company 5</c:v>
                </c:pt>
              </c:strCache>
            </c:strRef>
          </c:cat>
          <c:val>
            <c:numRef>
              <c:f>Sheet8!$B$71:$B$75</c:f>
              <c:numCache>
                <c:formatCode>#,##0</c:formatCode>
                <c:ptCount val="5"/>
                <c:pt idx="0">
                  <c:v>12823146</c:v>
                </c:pt>
                <c:pt idx="1">
                  <c:v>2136540</c:v>
                </c:pt>
                <c:pt idx="2">
                  <c:v>102202</c:v>
                </c:pt>
                <c:pt idx="3">
                  <c:v>1213347</c:v>
                </c:pt>
                <c:pt idx="4">
                  <c:v>0</c:v>
                </c:pt>
              </c:numCache>
            </c:numRef>
          </c:val>
          <c:extLst>
            <c:ext xmlns:c16="http://schemas.microsoft.com/office/drawing/2014/chart" uri="{C3380CC4-5D6E-409C-BE32-E72D297353CC}">
              <c16:uniqueId val="{00000000-95CD-4AC0-B67A-EA05555DCCB0}"/>
            </c:ext>
          </c:extLst>
        </c:ser>
        <c:ser>
          <c:idx val="1"/>
          <c:order val="1"/>
          <c:tx>
            <c:strRef>
              <c:f>Sheet8!$C$68:$C$70</c:f>
              <c:strCache>
                <c:ptCount val="1"/>
                <c:pt idx="0">
                  <c:v>Total energy consumed (A+B+C+D+E+F) - 2024-25</c:v>
                </c:pt>
              </c:strCache>
            </c:strRef>
          </c:tx>
          <c:spPr>
            <a:solidFill>
              <a:schemeClr val="accent2"/>
            </a:solidFill>
            <a:ln>
              <a:noFill/>
            </a:ln>
            <a:effectLst/>
          </c:spPr>
          <c:invertIfNegative val="0"/>
          <c:dLbls>
            <c:spPr>
              <a:solidFill>
                <a:schemeClr val="accent2"/>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Sheet8!$A$71:$A$75</c:f>
              <c:strCache>
                <c:ptCount val="5"/>
                <c:pt idx="0">
                  <c:v>Company 1</c:v>
                </c:pt>
                <c:pt idx="1">
                  <c:v>Company 2</c:v>
                </c:pt>
                <c:pt idx="2">
                  <c:v>Company 3</c:v>
                </c:pt>
                <c:pt idx="3">
                  <c:v>Company 4</c:v>
                </c:pt>
                <c:pt idx="4">
                  <c:v>Company 5</c:v>
                </c:pt>
              </c:strCache>
            </c:strRef>
          </c:cat>
          <c:val>
            <c:numRef>
              <c:f>Sheet8!$C$71:$C$75</c:f>
              <c:numCache>
                <c:formatCode>#,##0</c:formatCode>
                <c:ptCount val="5"/>
                <c:pt idx="0">
                  <c:v>1360244</c:v>
                </c:pt>
                <c:pt idx="1">
                  <c:v>23243207</c:v>
                </c:pt>
                <c:pt idx="2">
                  <c:v>135409</c:v>
                </c:pt>
                <c:pt idx="3">
                  <c:v>13425</c:v>
                </c:pt>
                <c:pt idx="4">
                  <c:v>0</c:v>
                </c:pt>
              </c:numCache>
            </c:numRef>
          </c:val>
          <c:extLst>
            <c:ext xmlns:c16="http://schemas.microsoft.com/office/drawing/2014/chart" uri="{C3380CC4-5D6E-409C-BE32-E72D297353CC}">
              <c16:uniqueId val="{00000001-95CD-4AC0-B67A-EA05555DCCB0}"/>
            </c:ext>
          </c:extLst>
        </c:ser>
        <c:dLbls>
          <c:dLblPos val="outEnd"/>
          <c:showLegendKey val="0"/>
          <c:showVal val="1"/>
          <c:showCatName val="0"/>
          <c:showSerName val="0"/>
          <c:showPercent val="0"/>
          <c:showBubbleSize val="0"/>
        </c:dLbls>
        <c:gapWidth val="219"/>
        <c:overlap val="-27"/>
        <c:axId val="1316060064"/>
        <c:axId val="1316051904"/>
      </c:barChart>
      <c:catAx>
        <c:axId val="1316060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a:t>Companies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051904"/>
        <c:crosses val="autoZero"/>
        <c:auto val="1"/>
        <c:lblAlgn val="ctr"/>
        <c:lblOffset val="100"/>
        <c:noMultiLvlLbl val="0"/>
      </c:catAx>
      <c:valAx>
        <c:axId val="131605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a:t>ENERGY</a:t>
                </a:r>
                <a:r>
                  <a:rPr lang="en-IN" sz="1400" baseline="0"/>
                  <a:t> CONSUMPTION(GJ</a:t>
                </a:r>
                <a:r>
                  <a:rPr lang="en-IN" baseline="0"/>
                  <a: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060064"/>
        <c:crosses val="autoZero"/>
        <c:crossBetween val="between"/>
      </c:valAx>
      <c:spPr>
        <a:noFill/>
        <a:ln>
          <a:noFill/>
        </a:ln>
        <a:effectLst/>
      </c:spPr>
    </c:plotArea>
    <c:legend>
      <c:legendPos val="r"/>
      <c:layout>
        <c:manualLayout>
          <c:xMode val="edge"/>
          <c:yMode val="edge"/>
          <c:x val="0.58406352267191086"/>
          <c:y val="2.3588874307378264E-2"/>
          <c:w val="0.4092676170580718"/>
          <c:h val="0.180849986822234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i="0" u="none" strike="noStrike" baseline="0"/>
              <a:t> Total Energy and Carbon Emissions FY2023-2024</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Sheet4!$B$81</c:f>
              <c:strCache>
                <c:ptCount val="1"/>
                <c:pt idx="0">
                  <c:v>Sum of Total(FY 2023-2024)UNITS IN GJ</c:v>
                </c:pt>
              </c:strCache>
            </c:strRef>
          </c:tx>
          <c:spPr>
            <a:solidFill>
              <a:schemeClr val="accent1"/>
            </a:solidFill>
            <a:ln>
              <a:noFill/>
            </a:ln>
            <a:effectLst/>
          </c:spPr>
          <c:invertIfNegative val="0"/>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Sheet4!$A$82:$A$86</c:f>
              <c:strCache>
                <c:ptCount val="5"/>
                <c:pt idx="0">
                  <c:v>Total electricity consumption (A) in (GJ)</c:v>
                </c:pt>
                <c:pt idx="1">
                  <c:v>Total electricity consumption (D)</c:v>
                </c:pt>
                <c:pt idx="2">
                  <c:v>Diesel</c:v>
                </c:pt>
                <c:pt idx="3">
                  <c:v>LNG</c:v>
                </c:pt>
                <c:pt idx="4">
                  <c:v>LPG</c:v>
                </c:pt>
              </c:strCache>
            </c:strRef>
          </c:cat>
          <c:val>
            <c:numRef>
              <c:f>Sheet4!$B$82:$B$86</c:f>
              <c:numCache>
                <c:formatCode>General</c:formatCode>
                <c:ptCount val="5"/>
                <c:pt idx="0">
                  <c:v>14478559</c:v>
                </c:pt>
                <c:pt idx="1">
                  <c:v>1692128.837293</c:v>
                </c:pt>
                <c:pt idx="2">
                  <c:v>23885.77</c:v>
                </c:pt>
                <c:pt idx="3">
                  <c:v>4665</c:v>
                </c:pt>
                <c:pt idx="4">
                  <c:v>0</c:v>
                </c:pt>
              </c:numCache>
            </c:numRef>
          </c:val>
          <c:extLst>
            <c:ext xmlns:c16="http://schemas.microsoft.com/office/drawing/2014/chart" uri="{C3380CC4-5D6E-409C-BE32-E72D297353CC}">
              <c16:uniqueId val="{00000000-F65B-4581-94E7-9D4922BB12B9}"/>
            </c:ext>
          </c:extLst>
        </c:ser>
        <c:dLbls>
          <c:showLegendKey val="0"/>
          <c:showVal val="1"/>
          <c:showCatName val="0"/>
          <c:showSerName val="0"/>
          <c:showPercent val="0"/>
          <c:showBubbleSize val="0"/>
        </c:dLbls>
        <c:gapWidth val="219"/>
        <c:axId val="1670593743"/>
        <c:axId val="1670587503"/>
      </c:barChart>
      <c:lineChart>
        <c:grouping val="stacked"/>
        <c:varyColors val="0"/>
        <c:ser>
          <c:idx val="1"/>
          <c:order val="1"/>
          <c:tx>
            <c:strRef>
              <c:f>Sheet4!$C$81</c:f>
              <c:strCache>
                <c:ptCount val="1"/>
                <c:pt idx="0">
                  <c:v>Carbon_Emission(tCo2) per ton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solidFill>
                <a:schemeClr val="accent2"/>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Sheet4!$A$82:$A$86</c:f>
              <c:strCache>
                <c:ptCount val="5"/>
                <c:pt idx="0">
                  <c:v>Total electricity consumption (A) in (GJ)</c:v>
                </c:pt>
                <c:pt idx="1">
                  <c:v>Total electricity consumption (D)</c:v>
                </c:pt>
                <c:pt idx="2">
                  <c:v>Diesel</c:v>
                </c:pt>
                <c:pt idx="3">
                  <c:v>LNG</c:v>
                </c:pt>
                <c:pt idx="4">
                  <c:v>LPG</c:v>
                </c:pt>
              </c:strCache>
            </c:strRef>
          </c:cat>
          <c:val>
            <c:numRef>
              <c:f>Sheet4!$C$82:$C$86</c:f>
              <c:numCache>
                <c:formatCode>#,##0</c:formatCode>
                <c:ptCount val="5"/>
                <c:pt idx="0">
                  <c:v>289.57117999999997</c:v>
                </c:pt>
                <c:pt idx="1">
                  <c:v>94759.214888408009</c:v>
                </c:pt>
                <c:pt idx="2">
                  <c:v>1769.9355569999998</c:v>
                </c:pt>
                <c:pt idx="3">
                  <c:v>261.70650000000001</c:v>
                </c:pt>
                <c:pt idx="4">
                  <c:v>0</c:v>
                </c:pt>
              </c:numCache>
            </c:numRef>
          </c:val>
          <c:smooth val="0"/>
          <c:extLst>
            <c:ext xmlns:c16="http://schemas.microsoft.com/office/drawing/2014/chart" uri="{C3380CC4-5D6E-409C-BE32-E72D297353CC}">
              <c16:uniqueId val="{00000001-F65B-4581-94E7-9D4922BB12B9}"/>
            </c:ext>
          </c:extLst>
        </c:ser>
        <c:dLbls>
          <c:showLegendKey val="0"/>
          <c:showVal val="1"/>
          <c:showCatName val="0"/>
          <c:showSerName val="0"/>
          <c:showPercent val="0"/>
          <c:showBubbleSize val="0"/>
        </c:dLbls>
        <c:marker val="1"/>
        <c:smooth val="0"/>
        <c:axId val="401517055"/>
        <c:axId val="401522815"/>
      </c:lineChart>
      <c:catAx>
        <c:axId val="1670593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ENERGY</a:t>
                </a:r>
                <a:r>
                  <a:rPr lang="en-IN" sz="1400" b="1" baseline="0"/>
                  <a:t> SOURCES</a:t>
                </a:r>
                <a:endParaRPr lang="en-IN" sz="14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587503"/>
        <c:crosses val="autoZero"/>
        <c:auto val="1"/>
        <c:lblAlgn val="ctr"/>
        <c:lblOffset val="100"/>
        <c:noMultiLvlLbl val="0"/>
      </c:catAx>
      <c:valAx>
        <c:axId val="1670587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i="0" u="none" strike="noStrike" baseline="0"/>
                  <a:t>Total GJ</a:t>
                </a:r>
                <a:endParaRPr lang="en-IN" sz="14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593743"/>
        <c:crosses val="autoZero"/>
        <c:crossBetween val="between"/>
      </c:valAx>
      <c:valAx>
        <c:axId val="401522815"/>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i="0" u="none" strike="noStrike" baseline="0"/>
                  <a:t>Carbon Emission (tCO</a:t>
                </a:r>
                <a:r>
                  <a:rPr lang="en-IN" sz="1400" b="0" i="0" u="none" strike="noStrike" baseline="0"/>
                  <a:t>₂</a:t>
                </a:r>
                <a:endParaRPr lang="en-IN" sz="1400"/>
              </a:p>
            </c:rich>
          </c:tx>
          <c:layout>
            <c:manualLayout>
              <c:xMode val="edge"/>
              <c:yMode val="edge"/>
              <c:x val="0.94677829444074946"/>
              <c:y val="0.299417524732485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517055"/>
        <c:crosses val="max"/>
        <c:crossBetween val="between"/>
      </c:valAx>
      <c:catAx>
        <c:axId val="401517055"/>
        <c:scaling>
          <c:orientation val="minMax"/>
        </c:scaling>
        <c:delete val="1"/>
        <c:axPos val="b"/>
        <c:numFmt formatCode="General" sourceLinked="1"/>
        <c:majorTickMark val="out"/>
        <c:minorTickMark val="none"/>
        <c:tickLblPos val="nextTo"/>
        <c:crossAx val="40152281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[TBL_ENERGY_CONSUMPTION_DASHBOARD.xlsx]Sheet4!PivotTable4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ENERGY</a:t>
            </a:r>
            <a:r>
              <a:rPr lang="en-IN" sz="1600" b="1" baseline="0"/>
              <a:t> BREAKDOWN BY FISCAL YEAR </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accent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50708749110299"/>
          <c:y val="0.22948944032457638"/>
          <c:w val="0.80528562494835798"/>
          <c:h val="0.59897959613134566"/>
        </c:manualLayout>
      </c:layout>
      <c:barChart>
        <c:barDir val="col"/>
        <c:grouping val="clustered"/>
        <c:varyColors val="0"/>
        <c:ser>
          <c:idx val="0"/>
          <c:order val="0"/>
          <c:tx>
            <c:strRef>
              <c:f>Sheet4!$B$1:$B$2</c:f>
              <c:strCache>
                <c:ptCount val="1"/>
                <c:pt idx="0">
                  <c:v>Renewable sources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Sheet4!$A$3:$A$4</c:f>
              <c:strCache>
                <c:ptCount val="2"/>
                <c:pt idx="0">
                  <c:v>(FY 2023-2024)</c:v>
                </c:pt>
                <c:pt idx="1">
                  <c:v>(FY 2024-25)</c:v>
                </c:pt>
              </c:strCache>
            </c:strRef>
          </c:cat>
          <c:val>
            <c:numRef>
              <c:f>Sheet4!$B$3:$B$4</c:f>
              <c:numCache>
                <c:formatCode>#,##0</c:formatCode>
                <c:ptCount val="2"/>
                <c:pt idx="0">
                  <c:v>14479793</c:v>
                </c:pt>
                <c:pt idx="1">
                  <c:v>131594</c:v>
                </c:pt>
              </c:numCache>
            </c:numRef>
          </c:val>
          <c:extLst>
            <c:ext xmlns:c16="http://schemas.microsoft.com/office/drawing/2014/chart" uri="{C3380CC4-5D6E-409C-BE32-E72D297353CC}">
              <c16:uniqueId val="{00000000-A932-485C-8ABA-B3F4249C24B6}"/>
            </c:ext>
          </c:extLst>
        </c:ser>
        <c:ser>
          <c:idx val="1"/>
          <c:order val="1"/>
          <c:tx>
            <c:strRef>
              <c:f>Sheet4!$C$1:$C$2</c:f>
              <c:strCache>
                <c:ptCount val="1"/>
                <c:pt idx="0">
                  <c:v>Non-renewable sources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Sheet4!$A$3:$A$4</c:f>
              <c:strCache>
                <c:ptCount val="2"/>
                <c:pt idx="0">
                  <c:v>(FY 2023-2024)</c:v>
                </c:pt>
                <c:pt idx="1">
                  <c:v>(FY 2024-25)</c:v>
                </c:pt>
              </c:strCache>
            </c:strRef>
          </c:cat>
          <c:val>
            <c:numRef>
              <c:f>Sheet4!$C$3:$C$4</c:f>
              <c:numCache>
                <c:formatCode>#,##0</c:formatCode>
                <c:ptCount val="2"/>
                <c:pt idx="0">
                  <c:v>1744340.607293</c:v>
                </c:pt>
                <c:pt idx="1">
                  <c:v>24620690.795299999</c:v>
                </c:pt>
              </c:numCache>
            </c:numRef>
          </c:val>
          <c:extLst>
            <c:ext xmlns:c16="http://schemas.microsoft.com/office/drawing/2014/chart" uri="{C3380CC4-5D6E-409C-BE32-E72D297353CC}">
              <c16:uniqueId val="{00000001-A932-485C-8ABA-B3F4249C24B6}"/>
            </c:ext>
          </c:extLst>
        </c:ser>
        <c:dLbls>
          <c:dLblPos val="outEnd"/>
          <c:showLegendKey val="0"/>
          <c:showVal val="1"/>
          <c:showCatName val="0"/>
          <c:showSerName val="0"/>
          <c:showPercent val="0"/>
          <c:showBubbleSize val="0"/>
        </c:dLbls>
        <c:gapWidth val="219"/>
        <c:overlap val="-27"/>
        <c:axId val="1446245776"/>
        <c:axId val="1446238576"/>
      </c:barChart>
      <c:catAx>
        <c:axId val="1446245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FISCAL</a:t>
                </a:r>
                <a:r>
                  <a:rPr lang="en-IN" sz="1200" b="1" baseline="0"/>
                  <a:t> YEARS</a:t>
                </a:r>
                <a:endParaRPr lang="en-IN" sz="12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238576"/>
        <c:crosses val="autoZero"/>
        <c:auto val="1"/>
        <c:lblAlgn val="ctr"/>
        <c:lblOffset val="100"/>
        <c:noMultiLvlLbl val="0"/>
      </c:catAx>
      <c:valAx>
        <c:axId val="144623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a:t>ENERGY</a:t>
                </a:r>
                <a:r>
                  <a:rPr lang="en-IN" sz="1400" baseline="0"/>
                  <a:t> CONSUMPTION(GJ)</a:t>
                </a:r>
                <a:endParaRPr lang="en-IN" sz="14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245776"/>
        <c:crosses val="autoZero"/>
        <c:crossBetween val="between"/>
      </c:valAx>
      <c:spPr>
        <a:noFill/>
        <a:ln>
          <a:noFill/>
        </a:ln>
        <a:effectLst/>
      </c:spPr>
    </c:plotArea>
    <c:legend>
      <c:legendPos val="r"/>
      <c:layout>
        <c:manualLayout>
          <c:xMode val="edge"/>
          <c:yMode val="edge"/>
          <c:x val="0.80097582511639809"/>
          <c:y val="1.9019824727392897E-2"/>
          <c:w val="0.16282171941717116"/>
          <c:h val="0.129060796041158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Year-over-Year Change in Total Energy Consumption</a:t>
            </a:r>
            <a:endParaRPr lang="en-IN" b="1"/>
          </a:p>
        </c:rich>
      </c:tx>
      <c:layout>
        <c:manualLayout>
          <c:xMode val="edge"/>
          <c:yMode val="edge"/>
          <c:x val="0.1874304461942256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Sheet4!$C$6</c:f>
              <c:strCache>
                <c:ptCount val="1"/>
                <c:pt idx="0">
                  <c:v>Total Energy (GJ)</c:v>
                </c:pt>
              </c:strCache>
            </c:strRef>
          </c:tx>
          <c:spPr>
            <a:solidFill>
              <a:schemeClr val="accent1"/>
            </a:solidFill>
            <a:ln>
              <a:noFill/>
            </a:ln>
            <a:effectLst/>
          </c:spPr>
          <c:invertIfNegative val="0"/>
          <c:dLbls>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Sheet4!$B$7:$B$8</c:f>
              <c:strCache>
                <c:ptCount val="2"/>
                <c:pt idx="0">
                  <c:v>FY 2023-24</c:v>
                </c:pt>
                <c:pt idx="1">
                  <c:v>FY 2024-25</c:v>
                </c:pt>
              </c:strCache>
            </c:strRef>
          </c:cat>
          <c:val>
            <c:numRef>
              <c:f>Sheet4!$C$7:$C$8</c:f>
              <c:numCache>
                <c:formatCode>#,##0</c:formatCode>
                <c:ptCount val="2"/>
                <c:pt idx="0">
                  <c:v>16275235</c:v>
                </c:pt>
                <c:pt idx="1">
                  <c:v>24752285</c:v>
                </c:pt>
              </c:numCache>
            </c:numRef>
          </c:val>
          <c:extLst>
            <c:ext xmlns:c16="http://schemas.microsoft.com/office/drawing/2014/chart" uri="{C3380CC4-5D6E-409C-BE32-E72D297353CC}">
              <c16:uniqueId val="{00000000-7FB2-489A-9A0B-D71EE056A012}"/>
            </c:ext>
          </c:extLst>
        </c:ser>
        <c:dLbls>
          <c:showLegendKey val="0"/>
          <c:showVal val="1"/>
          <c:showCatName val="0"/>
          <c:showSerName val="0"/>
          <c:showPercent val="0"/>
          <c:showBubbleSize val="0"/>
        </c:dLbls>
        <c:gapWidth val="219"/>
        <c:axId val="400136127"/>
        <c:axId val="400140927"/>
      </c:barChart>
      <c:lineChart>
        <c:grouping val="percentStacked"/>
        <c:varyColors val="0"/>
        <c:ser>
          <c:idx val="1"/>
          <c:order val="1"/>
          <c:tx>
            <c:strRef>
              <c:f>Sheet4!$D$6</c:f>
              <c:strCache>
                <c:ptCount val="1"/>
                <c:pt idx="0">
                  <c:v>YoY Change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1"/>
              <c:layout>
                <c:manualLayout>
                  <c:x val="-8.3333333333333332E-3"/>
                  <c:y val="-3.234501347708895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FB2-489A-9A0B-D71EE056A01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Sheet4!$B$7:$B$8</c:f>
              <c:strCache>
                <c:ptCount val="2"/>
                <c:pt idx="0">
                  <c:v>FY 2023-24</c:v>
                </c:pt>
                <c:pt idx="1">
                  <c:v>FY 2024-25</c:v>
                </c:pt>
              </c:strCache>
            </c:strRef>
          </c:cat>
          <c:val>
            <c:numRef>
              <c:f>Sheet4!$D$7:$D$8</c:f>
              <c:numCache>
                <c:formatCode>0.00%</c:formatCode>
                <c:ptCount val="2"/>
                <c:pt idx="1">
                  <c:v>0.52100000000000002</c:v>
                </c:pt>
              </c:numCache>
            </c:numRef>
          </c:val>
          <c:smooth val="0"/>
          <c:extLst>
            <c:ext xmlns:c16="http://schemas.microsoft.com/office/drawing/2014/chart" uri="{C3380CC4-5D6E-409C-BE32-E72D297353CC}">
              <c16:uniqueId val="{00000002-7FB2-489A-9A0B-D71EE056A012}"/>
            </c:ext>
          </c:extLst>
        </c:ser>
        <c:dLbls>
          <c:showLegendKey val="0"/>
          <c:showVal val="1"/>
          <c:showCatName val="0"/>
          <c:showSerName val="0"/>
          <c:showPercent val="0"/>
          <c:showBubbleSize val="0"/>
        </c:dLbls>
        <c:marker val="1"/>
        <c:smooth val="0"/>
        <c:axId val="941823599"/>
        <c:axId val="941795759"/>
      </c:lineChart>
      <c:catAx>
        <c:axId val="400136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FISCAL</a:t>
                </a:r>
                <a:r>
                  <a:rPr lang="en-IN" sz="1200" b="1" baseline="0"/>
                  <a:t> YEAR</a:t>
                </a:r>
                <a:endParaRPr lang="en-IN" sz="12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140927"/>
        <c:crosses val="autoZero"/>
        <c:auto val="1"/>
        <c:lblAlgn val="ctr"/>
        <c:lblOffset val="100"/>
        <c:noMultiLvlLbl val="0"/>
      </c:catAx>
      <c:valAx>
        <c:axId val="400140927"/>
        <c:scaling>
          <c:orientation val="minMax"/>
          <c:max val="275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Total Energy (GJ)</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136127"/>
        <c:crosses val="autoZero"/>
        <c:crossBetween val="between"/>
      </c:valAx>
      <c:valAx>
        <c:axId val="941795759"/>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YoY Change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823599"/>
        <c:crosses val="max"/>
        <c:crossBetween val="between"/>
      </c:valAx>
      <c:catAx>
        <c:axId val="941823599"/>
        <c:scaling>
          <c:orientation val="minMax"/>
        </c:scaling>
        <c:delete val="1"/>
        <c:axPos val="b"/>
        <c:numFmt formatCode="General" sourceLinked="1"/>
        <c:majorTickMark val="out"/>
        <c:minorTickMark val="none"/>
        <c:tickLblPos val="nextTo"/>
        <c:crossAx val="94179575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i="0" u="none" strike="noStrike" baseline="0"/>
              <a:t> Total Energy and Carbon Emissions FY2024-2025</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Sheet4!$B$25</c:f>
              <c:strCache>
                <c:ptCount val="1"/>
                <c:pt idx="0">
                  <c:v>Total GJ</c:v>
                </c:pt>
              </c:strCache>
            </c:strRef>
          </c:tx>
          <c:spPr>
            <a:solidFill>
              <a:schemeClr val="accent1"/>
            </a:solidFill>
            <a:ln>
              <a:noFill/>
            </a:ln>
            <a:effectLst/>
          </c:spPr>
          <c:invertIfNegative val="0"/>
          <c:dLbls>
            <c:dLbl>
              <c:idx val="1"/>
              <c:layout>
                <c:manualLayout>
                  <c:x val="-1.4216805159244972E-2"/>
                  <c:y val="-3.84615384615384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84D-4382-8877-AB35E7DED397}"/>
                </c:ext>
              </c:extLst>
            </c:dLbl>
            <c:spPr>
              <a:solidFill>
                <a:schemeClr val="accent5"/>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Sheet4!$A$26:$A$30</c:f>
              <c:strCache>
                <c:ptCount val="5"/>
                <c:pt idx="0">
                  <c:v>ELECTRICITY(R)</c:v>
                </c:pt>
                <c:pt idx="1">
                  <c:v>ELECTRCITY(NR)</c:v>
                </c:pt>
                <c:pt idx="2">
                  <c:v>Diesel</c:v>
                </c:pt>
                <c:pt idx="3">
                  <c:v>LNG</c:v>
                </c:pt>
                <c:pt idx="4">
                  <c:v>LPG</c:v>
                </c:pt>
              </c:strCache>
            </c:strRef>
          </c:cat>
          <c:val>
            <c:numRef>
              <c:f>Sheet4!$B$26:$B$30</c:f>
              <c:numCache>
                <c:formatCode>#,##0</c:formatCode>
                <c:ptCount val="5"/>
                <c:pt idx="0">
                  <c:v>125774</c:v>
                </c:pt>
                <c:pt idx="1">
                  <c:v>24361802</c:v>
                </c:pt>
                <c:pt idx="2">
                  <c:v>263991</c:v>
                </c:pt>
                <c:pt idx="3">
                  <c:v>471</c:v>
                </c:pt>
                <c:pt idx="4">
                  <c:v>23135</c:v>
                </c:pt>
              </c:numCache>
            </c:numRef>
          </c:val>
          <c:extLst>
            <c:ext xmlns:c16="http://schemas.microsoft.com/office/drawing/2014/chart" uri="{C3380CC4-5D6E-409C-BE32-E72D297353CC}">
              <c16:uniqueId val="{00000001-984D-4382-8877-AB35E7DED397}"/>
            </c:ext>
          </c:extLst>
        </c:ser>
        <c:dLbls>
          <c:showLegendKey val="0"/>
          <c:showVal val="1"/>
          <c:showCatName val="0"/>
          <c:showSerName val="0"/>
          <c:showPercent val="0"/>
          <c:showBubbleSize val="0"/>
        </c:dLbls>
        <c:gapWidth val="219"/>
        <c:axId val="1670593743"/>
        <c:axId val="1670587503"/>
      </c:barChart>
      <c:lineChart>
        <c:grouping val="stacked"/>
        <c:varyColors val="0"/>
        <c:ser>
          <c:idx val="1"/>
          <c:order val="1"/>
          <c:tx>
            <c:strRef>
              <c:f>Sheet4!$C$25</c:f>
              <c:strCache>
                <c:ptCount val="1"/>
                <c:pt idx="0">
                  <c:v>Carbon_Emission(tCo2) per ton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solidFill>
                <a:schemeClr val="accent2"/>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Sheet4!$A$26:$A$30</c:f>
              <c:strCache>
                <c:ptCount val="5"/>
                <c:pt idx="0">
                  <c:v>ELECTRICITY(R)</c:v>
                </c:pt>
                <c:pt idx="1">
                  <c:v>ELECTRCITY(NR)</c:v>
                </c:pt>
                <c:pt idx="2">
                  <c:v>Diesel</c:v>
                </c:pt>
                <c:pt idx="3">
                  <c:v>LNG</c:v>
                </c:pt>
                <c:pt idx="4">
                  <c:v>LPG</c:v>
                </c:pt>
              </c:strCache>
            </c:strRef>
          </c:cat>
          <c:val>
            <c:numRef>
              <c:f>Sheet4!$C$26:$C$30</c:f>
              <c:numCache>
                <c:formatCode>#,##0.00</c:formatCode>
                <c:ptCount val="5"/>
                <c:pt idx="0">
                  <c:v>125.774</c:v>
                </c:pt>
                <c:pt idx="1">
                  <c:v>24361.802</c:v>
                </c:pt>
                <c:pt idx="2">
                  <c:v>263.99099999999999</c:v>
                </c:pt>
                <c:pt idx="3">
                  <c:v>0.47099999999999997</c:v>
                </c:pt>
                <c:pt idx="4">
                  <c:v>23.135000000000002</c:v>
                </c:pt>
              </c:numCache>
            </c:numRef>
          </c:val>
          <c:smooth val="0"/>
          <c:extLst>
            <c:ext xmlns:c16="http://schemas.microsoft.com/office/drawing/2014/chart" uri="{C3380CC4-5D6E-409C-BE32-E72D297353CC}">
              <c16:uniqueId val="{00000002-984D-4382-8877-AB35E7DED397}"/>
            </c:ext>
          </c:extLst>
        </c:ser>
        <c:dLbls>
          <c:showLegendKey val="0"/>
          <c:showVal val="0"/>
          <c:showCatName val="0"/>
          <c:showSerName val="0"/>
          <c:showPercent val="0"/>
          <c:showBubbleSize val="0"/>
        </c:dLbls>
        <c:marker val="1"/>
        <c:smooth val="0"/>
        <c:axId val="401517055"/>
        <c:axId val="401522815"/>
      </c:lineChart>
      <c:catAx>
        <c:axId val="1670593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ENERGY</a:t>
                </a:r>
                <a:r>
                  <a:rPr lang="en-IN" sz="1400" b="1" baseline="0"/>
                  <a:t> SOURCES</a:t>
                </a:r>
                <a:endParaRPr lang="en-IN" sz="14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587503"/>
        <c:crosses val="autoZero"/>
        <c:auto val="1"/>
        <c:lblAlgn val="ctr"/>
        <c:lblOffset val="100"/>
        <c:noMultiLvlLbl val="0"/>
      </c:catAx>
      <c:valAx>
        <c:axId val="1670587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i="0" u="none" strike="noStrike" baseline="0"/>
                  <a:t>Total GJ</a:t>
                </a:r>
                <a:endParaRPr lang="en-IN" sz="14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593743"/>
        <c:crosses val="autoZero"/>
        <c:crossBetween val="between"/>
      </c:valAx>
      <c:valAx>
        <c:axId val="401522815"/>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i="0" u="none" strike="noStrike" baseline="0"/>
                  <a:t>Carbon Emission (tCO</a:t>
                </a:r>
                <a:r>
                  <a:rPr lang="en-IN" sz="1400" b="0" i="0" u="none" strike="noStrike" baseline="0"/>
                  <a:t>₂</a:t>
                </a:r>
                <a:endParaRPr lang="en-IN" sz="1400"/>
              </a:p>
            </c:rich>
          </c:tx>
          <c:layout>
            <c:manualLayout>
              <c:xMode val="edge"/>
              <c:yMode val="edge"/>
              <c:x val="0.94677829444074946"/>
              <c:y val="0.299417524732485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517055"/>
        <c:crosses val="max"/>
        <c:crossBetween val="between"/>
      </c:valAx>
      <c:catAx>
        <c:axId val="401517055"/>
        <c:scaling>
          <c:orientation val="minMax"/>
        </c:scaling>
        <c:delete val="1"/>
        <c:axPos val="b"/>
        <c:numFmt formatCode="General" sourceLinked="1"/>
        <c:majorTickMark val="out"/>
        <c:minorTickMark val="none"/>
        <c:tickLblPos val="nextTo"/>
        <c:crossAx val="40152281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i="0" u="none" strike="noStrike" baseline="0"/>
              <a:t> Total Energy and Carbon Emissions FY2023-2024</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Sheet4!$B$81</c:f>
              <c:strCache>
                <c:ptCount val="1"/>
                <c:pt idx="0">
                  <c:v>Sum of Total(FY 2023-2024)UNITS IN GJ</c:v>
                </c:pt>
              </c:strCache>
            </c:strRef>
          </c:tx>
          <c:spPr>
            <a:solidFill>
              <a:schemeClr val="accent1"/>
            </a:solidFill>
            <a:ln>
              <a:noFill/>
            </a:ln>
            <a:effectLst/>
          </c:spPr>
          <c:invertIfNegative val="0"/>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Sheet4!$A$82:$A$86</c:f>
              <c:strCache>
                <c:ptCount val="5"/>
                <c:pt idx="0">
                  <c:v>Total electricity consumption (A) in (GJ)</c:v>
                </c:pt>
                <c:pt idx="1">
                  <c:v>Total electricity consumption (D)</c:v>
                </c:pt>
                <c:pt idx="2">
                  <c:v>Diesel</c:v>
                </c:pt>
                <c:pt idx="3">
                  <c:v>LNG</c:v>
                </c:pt>
                <c:pt idx="4">
                  <c:v>LPG</c:v>
                </c:pt>
              </c:strCache>
            </c:strRef>
          </c:cat>
          <c:val>
            <c:numRef>
              <c:f>Sheet4!$B$82:$B$86</c:f>
              <c:numCache>
                <c:formatCode>General</c:formatCode>
                <c:ptCount val="5"/>
                <c:pt idx="0">
                  <c:v>14478559</c:v>
                </c:pt>
                <c:pt idx="1">
                  <c:v>1692128.837293</c:v>
                </c:pt>
                <c:pt idx="2">
                  <c:v>23885.77</c:v>
                </c:pt>
                <c:pt idx="3">
                  <c:v>4665</c:v>
                </c:pt>
                <c:pt idx="4">
                  <c:v>0</c:v>
                </c:pt>
              </c:numCache>
            </c:numRef>
          </c:val>
          <c:extLst>
            <c:ext xmlns:c16="http://schemas.microsoft.com/office/drawing/2014/chart" uri="{C3380CC4-5D6E-409C-BE32-E72D297353CC}">
              <c16:uniqueId val="{00000000-86B8-4185-A6AF-8643CD4992A8}"/>
            </c:ext>
          </c:extLst>
        </c:ser>
        <c:dLbls>
          <c:showLegendKey val="0"/>
          <c:showVal val="1"/>
          <c:showCatName val="0"/>
          <c:showSerName val="0"/>
          <c:showPercent val="0"/>
          <c:showBubbleSize val="0"/>
        </c:dLbls>
        <c:gapWidth val="219"/>
        <c:axId val="1670593743"/>
        <c:axId val="1670587503"/>
      </c:barChart>
      <c:lineChart>
        <c:grouping val="stacked"/>
        <c:varyColors val="0"/>
        <c:ser>
          <c:idx val="1"/>
          <c:order val="1"/>
          <c:tx>
            <c:strRef>
              <c:f>Sheet4!$C$81</c:f>
              <c:strCache>
                <c:ptCount val="1"/>
                <c:pt idx="0">
                  <c:v>Carbon_Emission(tCo2) per ton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solidFill>
                <a:schemeClr val="accent2"/>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Sheet4!$A$82:$A$86</c:f>
              <c:strCache>
                <c:ptCount val="5"/>
                <c:pt idx="0">
                  <c:v>Total electricity consumption (A) in (GJ)</c:v>
                </c:pt>
                <c:pt idx="1">
                  <c:v>Total electricity consumption (D)</c:v>
                </c:pt>
                <c:pt idx="2">
                  <c:v>Diesel</c:v>
                </c:pt>
                <c:pt idx="3">
                  <c:v>LNG</c:v>
                </c:pt>
                <c:pt idx="4">
                  <c:v>LPG</c:v>
                </c:pt>
              </c:strCache>
            </c:strRef>
          </c:cat>
          <c:val>
            <c:numRef>
              <c:f>Sheet4!$C$82:$C$86</c:f>
              <c:numCache>
                <c:formatCode>#,##0</c:formatCode>
                <c:ptCount val="5"/>
                <c:pt idx="0">
                  <c:v>289.57117999999997</c:v>
                </c:pt>
                <c:pt idx="1">
                  <c:v>94759.214888408009</c:v>
                </c:pt>
                <c:pt idx="2">
                  <c:v>1769.9355569999998</c:v>
                </c:pt>
                <c:pt idx="3">
                  <c:v>261.70650000000001</c:v>
                </c:pt>
                <c:pt idx="4">
                  <c:v>0</c:v>
                </c:pt>
              </c:numCache>
            </c:numRef>
          </c:val>
          <c:smooth val="0"/>
          <c:extLst>
            <c:ext xmlns:c16="http://schemas.microsoft.com/office/drawing/2014/chart" uri="{C3380CC4-5D6E-409C-BE32-E72D297353CC}">
              <c16:uniqueId val="{00000001-86B8-4185-A6AF-8643CD4992A8}"/>
            </c:ext>
          </c:extLst>
        </c:ser>
        <c:dLbls>
          <c:showLegendKey val="0"/>
          <c:showVal val="1"/>
          <c:showCatName val="0"/>
          <c:showSerName val="0"/>
          <c:showPercent val="0"/>
          <c:showBubbleSize val="0"/>
        </c:dLbls>
        <c:marker val="1"/>
        <c:smooth val="0"/>
        <c:axId val="401517055"/>
        <c:axId val="401522815"/>
      </c:lineChart>
      <c:catAx>
        <c:axId val="1670593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ENERGY</a:t>
                </a:r>
                <a:r>
                  <a:rPr lang="en-IN" sz="1400" b="1" baseline="0"/>
                  <a:t> SOURCES</a:t>
                </a:r>
                <a:endParaRPr lang="en-IN" sz="14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587503"/>
        <c:crosses val="autoZero"/>
        <c:auto val="0"/>
        <c:lblAlgn val="ctr"/>
        <c:lblOffset val="100"/>
        <c:noMultiLvlLbl val="0"/>
      </c:catAx>
      <c:valAx>
        <c:axId val="1670587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i="0" u="none" strike="noStrike" baseline="0"/>
                  <a:t>Total GJ</a:t>
                </a:r>
                <a:endParaRPr lang="en-IN" sz="14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593743"/>
        <c:crosses val="autoZero"/>
        <c:crossBetween val="between"/>
      </c:valAx>
      <c:valAx>
        <c:axId val="401522815"/>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i="0" u="none" strike="noStrike" baseline="0"/>
                  <a:t>Carbon Emission (tCO</a:t>
                </a:r>
                <a:r>
                  <a:rPr lang="en-IN" sz="1400" b="0" i="0" u="none" strike="noStrike" baseline="0"/>
                  <a:t>₂</a:t>
                </a:r>
                <a:endParaRPr lang="en-IN" sz="1400"/>
              </a:p>
            </c:rich>
          </c:tx>
          <c:layout>
            <c:manualLayout>
              <c:xMode val="edge"/>
              <c:yMode val="edge"/>
              <c:x val="0.94677829444074946"/>
              <c:y val="0.299417524732485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517055"/>
        <c:crosses val="max"/>
        <c:crossBetween val="between"/>
      </c:valAx>
      <c:catAx>
        <c:axId val="401517055"/>
        <c:scaling>
          <c:orientation val="minMax"/>
        </c:scaling>
        <c:delete val="1"/>
        <c:axPos val="b"/>
        <c:numFmt formatCode="General" sourceLinked="1"/>
        <c:majorTickMark val="out"/>
        <c:minorTickMark val="none"/>
        <c:tickLblPos val="nextTo"/>
        <c:crossAx val="40152281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[TBL_ENERGY_CONSUMPTION_DASHBOARD.xlsx]Sheet8!PivotTable14</c:name>
    <c:fmtId val="1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26483083954046"/>
          <c:y val="0.19900611885550498"/>
          <c:w val="0.85506031981846309"/>
          <c:h val="0.57678697485595265"/>
        </c:manualLayout>
      </c:layout>
      <c:barChart>
        <c:barDir val="col"/>
        <c:grouping val="clustered"/>
        <c:varyColors val="0"/>
        <c:ser>
          <c:idx val="0"/>
          <c:order val="0"/>
          <c:tx>
            <c:strRef>
              <c:f>Sheet8!$B$1:$B$2</c:f>
              <c:strCache>
                <c:ptCount val="1"/>
                <c:pt idx="0">
                  <c:v>Company 1</c:v>
                </c:pt>
              </c:strCache>
            </c:strRef>
          </c:tx>
          <c:spPr>
            <a:solidFill>
              <a:schemeClr val="accent1"/>
            </a:solidFill>
            <a:ln>
              <a:noFill/>
            </a:ln>
            <a:effectLst/>
          </c:spPr>
          <c:invertIfNegative val="0"/>
          <c:dLbls>
            <c:spPr>
              <a:solidFill>
                <a:schemeClr val="bg2"/>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Sheet8!$A$3:$A$11</c:f>
              <c:strCache>
                <c:ptCount val="9"/>
                <c:pt idx="0">
                  <c:v>Total electricity consumption (A)</c:v>
                </c:pt>
                <c:pt idx="1">
                  <c:v>Total fuel consumption (B)</c:v>
                </c:pt>
                <c:pt idx="2">
                  <c:v>Energy consumption through other sources (C)</c:v>
                </c:pt>
                <c:pt idx="3">
                  <c:v>Total electricity consumption (D)</c:v>
                </c:pt>
                <c:pt idx="4">
                  <c:v>Total fuel consumption (E)</c:v>
                </c:pt>
                <c:pt idx="5">
                  <c:v>Diesel</c:v>
                </c:pt>
                <c:pt idx="6">
                  <c:v>LNG</c:v>
                </c:pt>
                <c:pt idx="7">
                  <c:v>LPG</c:v>
                </c:pt>
                <c:pt idx="8">
                  <c:v>Energy consumption through other sources (F)</c:v>
                </c:pt>
              </c:strCache>
            </c:strRef>
          </c:cat>
          <c:val>
            <c:numRef>
              <c:f>Sheet8!$B$3:$B$11</c:f>
              <c:numCache>
                <c:formatCode>#,##0</c:formatCode>
                <c:ptCount val="9"/>
                <c:pt idx="0">
                  <c:v>12466556</c:v>
                </c:pt>
                <c:pt idx="1">
                  <c:v>123</c:v>
                </c:pt>
                <c:pt idx="2">
                  <c:v>3566</c:v>
                </c:pt>
                <c:pt idx="3">
                  <c:v>1688788</c:v>
                </c:pt>
                <c:pt idx="4">
                  <c:v>24357</c:v>
                </c:pt>
                <c:pt idx="5">
                  <c:v>5677</c:v>
                </c:pt>
                <c:pt idx="6">
                  <c:v>0</c:v>
                </c:pt>
                <c:pt idx="7">
                  <c:v>23</c:v>
                </c:pt>
                <c:pt idx="8">
                  <c:v>0</c:v>
                </c:pt>
              </c:numCache>
            </c:numRef>
          </c:val>
          <c:extLst>
            <c:ext xmlns:c16="http://schemas.microsoft.com/office/drawing/2014/chart" uri="{C3380CC4-5D6E-409C-BE32-E72D297353CC}">
              <c16:uniqueId val="{00000000-63AB-4DD6-ACA5-79865B257BE7}"/>
            </c:ext>
          </c:extLst>
        </c:ser>
        <c:ser>
          <c:idx val="1"/>
          <c:order val="1"/>
          <c:tx>
            <c:strRef>
              <c:f>Sheet8!$C$1:$C$2</c:f>
              <c:strCache>
                <c:ptCount val="1"/>
                <c:pt idx="0">
                  <c:v>Company 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Sheet8!$A$3:$A$11</c:f>
              <c:strCache>
                <c:ptCount val="9"/>
                <c:pt idx="0">
                  <c:v>Total electricity consumption (A)</c:v>
                </c:pt>
                <c:pt idx="1">
                  <c:v>Total fuel consumption (B)</c:v>
                </c:pt>
                <c:pt idx="2">
                  <c:v>Energy consumption through other sources (C)</c:v>
                </c:pt>
                <c:pt idx="3">
                  <c:v>Total electricity consumption (D)</c:v>
                </c:pt>
                <c:pt idx="4">
                  <c:v>Total fuel consumption (E)</c:v>
                </c:pt>
                <c:pt idx="5">
                  <c:v>Diesel</c:v>
                </c:pt>
                <c:pt idx="6">
                  <c:v>LNG</c:v>
                </c:pt>
                <c:pt idx="7">
                  <c:v>LPG</c:v>
                </c:pt>
                <c:pt idx="8">
                  <c:v>Energy consumption through other sources (F)</c:v>
                </c:pt>
              </c:strCache>
            </c:strRef>
          </c:cat>
          <c:val>
            <c:numRef>
              <c:f>Sheet8!$C$3:$C$11</c:f>
              <c:numCache>
                <c:formatCode>#,##0</c:formatCode>
                <c:ptCount val="9"/>
                <c:pt idx="0">
                  <c:v>2137777</c:v>
                </c:pt>
                <c:pt idx="1">
                  <c:v>2134</c:v>
                </c:pt>
                <c:pt idx="2">
                  <c:v>1231</c:v>
                </c:pt>
                <c:pt idx="3">
                  <c:v>23115153</c:v>
                </c:pt>
                <c:pt idx="4">
                  <c:v>320</c:v>
                </c:pt>
                <c:pt idx="5">
                  <c:v>123218</c:v>
                </c:pt>
                <c:pt idx="6">
                  <c:v>0</c:v>
                </c:pt>
                <c:pt idx="7">
                  <c:v>0</c:v>
                </c:pt>
                <c:pt idx="8">
                  <c:v>0</c:v>
                </c:pt>
              </c:numCache>
            </c:numRef>
          </c:val>
          <c:extLst>
            <c:ext xmlns:c16="http://schemas.microsoft.com/office/drawing/2014/chart" uri="{C3380CC4-5D6E-409C-BE32-E72D297353CC}">
              <c16:uniqueId val="{00000001-9C70-4B31-9603-2EB67ECF3121}"/>
            </c:ext>
          </c:extLst>
        </c:ser>
        <c:ser>
          <c:idx val="2"/>
          <c:order val="2"/>
          <c:tx>
            <c:strRef>
              <c:f>Sheet8!$D$1:$D$2</c:f>
              <c:strCache>
                <c:ptCount val="1"/>
                <c:pt idx="0">
                  <c:v>Company 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Sheet8!$A$3:$A$11</c:f>
              <c:strCache>
                <c:ptCount val="9"/>
                <c:pt idx="0">
                  <c:v>Total electricity consumption (A)</c:v>
                </c:pt>
                <c:pt idx="1">
                  <c:v>Total fuel consumption (B)</c:v>
                </c:pt>
                <c:pt idx="2">
                  <c:v>Energy consumption through other sources (C)</c:v>
                </c:pt>
                <c:pt idx="3">
                  <c:v>Total electricity consumption (D)</c:v>
                </c:pt>
                <c:pt idx="4">
                  <c:v>Total fuel consumption (E)</c:v>
                </c:pt>
                <c:pt idx="5">
                  <c:v>Diesel</c:v>
                </c:pt>
                <c:pt idx="6">
                  <c:v>LNG</c:v>
                </c:pt>
                <c:pt idx="7">
                  <c:v>LPG</c:v>
                </c:pt>
                <c:pt idx="8">
                  <c:v>Energy consumption through other sources (F)</c:v>
                </c:pt>
              </c:strCache>
            </c:strRef>
          </c:cat>
          <c:val>
            <c:numRef>
              <c:f>Sheet8!$D$3:$D$11</c:f>
              <c:numCache>
                <c:formatCode>#,##0</c:formatCode>
                <c:ptCount val="9"/>
                <c:pt idx="0">
                  <c:v>0</c:v>
                </c:pt>
                <c:pt idx="1">
                  <c:v>0</c:v>
                </c:pt>
                <c:pt idx="2">
                  <c:v>0</c:v>
                </c:pt>
                <c:pt idx="3">
                  <c:v>23454</c:v>
                </c:pt>
                <c:pt idx="4">
                  <c:v>2354</c:v>
                </c:pt>
                <c:pt idx="5">
                  <c:v>157436</c:v>
                </c:pt>
                <c:pt idx="6">
                  <c:v>2794</c:v>
                </c:pt>
                <c:pt idx="7">
                  <c:v>0</c:v>
                </c:pt>
                <c:pt idx="8">
                  <c:v>472</c:v>
                </c:pt>
              </c:numCache>
            </c:numRef>
          </c:val>
          <c:extLst>
            <c:ext xmlns:c16="http://schemas.microsoft.com/office/drawing/2014/chart" uri="{C3380CC4-5D6E-409C-BE32-E72D297353CC}">
              <c16:uniqueId val="{00000002-9C70-4B31-9603-2EB67ECF3121}"/>
            </c:ext>
          </c:extLst>
        </c:ser>
        <c:ser>
          <c:idx val="3"/>
          <c:order val="3"/>
          <c:tx>
            <c:strRef>
              <c:f>Sheet8!$E$1:$E$2</c:f>
              <c:strCache>
                <c:ptCount val="1"/>
                <c:pt idx="0">
                  <c:v>Company 4</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Sheet8!$A$3:$A$11</c:f>
              <c:strCache>
                <c:ptCount val="9"/>
                <c:pt idx="0">
                  <c:v>Total electricity consumption (A)</c:v>
                </c:pt>
                <c:pt idx="1">
                  <c:v>Total fuel consumption (B)</c:v>
                </c:pt>
                <c:pt idx="2">
                  <c:v>Energy consumption through other sources (C)</c:v>
                </c:pt>
                <c:pt idx="3">
                  <c:v>Total electricity consumption (D)</c:v>
                </c:pt>
                <c:pt idx="4">
                  <c:v>Total fuel consumption (E)</c:v>
                </c:pt>
                <c:pt idx="5">
                  <c:v>Diesel</c:v>
                </c:pt>
                <c:pt idx="6">
                  <c:v>LNG</c:v>
                </c:pt>
                <c:pt idx="7">
                  <c:v>LPG</c:v>
                </c:pt>
                <c:pt idx="8">
                  <c:v>Energy consumption through other sources (F)</c:v>
                </c:pt>
              </c:strCache>
            </c:strRef>
          </c:cat>
          <c:val>
            <c:numRef>
              <c:f>Sheet8!$E$3:$E$11</c:f>
              <c:numCache>
                <c:formatCode>#,##0</c:formatCode>
                <c:ptCount val="9"/>
                <c:pt idx="0">
                  <c:v>0</c:v>
                </c:pt>
                <c:pt idx="1">
                  <c:v>0</c:v>
                </c:pt>
                <c:pt idx="2">
                  <c:v>0</c:v>
                </c:pt>
                <c:pt idx="3">
                  <c:v>1226536</c:v>
                </c:pt>
                <c:pt idx="4">
                  <c:v>236</c:v>
                </c:pt>
                <c:pt idx="5">
                  <c:v>1546</c:v>
                </c:pt>
                <c:pt idx="6">
                  <c:v>2342</c:v>
                </c:pt>
                <c:pt idx="7">
                  <c:v>23112</c:v>
                </c:pt>
                <c:pt idx="8">
                  <c:v>0</c:v>
                </c:pt>
              </c:numCache>
            </c:numRef>
          </c:val>
          <c:extLst>
            <c:ext xmlns:c16="http://schemas.microsoft.com/office/drawing/2014/chart" uri="{C3380CC4-5D6E-409C-BE32-E72D297353CC}">
              <c16:uniqueId val="{00000003-9C70-4B31-9603-2EB67ECF3121}"/>
            </c:ext>
          </c:extLst>
        </c:ser>
        <c:ser>
          <c:idx val="4"/>
          <c:order val="4"/>
          <c:tx>
            <c:strRef>
              <c:f>Sheet8!$F$1:$F$2</c:f>
              <c:strCache>
                <c:ptCount val="1"/>
                <c:pt idx="0">
                  <c:v>Company 5</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Sheet8!$A$3:$A$11</c:f>
              <c:strCache>
                <c:ptCount val="9"/>
                <c:pt idx="0">
                  <c:v>Total electricity consumption (A)</c:v>
                </c:pt>
                <c:pt idx="1">
                  <c:v>Total fuel consumption (B)</c:v>
                </c:pt>
                <c:pt idx="2">
                  <c:v>Energy consumption through other sources (C)</c:v>
                </c:pt>
                <c:pt idx="3">
                  <c:v>Total electricity consumption (D)</c:v>
                </c:pt>
                <c:pt idx="4">
                  <c:v>Total fuel consumption (E)</c:v>
                </c:pt>
                <c:pt idx="5">
                  <c:v>Diesel</c:v>
                </c:pt>
                <c:pt idx="6">
                  <c:v>LNG</c:v>
                </c:pt>
                <c:pt idx="7">
                  <c:v>LPG</c:v>
                </c:pt>
                <c:pt idx="8">
                  <c:v>Energy consumption through other sources (F)</c:v>
                </c:pt>
              </c:strCache>
            </c:strRef>
          </c:cat>
          <c:val>
            <c:numRef>
              <c:f>Sheet8!$F$3:$F$11</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9C70-4B31-9603-2EB67ECF3121}"/>
            </c:ext>
          </c:extLst>
        </c:ser>
        <c:dLbls>
          <c:dLblPos val="outEnd"/>
          <c:showLegendKey val="0"/>
          <c:showVal val="1"/>
          <c:showCatName val="0"/>
          <c:showSerName val="0"/>
          <c:showPercent val="0"/>
          <c:showBubbleSize val="0"/>
        </c:dLbls>
        <c:gapWidth val="219"/>
        <c:overlap val="-27"/>
        <c:axId val="1454297648"/>
        <c:axId val="1454309648"/>
      </c:barChart>
      <c:catAx>
        <c:axId val="1454297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ENERGY</a:t>
                </a:r>
                <a:r>
                  <a:rPr lang="en-IN" sz="1200" b="1" baseline="0"/>
                  <a:t> SOURCES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309648"/>
        <c:crosses val="autoZero"/>
        <c:auto val="1"/>
        <c:lblAlgn val="ctr"/>
        <c:lblOffset val="100"/>
        <c:noMultiLvlLbl val="0"/>
      </c:catAx>
      <c:valAx>
        <c:axId val="1454309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Energy</a:t>
                </a:r>
                <a:r>
                  <a:rPr lang="en-IN" sz="1200" b="1" baseline="0"/>
                  <a:t> consumption in (GJ)</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297648"/>
        <c:crosses val="autoZero"/>
        <c:crossBetween val="between"/>
      </c:valAx>
      <c:spPr>
        <a:noFill/>
        <a:ln>
          <a:noFill/>
        </a:ln>
        <a:effectLst/>
      </c:spPr>
    </c:plotArea>
    <c:legend>
      <c:legendPos val="r"/>
      <c:layout>
        <c:manualLayout>
          <c:xMode val="edge"/>
          <c:yMode val="edge"/>
          <c:x val="0.72985454784010428"/>
          <c:y val="1.6901573534151844E-2"/>
          <c:w val="0.10706176082510913"/>
          <c:h val="0.230455807478275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[TBL_ENERGY_CONSUMPTION_DASHBOARD.xlsx]Sheet8!PivotTable17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ENERGY</a:t>
            </a:r>
            <a:r>
              <a:rPr lang="en-US" b="1" baseline="0"/>
              <a:t> BREAKDOWN(%)(FISCAL YEARS)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Sheet8!$B$13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BFC-4ADE-AFBF-69F5518AE4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BFC-4ADE-AFBF-69F5518AE45E}"/>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Sheet8!$A$14:$A$16</c:f>
              <c:strCache>
                <c:ptCount val="2"/>
                <c:pt idx="0">
                  <c:v>Total energy consumed from renewable sources (A+B+C)</c:v>
                </c:pt>
                <c:pt idx="1">
                  <c:v>Total energy consumed from non-renewable sources (D+E+F)</c:v>
                </c:pt>
              </c:strCache>
            </c:strRef>
          </c:cat>
          <c:val>
            <c:numRef>
              <c:f>Sheet8!$B$14:$B$16</c:f>
              <c:numCache>
                <c:formatCode>0.00%</c:formatCode>
                <c:ptCount val="2"/>
                <c:pt idx="0">
                  <c:v>0.35658037858310654</c:v>
                </c:pt>
                <c:pt idx="1">
                  <c:v>0.64341962141689346</c:v>
                </c:pt>
              </c:numCache>
            </c:numRef>
          </c:val>
          <c:extLst>
            <c:ext xmlns:c16="http://schemas.microsoft.com/office/drawing/2014/chart" uri="{C3380CC4-5D6E-409C-BE32-E72D297353CC}">
              <c16:uniqueId val="{00000004-2BFC-4ADE-AFBF-69F5518AE45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08">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138111</xdr:colOff>
      <xdr:row>1</xdr:row>
      <xdr:rowOff>85724</xdr:rowOff>
    </xdr:from>
    <xdr:to>
      <xdr:col>19</xdr:col>
      <xdr:colOff>295274</xdr:colOff>
      <xdr:row>25</xdr:row>
      <xdr:rowOff>133349</xdr:rowOff>
    </xdr:to>
    <xdr:graphicFrame macro="">
      <xdr:nvGraphicFramePr>
        <xdr:cNvPr id="6" name="Chart 5">
          <a:extLst>
            <a:ext uri="{FF2B5EF4-FFF2-40B4-BE49-F238E27FC236}">
              <a16:creationId xmlns:a16="http://schemas.microsoft.com/office/drawing/2014/main" id="{75C76A7E-65D4-9BAB-609A-23BC8CCF3E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276225</xdr:colOff>
      <xdr:row>1</xdr:row>
      <xdr:rowOff>123825</xdr:rowOff>
    </xdr:from>
    <xdr:to>
      <xdr:col>27</xdr:col>
      <xdr:colOff>581025</xdr:colOff>
      <xdr:row>20</xdr:row>
      <xdr:rowOff>38100</xdr:rowOff>
    </xdr:to>
    <xdr:graphicFrame macro="">
      <xdr:nvGraphicFramePr>
        <xdr:cNvPr id="7" name="Chart 6">
          <a:extLst>
            <a:ext uri="{FF2B5EF4-FFF2-40B4-BE49-F238E27FC236}">
              <a16:creationId xmlns:a16="http://schemas.microsoft.com/office/drawing/2014/main" id="{5713A89D-B6ED-A3D6-123E-678F5B82BB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94</xdr:row>
      <xdr:rowOff>0</xdr:rowOff>
    </xdr:from>
    <xdr:to>
      <xdr:col>6</xdr:col>
      <xdr:colOff>338138</xdr:colOff>
      <xdr:row>118</xdr:row>
      <xdr:rowOff>47625</xdr:rowOff>
    </xdr:to>
    <xdr:graphicFrame macro="">
      <xdr:nvGraphicFramePr>
        <xdr:cNvPr id="13" name="Chart 12">
          <a:extLst>
            <a:ext uri="{FF2B5EF4-FFF2-40B4-BE49-F238E27FC236}">
              <a16:creationId xmlns:a16="http://schemas.microsoft.com/office/drawing/2014/main" id="{9CA1D0E1-DA96-4621-A6EA-F67396594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280148</xdr:colOff>
      <xdr:row>27</xdr:row>
      <xdr:rowOff>103842</xdr:rowOff>
    </xdr:from>
    <xdr:to>
      <xdr:col>19</xdr:col>
      <xdr:colOff>261471</xdr:colOff>
      <xdr:row>35</xdr:row>
      <xdr:rowOff>877794</xdr:rowOff>
    </xdr:to>
    <xdr:graphicFrame macro="">
      <xdr:nvGraphicFramePr>
        <xdr:cNvPr id="14" name="Chart 13">
          <a:extLst>
            <a:ext uri="{FF2B5EF4-FFF2-40B4-BE49-F238E27FC236}">
              <a16:creationId xmlns:a16="http://schemas.microsoft.com/office/drawing/2014/main" id="{38BCBEBB-90CD-9DB3-ACF3-AA6D06AF8F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180974</xdr:rowOff>
    </xdr:from>
    <xdr:to>
      <xdr:col>3</xdr:col>
      <xdr:colOff>600075</xdr:colOff>
      <xdr:row>8</xdr:row>
      <xdr:rowOff>180975</xdr:rowOff>
    </xdr:to>
    <xdr:sp macro="" textlink="">
      <xdr:nvSpPr>
        <xdr:cNvPr id="7" name="Rectangle 6">
          <a:extLst>
            <a:ext uri="{FF2B5EF4-FFF2-40B4-BE49-F238E27FC236}">
              <a16:creationId xmlns:a16="http://schemas.microsoft.com/office/drawing/2014/main" id="{40C91D05-01B8-C7EE-A1F8-E572DF0B0737}"/>
            </a:ext>
          </a:extLst>
        </xdr:cNvPr>
        <xdr:cNvSpPr/>
      </xdr:nvSpPr>
      <xdr:spPr>
        <a:xfrm>
          <a:off x="0" y="371474"/>
          <a:ext cx="2428875" cy="13335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171450</xdr:colOff>
      <xdr:row>2</xdr:row>
      <xdr:rowOff>114300</xdr:rowOff>
    </xdr:from>
    <xdr:to>
      <xdr:col>3</xdr:col>
      <xdr:colOff>447675</xdr:colOff>
      <xdr:row>7</xdr:row>
      <xdr:rowOff>123825</xdr:rowOff>
    </xdr:to>
    <xdr:sp macro="" textlink="">
      <xdr:nvSpPr>
        <xdr:cNvPr id="8" name="TextBox 7">
          <a:extLst>
            <a:ext uri="{FF2B5EF4-FFF2-40B4-BE49-F238E27FC236}">
              <a16:creationId xmlns:a16="http://schemas.microsoft.com/office/drawing/2014/main" id="{EB787D4D-A638-73F1-E624-290AAD375398}"/>
            </a:ext>
          </a:extLst>
        </xdr:cNvPr>
        <xdr:cNvSpPr txBox="1"/>
      </xdr:nvSpPr>
      <xdr:spPr>
        <a:xfrm>
          <a:off x="171450" y="495300"/>
          <a:ext cx="2105025" cy="962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kern="1200"/>
            <a:t>TOTAL ENERGY COSUMPTION(GJ)(%)</a:t>
          </a:r>
        </a:p>
        <a:p>
          <a:pPr algn="ctr"/>
          <a:r>
            <a:rPr lang="en-IN" sz="1400" b="1" i="0" u="none" strike="noStrike">
              <a:solidFill>
                <a:schemeClr val="dk1"/>
              </a:solidFill>
              <a:effectLst/>
              <a:latin typeface="+mn-lt"/>
              <a:ea typeface="+mn-ea"/>
              <a:cs typeface="+mn-cs"/>
            </a:rPr>
            <a:t>4,09,76,419</a:t>
          </a:r>
          <a:r>
            <a:rPr lang="en-IN" sz="1400" b="1"/>
            <a:t>  </a:t>
          </a:r>
          <a:endParaRPr lang="en-IN" sz="1400" b="1" kern="1200"/>
        </a:p>
        <a:p>
          <a:pPr algn="ctr"/>
          <a:r>
            <a:rPr lang="en-IN" sz="1400" b="1" kern="1200"/>
            <a:t>(100%)</a:t>
          </a:r>
        </a:p>
        <a:p>
          <a:pPr algn="ctr"/>
          <a:endParaRPr lang="en-IN" sz="1100" kern="1200"/>
        </a:p>
      </xdr:txBody>
    </xdr:sp>
    <xdr:clientData/>
  </xdr:twoCellAnchor>
  <xdr:twoCellAnchor>
    <xdr:from>
      <xdr:col>4</xdr:col>
      <xdr:colOff>571500</xdr:colOff>
      <xdr:row>2</xdr:row>
      <xdr:rowOff>9524</xdr:rowOff>
    </xdr:from>
    <xdr:to>
      <xdr:col>8</xdr:col>
      <xdr:colOff>561975</xdr:colOff>
      <xdr:row>8</xdr:row>
      <xdr:rowOff>180975</xdr:rowOff>
    </xdr:to>
    <xdr:sp macro="" textlink="">
      <xdr:nvSpPr>
        <xdr:cNvPr id="2" name="Rectangle 1">
          <a:extLst>
            <a:ext uri="{FF2B5EF4-FFF2-40B4-BE49-F238E27FC236}">
              <a16:creationId xmlns:a16="http://schemas.microsoft.com/office/drawing/2014/main" id="{DD5C2EFB-1789-6872-6A68-B32100539B4C}"/>
            </a:ext>
          </a:extLst>
        </xdr:cNvPr>
        <xdr:cNvSpPr/>
      </xdr:nvSpPr>
      <xdr:spPr>
        <a:xfrm>
          <a:off x="3009900" y="390524"/>
          <a:ext cx="2428875" cy="131445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5</xdr:col>
      <xdr:colOff>85725</xdr:colOff>
      <xdr:row>2</xdr:row>
      <xdr:rowOff>180974</xdr:rowOff>
    </xdr:from>
    <xdr:to>
      <xdr:col>8</xdr:col>
      <xdr:colOff>438150</xdr:colOff>
      <xdr:row>7</xdr:row>
      <xdr:rowOff>142875</xdr:rowOff>
    </xdr:to>
    <xdr:sp macro="" textlink="">
      <xdr:nvSpPr>
        <xdr:cNvPr id="2049" name="Text Box 1">
          <a:extLst>
            <a:ext uri="{FF2B5EF4-FFF2-40B4-BE49-F238E27FC236}">
              <a16:creationId xmlns:a16="http://schemas.microsoft.com/office/drawing/2014/main" id="{FFD3A507-892A-A7D7-71D8-A5FAFB7B16CA}"/>
            </a:ext>
          </a:extLst>
        </xdr:cNvPr>
        <xdr:cNvSpPr txBox="1">
          <a:spLocks noChangeArrowheads="1"/>
        </xdr:cNvSpPr>
      </xdr:nvSpPr>
      <xdr:spPr bwMode="auto">
        <a:xfrm>
          <a:off x="3133725" y="561974"/>
          <a:ext cx="2181225" cy="914401"/>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ctr" rtl="0">
            <a:defRPr sz="1000"/>
          </a:pPr>
          <a:r>
            <a:rPr lang="en-IN" sz="1400" b="1"/>
            <a:t>Total Renewable Energy Share(GJ) (%)</a:t>
          </a:r>
        </a:p>
        <a:p>
          <a:pPr algn="ctr" rtl="0">
            <a:defRPr sz="1000"/>
          </a:pPr>
          <a:r>
            <a:rPr lang="en-IN" sz="1400" b="1" i="0" u="none" strike="noStrike">
              <a:effectLst/>
              <a:latin typeface="+mn-lt"/>
              <a:ea typeface="+mn-ea"/>
              <a:cs typeface="+mn-cs"/>
            </a:rPr>
            <a:t>1,46,11,387</a:t>
          </a:r>
        </a:p>
        <a:p>
          <a:pPr algn="ctr" rtl="0">
            <a:defRPr sz="1000"/>
          </a:pPr>
          <a:r>
            <a:rPr lang="en-IN" sz="1400" b="1" i="0" u="none" strike="noStrike">
              <a:effectLst/>
              <a:latin typeface="+mn-lt"/>
              <a:ea typeface="+mn-ea"/>
              <a:cs typeface="+mn-cs"/>
            </a:rPr>
            <a:t>35.61</a:t>
          </a:r>
          <a:r>
            <a:rPr lang="en-IN" sz="1400" b="1"/>
            <a:t> % </a:t>
          </a:r>
        </a:p>
        <a:p>
          <a:pPr algn="ctr" rtl="0">
            <a:defRPr sz="1000"/>
          </a:pPr>
          <a:endParaRPr lang="en-IN" sz="1400" b="1" i="0" u="none" strike="noStrike" baseline="0">
            <a:solidFill>
              <a:srgbClr val="000000"/>
            </a:solidFill>
            <a:latin typeface="Calibri"/>
            <a:cs typeface="Calibri"/>
          </a:endParaRPr>
        </a:p>
      </xdr:txBody>
    </xdr:sp>
    <xdr:clientData/>
  </xdr:twoCellAnchor>
  <xdr:twoCellAnchor>
    <xdr:from>
      <xdr:col>10</xdr:col>
      <xdr:colOff>0</xdr:colOff>
      <xdr:row>2</xdr:row>
      <xdr:rowOff>0</xdr:rowOff>
    </xdr:from>
    <xdr:to>
      <xdr:col>13</xdr:col>
      <xdr:colOff>600075</xdr:colOff>
      <xdr:row>8</xdr:row>
      <xdr:rowOff>171451</xdr:rowOff>
    </xdr:to>
    <xdr:sp macro="" textlink="">
      <xdr:nvSpPr>
        <xdr:cNvPr id="3" name="Rectangle 2">
          <a:extLst>
            <a:ext uri="{FF2B5EF4-FFF2-40B4-BE49-F238E27FC236}">
              <a16:creationId xmlns:a16="http://schemas.microsoft.com/office/drawing/2014/main" id="{B8F16538-3E5E-47C0-9B49-F8FD8CE03D08}"/>
            </a:ext>
          </a:extLst>
        </xdr:cNvPr>
        <xdr:cNvSpPr/>
      </xdr:nvSpPr>
      <xdr:spPr>
        <a:xfrm>
          <a:off x="6096000" y="381000"/>
          <a:ext cx="2428875" cy="131445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10</xdr:col>
      <xdr:colOff>114300</xdr:colOff>
      <xdr:row>3</xdr:row>
      <xdr:rowOff>0</xdr:rowOff>
    </xdr:from>
    <xdr:to>
      <xdr:col>13</xdr:col>
      <xdr:colOff>466725</xdr:colOff>
      <xdr:row>7</xdr:row>
      <xdr:rowOff>161925</xdr:rowOff>
    </xdr:to>
    <xdr:sp macro="" textlink="">
      <xdr:nvSpPr>
        <xdr:cNvPr id="5" name="Text Box 1">
          <a:extLst>
            <a:ext uri="{FF2B5EF4-FFF2-40B4-BE49-F238E27FC236}">
              <a16:creationId xmlns:a16="http://schemas.microsoft.com/office/drawing/2014/main" id="{81C8BE29-25B7-41C6-9729-F97A6EF04D4C}"/>
            </a:ext>
          </a:extLst>
        </xdr:cNvPr>
        <xdr:cNvSpPr txBox="1">
          <a:spLocks noChangeArrowheads="1"/>
        </xdr:cNvSpPr>
      </xdr:nvSpPr>
      <xdr:spPr bwMode="auto">
        <a:xfrm>
          <a:off x="6210300" y="571500"/>
          <a:ext cx="2181225" cy="923925"/>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ctr" rtl="0"/>
          <a:r>
            <a:rPr lang="en-IN" sz="1400" b="1" i="0">
              <a:effectLst/>
              <a:latin typeface="+mn-lt"/>
              <a:ea typeface="+mn-ea"/>
              <a:cs typeface="+mn-cs"/>
            </a:rPr>
            <a:t>Total</a:t>
          </a:r>
          <a:r>
            <a:rPr lang="en-IN" sz="1400" b="1" i="0" baseline="0">
              <a:effectLst/>
              <a:latin typeface="+mn-lt"/>
              <a:ea typeface="+mn-ea"/>
              <a:cs typeface="+mn-cs"/>
            </a:rPr>
            <a:t> Non</a:t>
          </a:r>
          <a:r>
            <a:rPr lang="en-IN" sz="1400" b="1" i="0">
              <a:effectLst/>
              <a:latin typeface="+mn-lt"/>
              <a:ea typeface="+mn-ea"/>
              <a:cs typeface="+mn-cs"/>
            </a:rPr>
            <a:t> Renewable Energy Share(GJ) (%)</a:t>
          </a:r>
          <a:endParaRPr lang="en-IN" sz="1400" b="1" i="0">
            <a:effectLst/>
          </a:endParaRPr>
        </a:p>
        <a:p>
          <a:pPr algn="ctr" rtl="0"/>
          <a:r>
            <a:rPr lang="en-IN" sz="1400" b="1" i="0" u="none" strike="noStrike">
              <a:effectLst/>
              <a:latin typeface="+mn-lt"/>
              <a:ea typeface="+mn-ea"/>
              <a:cs typeface="+mn-cs"/>
            </a:rPr>
            <a:t>2,63,65,031</a:t>
          </a:r>
          <a:r>
            <a:rPr lang="en-IN" sz="1400" b="1" i="0"/>
            <a:t> </a:t>
          </a:r>
        </a:p>
        <a:p>
          <a:pPr algn="ctr" rtl="0"/>
          <a:r>
            <a:rPr lang="en-IN" sz="1400" b="1" i="0" u="none" strike="noStrike">
              <a:effectLst/>
              <a:latin typeface="+mn-lt"/>
              <a:ea typeface="+mn-ea"/>
              <a:cs typeface="+mn-cs"/>
            </a:rPr>
            <a:t>64.26</a:t>
          </a:r>
          <a:r>
            <a:rPr lang="en-IN" sz="1400" b="1" i="0"/>
            <a:t> %</a:t>
          </a:r>
          <a:endParaRPr lang="en-IN" sz="1400" b="1" i="0" u="none" strike="noStrike">
            <a:effectLst/>
            <a:latin typeface="+mn-lt"/>
            <a:ea typeface="+mn-ea"/>
            <a:cs typeface="+mn-cs"/>
          </a:endParaRPr>
        </a:p>
        <a:p>
          <a:pPr algn="ctr" rtl="0"/>
          <a:endParaRPr lang="en-IN" sz="1400">
            <a:effectLst/>
          </a:endParaRPr>
        </a:p>
        <a:p>
          <a:pPr algn="ctr" rtl="0">
            <a:defRPr sz="1000"/>
          </a:pPr>
          <a:r>
            <a:rPr lang="en-IN" sz="1800" b="0" i="0" u="none" strike="noStrike" baseline="0">
              <a:solidFill>
                <a:srgbClr val="000000"/>
              </a:solidFill>
              <a:latin typeface="Calibri"/>
              <a:cs typeface="Calibri"/>
            </a:rPr>
            <a:t> </a:t>
          </a:r>
          <a:endParaRPr lang="en-IN" sz="1800"/>
        </a:p>
      </xdr:txBody>
    </xdr:sp>
    <xdr:clientData/>
  </xdr:twoCellAnchor>
  <xdr:twoCellAnchor>
    <xdr:from>
      <xdr:col>15</xdr:col>
      <xdr:colOff>0</xdr:colOff>
      <xdr:row>2</xdr:row>
      <xdr:rowOff>0</xdr:rowOff>
    </xdr:from>
    <xdr:to>
      <xdr:col>18</xdr:col>
      <xdr:colOff>600075</xdr:colOff>
      <xdr:row>8</xdr:row>
      <xdr:rowOff>171451</xdr:rowOff>
    </xdr:to>
    <xdr:sp macro="" textlink="">
      <xdr:nvSpPr>
        <xdr:cNvPr id="4" name="Rectangle 3">
          <a:extLst>
            <a:ext uri="{FF2B5EF4-FFF2-40B4-BE49-F238E27FC236}">
              <a16:creationId xmlns:a16="http://schemas.microsoft.com/office/drawing/2014/main" id="{EA08BF0B-C858-4A3B-B896-DE53D59975BB}"/>
            </a:ext>
          </a:extLst>
        </xdr:cNvPr>
        <xdr:cNvSpPr/>
      </xdr:nvSpPr>
      <xdr:spPr>
        <a:xfrm>
          <a:off x="9144000" y="381000"/>
          <a:ext cx="2428875" cy="131445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kern="1200"/>
        </a:p>
      </xdr:txBody>
    </xdr:sp>
    <xdr:clientData/>
  </xdr:twoCellAnchor>
  <xdr:twoCellAnchor>
    <xdr:from>
      <xdr:col>15</xdr:col>
      <xdr:colOff>161925</xdr:colOff>
      <xdr:row>2</xdr:row>
      <xdr:rowOff>161925</xdr:rowOff>
    </xdr:from>
    <xdr:to>
      <xdr:col>18</xdr:col>
      <xdr:colOff>514350</xdr:colOff>
      <xdr:row>7</xdr:row>
      <xdr:rowOff>133350</xdr:rowOff>
    </xdr:to>
    <xdr:sp macro="" textlink="">
      <xdr:nvSpPr>
        <xdr:cNvPr id="9" name="Text Box 1">
          <a:extLst>
            <a:ext uri="{FF2B5EF4-FFF2-40B4-BE49-F238E27FC236}">
              <a16:creationId xmlns:a16="http://schemas.microsoft.com/office/drawing/2014/main" id="{5C33D876-0CC9-4C35-9F15-5DA57EA4D41F}"/>
            </a:ext>
          </a:extLst>
        </xdr:cNvPr>
        <xdr:cNvSpPr txBox="1">
          <a:spLocks noChangeArrowheads="1"/>
        </xdr:cNvSpPr>
      </xdr:nvSpPr>
      <xdr:spPr bwMode="auto">
        <a:xfrm>
          <a:off x="9305925" y="542925"/>
          <a:ext cx="2181225" cy="923925"/>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ctr" rtl="0"/>
          <a:r>
            <a:rPr lang="en-IN" sz="1400" b="1">
              <a:effectLst/>
            </a:rPr>
            <a:t>Renewable</a:t>
          </a:r>
          <a:r>
            <a:rPr lang="en-IN" sz="1400" b="1" baseline="0">
              <a:effectLst/>
            </a:rPr>
            <a:t> energy to Non-Renewable energy Ratio(GJ)</a:t>
          </a:r>
        </a:p>
        <a:p>
          <a:pPr algn="ctr" rtl="0"/>
          <a:r>
            <a:rPr lang="en-IN" sz="1400" b="1" baseline="0">
              <a:effectLst/>
            </a:rPr>
            <a:t>0.554</a:t>
          </a:r>
          <a:endParaRPr lang="en-IN" sz="1400" b="1">
            <a:effectLst/>
          </a:endParaRPr>
        </a:p>
        <a:p>
          <a:pPr algn="ctr" rtl="0">
            <a:defRPr sz="1000"/>
          </a:pPr>
          <a:r>
            <a:rPr lang="en-IN" sz="1800" b="0" i="0" u="none" strike="noStrike" baseline="0">
              <a:solidFill>
                <a:srgbClr val="000000"/>
              </a:solidFill>
              <a:latin typeface="Calibri"/>
              <a:cs typeface="Calibri"/>
            </a:rPr>
            <a:t> </a:t>
          </a:r>
          <a:endParaRPr lang="en-IN" sz="1800"/>
        </a:p>
      </xdr:txBody>
    </xdr:sp>
    <xdr:clientData/>
  </xdr:twoCellAnchor>
  <xdr:twoCellAnchor>
    <xdr:from>
      <xdr:col>20</xdr:col>
      <xdr:colOff>0</xdr:colOff>
      <xdr:row>2</xdr:row>
      <xdr:rowOff>0</xdr:rowOff>
    </xdr:from>
    <xdr:to>
      <xdr:col>23</xdr:col>
      <xdr:colOff>600075</xdr:colOff>
      <xdr:row>8</xdr:row>
      <xdr:rowOff>171451</xdr:rowOff>
    </xdr:to>
    <xdr:sp macro="" textlink="">
      <xdr:nvSpPr>
        <xdr:cNvPr id="10" name="Rectangle 9">
          <a:extLst>
            <a:ext uri="{FF2B5EF4-FFF2-40B4-BE49-F238E27FC236}">
              <a16:creationId xmlns:a16="http://schemas.microsoft.com/office/drawing/2014/main" id="{E089873C-FF45-4956-B078-CA7A8F726EB4}"/>
            </a:ext>
          </a:extLst>
        </xdr:cNvPr>
        <xdr:cNvSpPr/>
      </xdr:nvSpPr>
      <xdr:spPr>
        <a:xfrm>
          <a:off x="12192000" y="381000"/>
          <a:ext cx="2428875" cy="131445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kern="1200"/>
        </a:p>
      </xdr:txBody>
    </xdr:sp>
    <xdr:clientData/>
  </xdr:twoCellAnchor>
  <xdr:twoCellAnchor>
    <xdr:from>
      <xdr:col>20</xdr:col>
      <xdr:colOff>156883</xdr:colOff>
      <xdr:row>2</xdr:row>
      <xdr:rowOff>168089</xdr:rowOff>
    </xdr:from>
    <xdr:to>
      <xdr:col>23</xdr:col>
      <xdr:colOff>509308</xdr:colOff>
      <xdr:row>7</xdr:row>
      <xdr:rowOff>139514</xdr:rowOff>
    </xdr:to>
    <xdr:sp macro="" textlink="">
      <xdr:nvSpPr>
        <xdr:cNvPr id="14" name="Text Box 1">
          <a:extLst>
            <a:ext uri="{FF2B5EF4-FFF2-40B4-BE49-F238E27FC236}">
              <a16:creationId xmlns:a16="http://schemas.microsoft.com/office/drawing/2014/main" id="{ADC90C6F-38FF-4DDE-BDFE-6719FD4F23C8}"/>
            </a:ext>
          </a:extLst>
        </xdr:cNvPr>
        <xdr:cNvSpPr txBox="1">
          <a:spLocks noChangeArrowheads="1"/>
        </xdr:cNvSpPr>
      </xdr:nvSpPr>
      <xdr:spPr bwMode="auto">
        <a:xfrm>
          <a:off x="12259236" y="549089"/>
          <a:ext cx="2167778" cy="923925"/>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ctr" rtl="0"/>
          <a:r>
            <a:rPr lang="en-IN" sz="1400" b="1">
              <a:effectLst/>
            </a:rPr>
            <a:t>Non-Renewable</a:t>
          </a:r>
          <a:r>
            <a:rPr lang="en-IN" sz="1400" b="1" baseline="0">
              <a:effectLst/>
            </a:rPr>
            <a:t> energy to Renewable energy Ratio(GJ)</a:t>
          </a:r>
        </a:p>
        <a:p>
          <a:pPr algn="ctr" rtl="0"/>
          <a:r>
            <a:rPr lang="en-IN" sz="1400" b="1" baseline="0">
              <a:effectLst/>
            </a:rPr>
            <a:t>1.804</a:t>
          </a:r>
        </a:p>
        <a:p>
          <a:pPr algn="ctr" rtl="0"/>
          <a:endParaRPr lang="en-IN" sz="1400" b="1">
            <a:effectLst/>
          </a:endParaRPr>
        </a:p>
        <a:p>
          <a:pPr algn="ctr" rtl="0">
            <a:defRPr sz="1000"/>
          </a:pPr>
          <a:r>
            <a:rPr lang="en-IN" sz="1800" b="0" i="0" u="none" strike="noStrike" baseline="0">
              <a:solidFill>
                <a:srgbClr val="000000"/>
              </a:solidFill>
              <a:latin typeface="Calibri"/>
              <a:cs typeface="Calibri"/>
            </a:rPr>
            <a:t> </a:t>
          </a:r>
          <a:endParaRPr lang="en-IN" sz="1800"/>
        </a:p>
      </xdr:txBody>
    </xdr:sp>
    <xdr:clientData/>
  </xdr:twoCellAnchor>
  <xdr:twoCellAnchor>
    <xdr:from>
      <xdr:col>9</xdr:col>
      <xdr:colOff>369393</xdr:colOff>
      <xdr:row>9</xdr:row>
      <xdr:rowOff>284150</xdr:rowOff>
    </xdr:from>
    <xdr:to>
      <xdr:col>16</xdr:col>
      <xdr:colOff>374198</xdr:colOff>
      <xdr:row>24</xdr:row>
      <xdr:rowOff>182895</xdr:rowOff>
    </xdr:to>
    <xdr:graphicFrame macro="">
      <xdr:nvGraphicFramePr>
        <xdr:cNvPr id="16" name="Chart 15">
          <a:extLst>
            <a:ext uri="{FF2B5EF4-FFF2-40B4-BE49-F238E27FC236}">
              <a16:creationId xmlns:a16="http://schemas.microsoft.com/office/drawing/2014/main" id="{1A0E6220-4041-4DF2-A506-25AF43607A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44</xdr:col>
      <xdr:colOff>481437</xdr:colOff>
      <xdr:row>2</xdr:row>
      <xdr:rowOff>93618</xdr:rowOff>
    </xdr:from>
    <xdr:to>
      <xdr:col>55</xdr:col>
      <xdr:colOff>67101</xdr:colOff>
      <xdr:row>25</xdr:row>
      <xdr:rowOff>114030</xdr:rowOff>
    </xdr:to>
    <xdr:graphicFrame macro="">
      <xdr:nvGraphicFramePr>
        <xdr:cNvPr id="17" name="Chart 16">
          <a:extLst>
            <a:ext uri="{FF2B5EF4-FFF2-40B4-BE49-F238E27FC236}">
              <a16:creationId xmlns:a16="http://schemas.microsoft.com/office/drawing/2014/main" id="{C8ACD61D-4F11-45D6-B101-BCBA3DB116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186909</xdr:colOff>
      <xdr:row>2</xdr:row>
      <xdr:rowOff>62539</xdr:rowOff>
    </xdr:from>
    <xdr:to>
      <xdr:col>44</xdr:col>
      <xdr:colOff>388896</xdr:colOff>
      <xdr:row>25</xdr:row>
      <xdr:rowOff>91648</xdr:rowOff>
    </xdr:to>
    <xdr:graphicFrame macro="">
      <xdr:nvGraphicFramePr>
        <xdr:cNvPr id="6" name="Chart 5">
          <a:extLst>
            <a:ext uri="{FF2B5EF4-FFF2-40B4-BE49-F238E27FC236}">
              <a16:creationId xmlns:a16="http://schemas.microsoft.com/office/drawing/2014/main" id="{5E343CAA-3998-462B-9770-89C3304F95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364192</xdr:colOff>
      <xdr:row>35</xdr:row>
      <xdr:rowOff>84842</xdr:rowOff>
    </xdr:from>
    <xdr:to>
      <xdr:col>26</xdr:col>
      <xdr:colOff>71958</xdr:colOff>
      <xdr:row>64</xdr:row>
      <xdr:rowOff>10823</xdr:rowOff>
    </xdr:to>
    <xdr:graphicFrame macro="">
      <xdr:nvGraphicFramePr>
        <xdr:cNvPr id="11" name="Chart 10">
          <a:extLst>
            <a:ext uri="{FF2B5EF4-FFF2-40B4-BE49-F238E27FC236}">
              <a16:creationId xmlns:a16="http://schemas.microsoft.com/office/drawing/2014/main" id="{F18AA311-5FC3-4DF8-9429-67F99CEE64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301119</xdr:colOff>
      <xdr:row>25</xdr:row>
      <xdr:rowOff>182544</xdr:rowOff>
    </xdr:from>
    <xdr:to>
      <xdr:col>21</xdr:col>
      <xdr:colOff>40104</xdr:colOff>
      <xdr:row>35</xdr:row>
      <xdr:rowOff>41670</xdr:rowOff>
    </xdr:to>
    <mc:AlternateContent xmlns:mc="http://schemas.openxmlformats.org/markup-compatibility/2006" xmlns:a14="http://schemas.microsoft.com/office/drawing/2010/main">
      <mc:Choice Requires="a14">
        <xdr:graphicFrame macro="">
          <xdr:nvGraphicFramePr>
            <xdr:cNvPr id="12" name="Fiscal Year 1">
              <a:extLst>
                <a:ext uri="{FF2B5EF4-FFF2-40B4-BE49-F238E27FC236}">
                  <a16:creationId xmlns:a16="http://schemas.microsoft.com/office/drawing/2014/main" id="{C0549832-5109-45B1-82B7-4000D8D918EB}"/>
                </a:ext>
              </a:extLst>
            </xdr:cNvPr>
            <xdr:cNvGraphicFramePr/>
          </xdr:nvGraphicFramePr>
          <xdr:xfrm>
            <a:off x="0" y="0"/>
            <a:ext cx="0" cy="0"/>
          </xdr:xfrm>
          <a:graphic>
            <a:graphicData uri="http://schemas.microsoft.com/office/drawing/2010/slicer">
              <sle:slicer xmlns:sle="http://schemas.microsoft.com/office/drawing/2010/slicer" name="Fiscal Year 1"/>
            </a:graphicData>
          </a:graphic>
        </xdr:graphicFrame>
      </mc:Choice>
      <mc:Fallback xmlns="">
        <xdr:sp macro="" textlink="">
          <xdr:nvSpPr>
            <xdr:cNvPr id="0" name=""/>
            <xdr:cNvSpPr>
              <a:spLocks noTextEdit="1"/>
            </xdr:cNvSpPr>
          </xdr:nvSpPr>
          <xdr:spPr>
            <a:xfrm>
              <a:off x="10556369" y="5183169"/>
              <a:ext cx="2151985" cy="17641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392020</xdr:colOff>
      <xdr:row>25</xdr:row>
      <xdr:rowOff>188058</xdr:rowOff>
    </xdr:from>
    <xdr:to>
      <xdr:col>16</xdr:col>
      <xdr:colOff>419235</xdr:colOff>
      <xdr:row>35</xdr:row>
      <xdr:rowOff>51987</xdr:rowOff>
    </xdr:to>
    <mc:AlternateContent xmlns:mc="http://schemas.openxmlformats.org/markup-compatibility/2006" xmlns:a14="http://schemas.microsoft.com/office/drawing/2010/main">
      <mc:Choice Requires="a14">
        <xdr:graphicFrame macro="">
          <xdr:nvGraphicFramePr>
            <xdr:cNvPr id="13" name="Company 1">
              <a:extLst>
                <a:ext uri="{FF2B5EF4-FFF2-40B4-BE49-F238E27FC236}">
                  <a16:creationId xmlns:a16="http://schemas.microsoft.com/office/drawing/2014/main" id="{0AE08CBC-8AA3-4B70-B529-885B1347E03B}"/>
                </a:ext>
              </a:extLst>
            </xdr:cNvPr>
            <xdr:cNvGraphicFramePr/>
          </xdr:nvGraphicFramePr>
          <xdr:xfrm>
            <a:off x="0" y="0"/>
            <a:ext cx="0" cy="0"/>
          </xdr:xfrm>
          <a:graphic>
            <a:graphicData uri="http://schemas.microsoft.com/office/drawing/2010/slicer">
              <sle:slicer xmlns:sle="http://schemas.microsoft.com/office/drawing/2010/slicer" name="Company 1"/>
            </a:graphicData>
          </a:graphic>
        </xdr:graphicFrame>
      </mc:Choice>
      <mc:Fallback xmlns="">
        <xdr:sp macro="" textlink="">
          <xdr:nvSpPr>
            <xdr:cNvPr id="0" name=""/>
            <xdr:cNvSpPr>
              <a:spLocks noTextEdit="1"/>
            </xdr:cNvSpPr>
          </xdr:nvSpPr>
          <xdr:spPr>
            <a:xfrm>
              <a:off x="7631020" y="5188683"/>
              <a:ext cx="2440215" cy="17689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599222</xdr:colOff>
      <xdr:row>35</xdr:row>
      <xdr:rowOff>54430</xdr:rowOff>
    </xdr:from>
    <xdr:to>
      <xdr:col>14</xdr:col>
      <xdr:colOff>326498</xdr:colOff>
      <xdr:row>52</xdr:row>
      <xdr:rowOff>56030</xdr:rowOff>
    </xdr:to>
    <xdr:graphicFrame macro="">
      <xdr:nvGraphicFramePr>
        <xdr:cNvPr id="18" name="Chart 17">
          <a:extLst>
            <a:ext uri="{FF2B5EF4-FFF2-40B4-BE49-F238E27FC236}">
              <a16:creationId xmlns:a16="http://schemas.microsoft.com/office/drawing/2014/main" id="{FF4A0911-2FA6-4657-BBAC-FEDA64D824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84044</xdr:colOff>
      <xdr:row>35</xdr:row>
      <xdr:rowOff>60332</xdr:rowOff>
    </xdr:from>
    <xdr:to>
      <xdr:col>6</xdr:col>
      <xdr:colOff>546687</xdr:colOff>
      <xdr:row>52</xdr:row>
      <xdr:rowOff>85742</xdr:rowOff>
    </xdr:to>
    <xdr:graphicFrame macro="">
      <xdr:nvGraphicFramePr>
        <xdr:cNvPr id="19" name="Chart 18">
          <a:extLst>
            <a:ext uri="{FF2B5EF4-FFF2-40B4-BE49-F238E27FC236}">
              <a16:creationId xmlns:a16="http://schemas.microsoft.com/office/drawing/2014/main" id="{B3905175-FDD7-49D3-9774-34B372F908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115903</xdr:colOff>
      <xdr:row>9</xdr:row>
      <xdr:rowOff>262196</xdr:rowOff>
    </xdr:from>
    <xdr:to>
      <xdr:col>9</xdr:col>
      <xdr:colOff>326811</xdr:colOff>
      <xdr:row>25</xdr:row>
      <xdr:rowOff>31052</xdr:rowOff>
    </xdr:to>
    <xdr:graphicFrame macro="">
      <xdr:nvGraphicFramePr>
        <xdr:cNvPr id="20" name="Chart 19">
          <a:extLst>
            <a:ext uri="{FF2B5EF4-FFF2-40B4-BE49-F238E27FC236}">
              <a16:creationId xmlns:a16="http://schemas.microsoft.com/office/drawing/2014/main" id="{F63DDE00-149D-4779-8C5D-59B0C0BF9A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26</xdr:col>
      <xdr:colOff>102453</xdr:colOff>
      <xdr:row>35</xdr:row>
      <xdr:rowOff>45704</xdr:rowOff>
    </xdr:from>
    <xdr:to>
      <xdr:col>35</xdr:col>
      <xdr:colOff>17223</xdr:colOff>
      <xdr:row>52</xdr:row>
      <xdr:rowOff>168088</xdr:rowOff>
    </xdr:to>
    <xdr:graphicFrame macro="">
      <xdr:nvGraphicFramePr>
        <xdr:cNvPr id="21" name="Chart 20">
          <a:extLst>
            <a:ext uri="{FF2B5EF4-FFF2-40B4-BE49-F238E27FC236}">
              <a16:creationId xmlns:a16="http://schemas.microsoft.com/office/drawing/2014/main" id="{DB60468D-8C4F-4808-AD1B-AC5068F34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0</xdr:row>
      <xdr:rowOff>29765</xdr:rowOff>
    </xdr:from>
    <xdr:to>
      <xdr:col>55</xdr:col>
      <xdr:colOff>79092</xdr:colOff>
      <xdr:row>2</xdr:row>
      <xdr:rowOff>0</xdr:rowOff>
    </xdr:to>
    <xdr:sp macro="" textlink="">
      <xdr:nvSpPr>
        <xdr:cNvPr id="22" name="Rectangle 21">
          <a:extLst>
            <a:ext uri="{FF2B5EF4-FFF2-40B4-BE49-F238E27FC236}">
              <a16:creationId xmlns:a16="http://schemas.microsoft.com/office/drawing/2014/main" id="{95D1F91B-D4FC-6128-848B-41A2167E43C6}"/>
            </a:ext>
          </a:extLst>
        </xdr:cNvPr>
        <xdr:cNvSpPr/>
      </xdr:nvSpPr>
      <xdr:spPr>
        <a:xfrm>
          <a:off x="0" y="29765"/>
          <a:ext cx="33008378" cy="35123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kern="1200"/>
        </a:p>
      </xdr:txBody>
    </xdr:sp>
    <xdr:clientData/>
  </xdr:twoCellAnchor>
  <xdr:twoCellAnchor>
    <xdr:from>
      <xdr:col>18</xdr:col>
      <xdr:colOff>559407</xdr:colOff>
      <xdr:row>0</xdr:row>
      <xdr:rowOff>37323</xdr:rowOff>
    </xdr:from>
    <xdr:to>
      <xdr:col>37</xdr:col>
      <xdr:colOff>291516</xdr:colOff>
      <xdr:row>1</xdr:row>
      <xdr:rowOff>193187</xdr:rowOff>
    </xdr:to>
    <xdr:sp macro="" textlink="">
      <xdr:nvSpPr>
        <xdr:cNvPr id="24" name="TextBox 23">
          <a:extLst>
            <a:ext uri="{FF2B5EF4-FFF2-40B4-BE49-F238E27FC236}">
              <a16:creationId xmlns:a16="http://schemas.microsoft.com/office/drawing/2014/main" id="{9500D0B3-66BE-9912-8A4C-65863E0D7052}"/>
            </a:ext>
          </a:extLst>
        </xdr:cNvPr>
        <xdr:cNvSpPr txBox="1"/>
      </xdr:nvSpPr>
      <xdr:spPr>
        <a:xfrm>
          <a:off x="11445121" y="37323"/>
          <a:ext cx="11222585" cy="352412"/>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kern="1200">
              <a:solidFill>
                <a:schemeClr val="tx1">
                  <a:lumMod val="95000"/>
                  <a:lumOff val="5000"/>
                </a:schemeClr>
              </a:solidFill>
            </a:rPr>
            <a:t>ENERGY</a:t>
          </a:r>
          <a:r>
            <a:rPr lang="en-IN" sz="2000" b="1" kern="1200" baseline="0">
              <a:solidFill>
                <a:schemeClr val="tx1">
                  <a:lumMod val="95000"/>
                  <a:lumOff val="5000"/>
                </a:schemeClr>
              </a:solidFill>
            </a:rPr>
            <a:t> CONSUMPTION DASHBOARD</a:t>
          </a:r>
          <a:endParaRPr lang="en-IN" sz="2000" b="1" kern="1200">
            <a:solidFill>
              <a:schemeClr val="tx1">
                <a:lumMod val="95000"/>
                <a:lumOff val="5000"/>
              </a:schemeClr>
            </a:solidFill>
          </a:endParaRPr>
        </a:p>
      </xdr:txBody>
    </xdr:sp>
    <xdr:clientData/>
  </xdr:twoCellAnchor>
  <xdr:twoCellAnchor>
    <xdr:from>
      <xdr:col>16</xdr:col>
      <xdr:colOff>505600</xdr:colOff>
      <xdr:row>9</xdr:row>
      <xdr:rowOff>293489</xdr:rowOff>
    </xdr:from>
    <xdr:to>
      <xdr:col>24</xdr:col>
      <xdr:colOff>437562</xdr:colOff>
      <xdr:row>24</xdr:row>
      <xdr:rowOff>126067</xdr:rowOff>
    </xdr:to>
    <xdr:graphicFrame macro="">
      <xdr:nvGraphicFramePr>
        <xdr:cNvPr id="25" name="Chart 24">
          <a:extLst>
            <a:ext uri="{FF2B5EF4-FFF2-40B4-BE49-F238E27FC236}">
              <a16:creationId xmlns:a16="http://schemas.microsoft.com/office/drawing/2014/main" id="{8DB196AE-1F99-4D9D-B0EA-7CCA20D96C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240632</xdr:colOff>
      <xdr:row>2</xdr:row>
      <xdr:rowOff>168088</xdr:rowOff>
    </xdr:from>
    <xdr:to>
      <xdr:col>34</xdr:col>
      <xdr:colOff>310816</xdr:colOff>
      <xdr:row>26</xdr:row>
      <xdr:rowOff>150394</xdr:rowOff>
    </xdr:to>
    <xdr:graphicFrame macro="">
      <xdr:nvGraphicFramePr>
        <xdr:cNvPr id="27" name="Chart 26">
          <a:extLst>
            <a:ext uri="{FF2B5EF4-FFF2-40B4-BE49-F238E27FC236}">
              <a16:creationId xmlns:a16="http://schemas.microsoft.com/office/drawing/2014/main" id="{741E0C92-B937-4B89-9D79-6DE8DE337F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276225</xdr:colOff>
      <xdr:row>19</xdr:row>
      <xdr:rowOff>95251</xdr:rowOff>
    </xdr:from>
    <xdr:to>
      <xdr:col>7</xdr:col>
      <xdr:colOff>1933575</xdr:colOff>
      <xdr:row>25</xdr:row>
      <xdr:rowOff>1</xdr:rowOff>
    </xdr:to>
    <mc:AlternateContent xmlns:mc="http://schemas.openxmlformats.org/markup-compatibility/2006" xmlns:a14="http://schemas.microsoft.com/office/drawing/2010/main">
      <mc:Choice Requires="a14">
        <xdr:graphicFrame macro="">
          <xdr:nvGraphicFramePr>
            <xdr:cNvPr id="5" name="Fiscal Year">
              <a:extLst>
                <a:ext uri="{FF2B5EF4-FFF2-40B4-BE49-F238E27FC236}">
                  <a16:creationId xmlns:a16="http://schemas.microsoft.com/office/drawing/2014/main" id="{615FF389-672D-7888-7FD4-B6981B8DFA98}"/>
                </a:ext>
              </a:extLst>
            </xdr:cNvPr>
            <xdr:cNvGraphicFramePr/>
          </xdr:nvGraphicFramePr>
          <xdr:xfrm>
            <a:off x="0" y="0"/>
            <a:ext cx="0" cy="0"/>
          </xdr:xfrm>
          <a:graphic>
            <a:graphicData uri="http://schemas.microsoft.com/office/drawing/2010/slicer">
              <sle:slicer xmlns:sle="http://schemas.microsoft.com/office/drawing/2010/slicer" name="Fiscal Year"/>
            </a:graphicData>
          </a:graphic>
        </xdr:graphicFrame>
      </mc:Choice>
      <mc:Fallback xmlns="">
        <xdr:sp macro="" textlink="">
          <xdr:nvSpPr>
            <xdr:cNvPr id="0" name=""/>
            <xdr:cNvSpPr>
              <a:spLocks noTextEdit="1"/>
            </xdr:cNvSpPr>
          </xdr:nvSpPr>
          <xdr:spPr>
            <a:xfrm>
              <a:off x="7838498" y="3659910"/>
              <a:ext cx="2176895" cy="10304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438150</xdr:colOff>
      <xdr:row>1</xdr:row>
      <xdr:rowOff>76200</xdr:rowOff>
    </xdr:from>
    <xdr:to>
      <xdr:col>6</xdr:col>
      <xdr:colOff>252557</xdr:colOff>
      <xdr:row>10</xdr:row>
      <xdr:rowOff>114300</xdr:rowOff>
    </xdr:to>
    <mc:AlternateContent xmlns:mc="http://schemas.openxmlformats.org/markup-compatibility/2006" xmlns:a14="http://schemas.microsoft.com/office/drawing/2010/main">
      <mc:Choice Requires="a14">
        <xdr:graphicFrame macro="">
          <xdr:nvGraphicFramePr>
            <xdr:cNvPr id="6" name="Company">
              <a:extLst>
                <a:ext uri="{FF2B5EF4-FFF2-40B4-BE49-F238E27FC236}">
                  <a16:creationId xmlns:a16="http://schemas.microsoft.com/office/drawing/2014/main" id="{7B282988-7D65-3A69-66A2-459FEAB82733}"/>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5979968" y="263814"/>
              <a:ext cx="1834862" cy="17266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962026</xdr:colOff>
      <xdr:row>16</xdr:row>
      <xdr:rowOff>23811</xdr:rowOff>
    </xdr:from>
    <xdr:to>
      <xdr:col>21</xdr:col>
      <xdr:colOff>257175</xdr:colOff>
      <xdr:row>31</xdr:row>
      <xdr:rowOff>47624</xdr:rowOff>
    </xdr:to>
    <xdr:graphicFrame macro="">
      <xdr:nvGraphicFramePr>
        <xdr:cNvPr id="7" name="Chart 6">
          <a:extLst>
            <a:ext uri="{FF2B5EF4-FFF2-40B4-BE49-F238E27FC236}">
              <a16:creationId xmlns:a16="http://schemas.microsoft.com/office/drawing/2014/main" id="{AC48785C-51C7-EFDF-6D84-F23C1D0D57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1276350</xdr:colOff>
      <xdr:row>13</xdr:row>
      <xdr:rowOff>100012</xdr:rowOff>
    </xdr:from>
    <xdr:to>
      <xdr:col>11</xdr:col>
      <xdr:colOff>1724025</xdr:colOff>
      <xdr:row>27</xdr:row>
      <xdr:rowOff>176212</xdr:rowOff>
    </xdr:to>
    <xdr:graphicFrame macro="">
      <xdr:nvGraphicFramePr>
        <xdr:cNvPr id="8" name="Chart 7">
          <a:extLst>
            <a:ext uri="{FF2B5EF4-FFF2-40B4-BE49-F238E27FC236}">
              <a16:creationId xmlns:a16="http://schemas.microsoft.com/office/drawing/2014/main" id="{99ECED98-BDCB-FE7A-29A2-36864A3661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xdr:row>
      <xdr:rowOff>90487</xdr:rowOff>
    </xdr:from>
    <xdr:to>
      <xdr:col>9</xdr:col>
      <xdr:colOff>2438400</xdr:colOff>
      <xdr:row>17</xdr:row>
      <xdr:rowOff>166687</xdr:rowOff>
    </xdr:to>
    <xdr:graphicFrame macro="">
      <xdr:nvGraphicFramePr>
        <xdr:cNvPr id="9" name="Chart 8">
          <a:extLst>
            <a:ext uri="{FF2B5EF4-FFF2-40B4-BE49-F238E27FC236}">
              <a16:creationId xmlns:a16="http://schemas.microsoft.com/office/drawing/2014/main" id="{F16A4E88-11FF-9EE9-5CAA-CDA2642232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219074</xdr:colOff>
      <xdr:row>33</xdr:row>
      <xdr:rowOff>209550</xdr:rowOff>
    </xdr:from>
    <xdr:to>
      <xdr:col>11</xdr:col>
      <xdr:colOff>942974</xdr:colOff>
      <xdr:row>49</xdr:row>
      <xdr:rowOff>119062</xdr:rowOff>
    </xdr:to>
    <xdr:graphicFrame macro="">
      <xdr:nvGraphicFramePr>
        <xdr:cNvPr id="10" name="Chart 9">
          <a:extLst>
            <a:ext uri="{FF2B5EF4-FFF2-40B4-BE49-F238E27FC236}">
              <a16:creationId xmlns:a16="http://schemas.microsoft.com/office/drawing/2014/main" id="{72B0E0EF-8CD7-2A42-F650-52F5793DD7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609599</xdr:colOff>
      <xdr:row>46</xdr:row>
      <xdr:rowOff>109536</xdr:rowOff>
    </xdr:from>
    <xdr:to>
      <xdr:col>5</xdr:col>
      <xdr:colOff>590549</xdr:colOff>
      <xdr:row>66</xdr:row>
      <xdr:rowOff>19049</xdr:rowOff>
    </xdr:to>
    <xdr:graphicFrame macro="">
      <xdr:nvGraphicFramePr>
        <xdr:cNvPr id="12" name="Chart 11">
          <a:extLst>
            <a:ext uri="{FF2B5EF4-FFF2-40B4-BE49-F238E27FC236}">
              <a16:creationId xmlns:a16="http://schemas.microsoft.com/office/drawing/2014/main" id="{D43E2027-F6F6-F0EB-51CC-68923A5C51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1152524</xdr:colOff>
      <xdr:row>59</xdr:row>
      <xdr:rowOff>43295</xdr:rowOff>
    </xdr:from>
    <xdr:to>
      <xdr:col>9</xdr:col>
      <xdr:colOff>2251363</xdr:colOff>
      <xdr:row>85</xdr:row>
      <xdr:rowOff>19050</xdr:rowOff>
    </xdr:to>
    <xdr:graphicFrame macro="">
      <xdr:nvGraphicFramePr>
        <xdr:cNvPr id="13" name="Chart 12">
          <a:extLst>
            <a:ext uri="{FF2B5EF4-FFF2-40B4-BE49-F238E27FC236}">
              <a16:creationId xmlns:a16="http://schemas.microsoft.com/office/drawing/2014/main" id="{6004FB05-1950-A721-ED53-02AC0A9E70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32.618486574072" backgroundQuery="1" createdVersion="8" refreshedVersion="8" minRefreshableVersion="3" recordCount="0" supportSubquery="1" supportAdvancedDrill="1" xr:uid="{3CA8BA65-13FE-4BF3-9C94-9E0A76F3E1C8}">
  <cacheSource type="external" connectionId="7"/>
  <cacheFields count="2">
    <cacheField name="[Append13].[Parameter].[Parameter]" caption="Parameter" numFmtId="0" hierarchy="10" level="1">
      <sharedItems count="5">
        <s v="Diesel"/>
        <s v="LNG"/>
        <s v="LPG"/>
        <s v="Total electricity consumption (A) in (GJ)"/>
        <s v="Total electricity consumption (D)"/>
      </sharedItems>
    </cacheField>
    <cacheField name="[Measures].[Sum of Total(FY 2023-2024)UNITS IN GJ 2]" caption="Sum of Total(FY 2023-2024)UNITS IN GJ 2" numFmtId="0" hierarchy="67" level="32767"/>
  </cacheFields>
  <cacheHierarchies count="71">
    <cacheHierarchy uniqueName="[Append1].[Sr. No.]" caption="Sr. No." attribute="1" defaultMemberUniqueName="[Append1].[Sr. No.].[All]" allUniqueName="[Append1].[Sr. No.].[All]" dimensionUniqueName="[Append1]" displayFolder="" count="0" memberValueDatatype="20" unbalanced="0"/>
    <cacheHierarchy uniqueName="[Append1].[Parameter]" caption="Parameter" attribute="1" defaultMemberUniqueName="[Append1].[Parameter].[All]" allUniqueName="[Append1].[Parameter].[All]" dimensionUniqueName="[Append1]" displayFolder="" count="0" memberValueDatatype="130" unbalanced="0"/>
    <cacheHierarchy uniqueName="[Append1].[Company 1]" caption="Company 1" attribute="1" defaultMemberUniqueName="[Append1].[Company 1].[All]" allUniqueName="[Append1].[Company 1].[All]" dimensionUniqueName="[Append1]" displayFolder="" count="0" memberValueDatatype="20" unbalanced="0"/>
    <cacheHierarchy uniqueName="[Append1].[Company 2]" caption="Company 2" attribute="1" defaultMemberUniqueName="[Append1].[Company 2].[All]" allUniqueName="[Append1].[Company 2].[All]" dimensionUniqueName="[Append1]" displayFolder="" count="0" memberValueDatatype="5" unbalanced="0"/>
    <cacheHierarchy uniqueName="[Append1].[Company 3]" caption="Company 3" attribute="1" defaultMemberUniqueName="[Append1].[Company 3].[All]" allUniqueName="[Append1].[Company 3].[All]" dimensionUniqueName="[Append1]" displayFolder="" count="0" memberValueDatatype="5" unbalanced="0"/>
    <cacheHierarchy uniqueName="[Append1].[Company 4]" caption="Company 4" attribute="1" defaultMemberUniqueName="[Append1].[Company 4].[All]" allUniqueName="[Append1].[Company 4].[All]" dimensionUniqueName="[Append1]" displayFolder="" count="0" memberValueDatatype="20" unbalanced="0"/>
    <cacheHierarchy uniqueName="[Append1].[Company 5]" caption="Company 5" attribute="1" defaultMemberUniqueName="[Append1].[Company 5].[All]" allUniqueName="[Append1].[Company 5].[All]" dimensionUniqueName="[Append1]" displayFolder="" count="0" memberValueDatatype="20" unbalanced="0"/>
    <cacheHierarchy uniqueName="[Append1].[Total(FY 2024-25)UNITS IN GJ]" caption="Total(FY 2024-25)UNITS IN GJ" attribute="1" defaultMemberUniqueName="[Append1].[Total(FY 2024-25)UNITS IN GJ].[All]" allUniqueName="[Append1].[Total(FY 2024-25)UNITS IN GJ].[All]" dimensionUniqueName="[Append1]" displayFolder="" count="0" memberValueDatatype="5" unbalanced="0"/>
    <cacheHierarchy uniqueName="[Append1].[Total(FY 2023-2024)UNITS IN GJ]" caption="Total(FY 2023-2024)UNITS IN GJ" attribute="1" defaultMemberUniqueName="[Append1].[Total(FY 2023-2024)UNITS IN GJ].[All]" allUniqueName="[Append1].[Total(FY 2023-2024)UNITS IN GJ].[All]" dimensionUniqueName="[Append1]" displayFolder="" count="0" memberValueDatatype="5" unbalanced="0"/>
    <cacheHierarchy uniqueName="[Append13].[Sr. No.]" caption="Sr. No." attribute="1" defaultMemberUniqueName="[Append13].[Sr. No.].[All]" allUniqueName="[Append13].[Sr. No.].[All]" dimensionUniqueName="[Append13]" displayFolder="" count="0" memberValueDatatype="20" unbalanced="0"/>
    <cacheHierarchy uniqueName="[Append13].[Parameter]" caption="Parameter" attribute="1" defaultMemberUniqueName="[Append13].[Parameter].[All]" allUniqueName="[Append13].[Parameter].[All]" dimensionUniqueName="[Append13]" displayFolder="" count="2" memberValueDatatype="130" unbalanced="0">
      <fieldsUsage count="2">
        <fieldUsage x="-1"/>
        <fieldUsage x="0"/>
      </fieldsUsage>
    </cacheHierarchy>
    <cacheHierarchy uniqueName="[Append13].[Company 1]" caption="Company 1" attribute="1" defaultMemberUniqueName="[Append13].[Company 1].[All]" allUniqueName="[Append13].[Company 1].[All]" dimensionUniqueName="[Append13]" displayFolder="" count="0" memberValueDatatype="20" unbalanced="0"/>
    <cacheHierarchy uniqueName="[Append13].[Company 2]" caption="Company 2" attribute="1" defaultMemberUniqueName="[Append13].[Company 2].[All]" allUniqueName="[Append13].[Company 2].[All]" dimensionUniqueName="[Append13]" displayFolder="" count="0" memberValueDatatype="5" unbalanced="0"/>
    <cacheHierarchy uniqueName="[Append13].[Company 3]" caption="Company 3" attribute="1" defaultMemberUniqueName="[Append13].[Company 3].[All]" allUniqueName="[Append13].[Company 3].[All]" dimensionUniqueName="[Append13]" displayFolder="" count="0" memberValueDatatype="5" unbalanced="0"/>
    <cacheHierarchy uniqueName="[Append13].[Company 4]" caption="Company 4" attribute="1" defaultMemberUniqueName="[Append13].[Company 4].[All]" allUniqueName="[Append13].[Company 4].[All]" dimensionUniqueName="[Append13]" displayFolder="" count="0" memberValueDatatype="20" unbalanced="0"/>
    <cacheHierarchy uniqueName="[Append13].[Company 5]" caption="Company 5" attribute="1" defaultMemberUniqueName="[Append13].[Company 5].[All]" allUniqueName="[Append13].[Company 5].[All]" dimensionUniqueName="[Append13]" displayFolder="" count="0" memberValueDatatype="20" unbalanced="0"/>
    <cacheHierarchy uniqueName="[Append13].[Total(FY 2024-25)UNITS IN GJ]" caption="Total(FY 2024-25)UNITS IN GJ" attribute="1" defaultMemberUniqueName="[Append13].[Total(FY 2024-25)UNITS IN GJ].[All]" allUniqueName="[Append13].[Total(FY 2024-25)UNITS IN GJ].[All]" dimensionUniqueName="[Append13]" displayFolder="" count="0" memberValueDatatype="5" unbalanced="0"/>
    <cacheHierarchy uniqueName="[Append13].[Total(FY 2023-2024)UNITS IN GJ]" caption="Total(FY 2023-2024)UNITS IN GJ" attribute="1" defaultMemberUniqueName="[Append13].[Total(FY 2023-2024)UNITS IN GJ].[All]" allUniqueName="[Append13].[Total(FY 2023-2024)UNITS IN GJ].[All]" dimensionUniqueName="[Append13]" displayFolder="" count="0" memberValueDatatype="5" unbalanced="0"/>
    <cacheHierarchy uniqueName="[FY 2023-2024].[Sr. No.]" caption="Sr. No." attribute="1" defaultMemberUniqueName="[FY 2023-2024].[Sr. No.].[All]" allUniqueName="[FY 2023-2024].[Sr. No.].[All]" dimensionUniqueName="[FY 2023-2024]" displayFolder="" count="0" memberValueDatatype="20" unbalanced="0"/>
    <cacheHierarchy uniqueName="[FY 2023-2024].[Parameter]" caption="Parameter" attribute="1" defaultMemberUniqueName="[FY 2023-2024].[Parameter].[All]" allUniqueName="[FY 2023-2024].[Parameter].[All]" dimensionUniqueName="[FY 2023-2024]" displayFolder="" count="0" memberValueDatatype="130" unbalanced="0"/>
    <cacheHierarchy uniqueName="[FY 2023-2024].[Company 1]" caption="Company 1" attribute="1" defaultMemberUniqueName="[FY 2023-2024].[Company 1].[All]" allUniqueName="[FY 2023-2024].[Company 1].[All]" dimensionUniqueName="[FY 2023-2024]" displayFolder="" count="0" memberValueDatatype="20" unbalanced="0"/>
    <cacheHierarchy uniqueName="[FY 2023-2024].[Company 2]" caption="Company 2" attribute="1" defaultMemberUniqueName="[FY 2023-2024].[Company 2].[All]" allUniqueName="[FY 2023-2024].[Company 2].[All]" dimensionUniqueName="[FY 2023-2024]" displayFolder="" count="0" memberValueDatatype="5" unbalanced="0"/>
    <cacheHierarchy uniqueName="[FY 2023-2024].[Company 3]" caption="Company 3" attribute="1" defaultMemberUniqueName="[FY 2023-2024].[Company 3].[All]" allUniqueName="[FY 2023-2024].[Company 3].[All]" dimensionUniqueName="[FY 2023-2024]" displayFolder="" count="0" memberValueDatatype="20" unbalanced="0"/>
    <cacheHierarchy uniqueName="[FY 2023-2024].[Company 4]" caption="Company 4" attribute="1" defaultMemberUniqueName="[FY 2023-2024].[Company 4].[All]" allUniqueName="[FY 2023-2024].[Company 4].[All]" dimensionUniqueName="[FY 2023-2024]" displayFolder="" count="0" memberValueDatatype="20" unbalanced="0"/>
    <cacheHierarchy uniqueName="[FY 2023-2024].[Company 5]" caption="Company 5" attribute="1" defaultMemberUniqueName="[FY 2023-2024].[Company 5].[All]" allUniqueName="[FY 2023-2024].[Company 5].[All]" dimensionUniqueName="[FY 2023-2024]" displayFolder="" count="0" memberValueDatatype="20" unbalanced="0"/>
    <cacheHierarchy uniqueName="[FY 2023-2024].[Total(FY 2023-2024)UNITS IN GJ]" caption="Total(FY 2023-2024)UNITS IN GJ" attribute="1" defaultMemberUniqueName="[FY 2023-2024].[Total(FY 2023-2024)UNITS IN GJ].[All]" allUniqueName="[FY 2023-2024].[Total(FY 2023-2024)UNITS IN GJ].[All]" dimensionUniqueName="[FY 2023-2024]" displayFolder="" count="0" memberValueDatatype="5" unbalanced="0"/>
    <cacheHierarchy uniqueName="[FY 2024-25].[Sr. No.]" caption="Sr. No." attribute="1" defaultMemberUniqueName="[FY 2024-25].[Sr. No.].[All]" allUniqueName="[FY 2024-25].[Sr. No.].[All]" dimensionUniqueName="[FY 2024-25]" displayFolder="" count="0" memberValueDatatype="20" unbalanced="0"/>
    <cacheHierarchy uniqueName="[FY 2024-25].[Parameter]" caption="Parameter" attribute="1" defaultMemberUniqueName="[FY 2024-25].[Parameter].[All]" allUniqueName="[FY 2024-25].[Parameter].[All]" dimensionUniqueName="[FY 2024-25]" displayFolder="" count="0" memberValueDatatype="130" unbalanced="0"/>
    <cacheHierarchy uniqueName="[FY 2024-25].[Company 1]" caption="Company 1" attribute="1" defaultMemberUniqueName="[FY 2024-25].[Company 1].[All]" allUniqueName="[FY 2024-25].[Company 1].[All]" dimensionUniqueName="[FY 2024-25]" displayFolder="" count="0" memberValueDatatype="20" unbalanced="0"/>
    <cacheHierarchy uniqueName="[FY 2024-25].[Company 2]" caption="Company 2" attribute="1" defaultMemberUniqueName="[FY 2024-25].[Company 2].[All]" allUniqueName="[FY 2024-25].[Company 2].[All]" dimensionUniqueName="[FY 2024-25]" displayFolder="" count="0" memberValueDatatype="20" unbalanced="0"/>
    <cacheHierarchy uniqueName="[FY 2024-25].[Company 3]" caption="Company 3" attribute="1" defaultMemberUniqueName="[FY 2024-25].[Company 3].[All]" allUniqueName="[FY 2024-25].[Company 3].[All]" dimensionUniqueName="[FY 2024-25]" displayFolder="" count="0" memberValueDatatype="5" unbalanced="0"/>
    <cacheHierarchy uniqueName="[FY 2024-25].[Company 4]" caption="Company 4" attribute="1" defaultMemberUniqueName="[FY 2024-25].[Company 4].[All]" allUniqueName="[FY 2024-25].[Company 4].[All]" dimensionUniqueName="[FY 2024-25]" displayFolder="" count="0" memberValueDatatype="20" unbalanced="0"/>
    <cacheHierarchy uniqueName="[FY 2024-25].[Company 5]" caption="Company 5" attribute="1" defaultMemberUniqueName="[FY 2024-25].[Company 5].[All]" allUniqueName="[FY 2024-25].[Company 5].[All]" dimensionUniqueName="[FY 2024-25]" displayFolder="" count="0" memberValueDatatype="20" unbalanced="0"/>
    <cacheHierarchy uniqueName="[FY 2024-25].[Total(FY 2024-25)UNITS IN GJ]" caption="Total(FY 2024-25)UNITS IN GJ" attribute="1" defaultMemberUniqueName="[FY 2024-25].[Total(FY 2024-25)UNITS IN GJ].[All]" allUniqueName="[FY 2024-25].[Total(FY 2024-25)UNITS IN GJ].[All]" dimensionUniqueName="[FY 2024-25]" displayFolder="" count="0" memberValueDatatype="5" unbalanced="0"/>
    <cacheHierarchy uniqueName="[Table3].[Parameter]" caption="Parameter" attribute="1" defaultMemberUniqueName="[Table3].[Parameter].[All]" allUniqueName="[Table3].[Parameter].[All]" dimensionUniqueName="[Table3]" displayFolder="" count="0" memberValueDatatype="130" unbalanced="0"/>
    <cacheHierarchy uniqueName="[Table3].[Company]" caption="Company" attribute="1" defaultMemberUniqueName="[Table3].[Company].[All]" allUniqueName="[Table3].[Company].[All]" dimensionUniqueName="[Table3]" displayFolder="" count="0" memberValueDatatype="130" unbalanced="0"/>
    <cacheHierarchy uniqueName="[Table3].[Fiscal Year]" caption="Fiscal Year" attribute="1" defaultMemberUniqueName="[Table3].[Fiscal Year].[All]" allUniqueName="[Table3].[Fiscal Year].[All]" dimensionUniqueName="[Table3]" displayFolder="" count="0" memberValueDatatype="130" unbalanced="0"/>
    <cacheHierarchy uniqueName="[Table3].[Value (GJ)]" caption="Value (GJ)" attribute="1" defaultMemberUniqueName="[Table3].[Value (GJ)].[All]" allUniqueName="[Table3].[Value (GJ)].[All]" dimensionUniqueName="[Table3]" displayFolder="" count="0" memberValueDatatype="20" unbalanced="0"/>
    <cacheHierarchy uniqueName="[Y].[Parameter]" caption="Parameter" attribute="1" defaultMemberUniqueName="[Y].[Parameter].[All]" allUniqueName="[Y].[Parameter].[All]" dimensionUniqueName="[Y]" displayFolder="" count="0" memberValueDatatype="130" unbalanced="0"/>
    <cacheHierarchy uniqueName="[Y].[Company 1]" caption="Company 1" attribute="1" defaultMemberUniqueName="[Y].[Company 1].[All]" allUniqueName="[Y].[Company 1].[All]" dimensionUniqueName="[Y]" displayFolder="" count="0" memberValueDatatype="20" unbalanced="0"/>
    <cacheHierarchy uniqueName="[Y].[Company 2]" caption="Company 2" attribute="1" defaultMemberUniqueName="[Y].[Company 2].[All]" allUniqueName="[Y].[Company 2].[All]" dimensionUniqueName="[Y]" displayFolder="" count="0" memberValueDatatype="5" unbalanced="0"/>
    <cacheHierarchy uniqueName="[Y].[Company 3]" caption="Company 3" attribute="1" defaultMemberUniqueName="[Y].[Company 3].[All]" allUniqueName="[Y].[Company 3].[All]" dimensionUniqueName="[Y]" displayFolder="" count="0" memberValueDatatype="5" unbalanced="0"/>
    <cacheHierarchy uniqueName="[Y].[Company 4]" caption="Company 4" attribute="1" defaultMemberUniqueName="[Y].[Company 4].[All]" allUniqueName="[Y].[Company 4].[All]" dimensionUniqueName="[Y]" displayFolder="" count="0" memberValueDatatype="20" unbalanced="0"/>
    <cacheHierarchy uniqueName="[Y].[Company 5]" caption="Company 5" attribute="1" defaultMemberUniqueName="[Y].[Company 5].[All]" allUniqueName="[Y].[Company 5].[All]" dimensionUniqueName="[Y]" displayFolder="" count="0" memberValueDatatype="20" unbalanced="0"/>
    <cacheHierarchy uniqueName="[Y].[FISCAL YEAR]" caption="FISCAL YEAR" attribute="1" defaultMemberUniqueName="[Y].[FISCAL YEAR].[All]" allUniqueName="[Y].[FISCAL YEAR].[All]" dimensionUniqueName="[Y]" displayFolder="" count="0" memberValueDatatype="130" unbalanced="0"/>
    <cacheHierarchy uniqueName="[Y].[Value]" caption="Value" attribute="1" defaultMemberUniqueName="[Y].[Value].[All]" allUniqueName="[Y].[Value].[All]" dimensionUniqueName="[Y]" displayFolder="" count="0" memberValueDatatype="5" unbalanced="0"/>
    <cacheHierarchy uniqueName="[Measures].[YOY(%)Change]" caption="YOY(%)Change" measure="1" displayFolder="" measureGroup="Append1" count="0"/>
    <cacheHierarchy uniqueName="[Measures].[TOTAL ENERGY COSUMPTION]" caption="TOTAL ENERGY COSUMPTION" measure="1" displayFolder="" measureGroup="Append1" count="0"/>
    <cacheHierarchy uniqueName="[Measures].[__XL_Count FY 2024-25]" caption="__XL_Count FY 2024-25" measure="1" displayFolder="" measureGroup="FY 2024-25" count="0" hidden="1"/>
    <cacheHierarchy uniqueName="[Measures].[__XL_Count FY 2023-2024]" caption="__XL_Count FY 2023-2024" measure="1" displayFolder="" measureGroup="FY 2023-2024" count="0" hidden="1"/>
    <cacheHierarchy uniqueName="[Measures].[__XL_Count Append1]" caption="__XL_Count Append1" measure="1" displayFolder="" measureGroup="Append1" count="0" hidden="1"/>
    <cacheHierarchy uniqueName="[Measures].[__XL_Count Y]" caption="__XL_Count Y" measure="1" displayFolder="" measureGroup="Y" count="0" hidden="1"/>
    <cacheHierarchy uniqueName="[Measures].[__XL_Count Append13]" caption="__XL_Count Append13" measure="1" displayFolder="" measureGroup="Append13"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Parameter]" caption="Count of Parameter" measure="1" displayFolder="" measureGroup="Append1" count="0" hidden="1">
      <extLst>
        <ext xmlns:x15="http://schemas.microsoft.com/office/spreadsheetml/2010/11/main" uri="{B97F6D7D-B522-45F9-BDA1-12C45D357490}">
          <x15:cacheHierarchy aggregatedColumn="1"/>
        </ext>
      </extLst>
    </cacheHierarchy>
    <cacheHierarchy uniqueName="[Measures].[Sum of Company 1]" caption="Sum of Company 1" measure="1" displayFolder="" measureGroup="Append1" count="0" hidden="1">
      <extLst>
        <ext xmlns:x15="http://schemas.microsoft.com/office/spreadsheetml/2010/11/main" uri="{B97F6D7D-B522-45F9-BDA1-12C45D357490}">
          <x15:cacheHierarchy aggregatedColumn="2"/>
        </ext>
      </extLst>
    </cacheHierarchy>
    <cacheHierarchy uniqueName="[Measures].[Sum of Total(FY 2023-2024)UNITS IN GJ]" caption="Sum of Total(FY 2023-2024)UNITS IN GJ" measure="1" displayFolder="" measureGroup="Append1" count="0" hidden="1">
      <extLst>
        <ext xmlns:x15="http://schemas.microsoft.com/office/spreadsheetml/2010/11/main" uri="{B97F6D7D-B522-45F9-BDA1-12C45D357490}">
          <x15:cacheHierarchy aggregatedColumn="8"/>
        </ext>
      </extLst>
    </cacheHierarchy>
    <cacheHierarchy uniqueName="[Measures].[Sum of Company 1 2]" caption="Sum of Company 1 2" measure="1" displayFolder="" measureGroup="FY 2024-25" count="0" hidden="1">
      <extLst>
        <ext xmlns:x15="http://schemas.microsoft.com/office/spreadsheetml/2010/11/main" uri="{B97F6D7D-B522-45F9-BDA1-12C45D357490}">
          <x15:cacheHierarchy aggregatedColumn="28"/>
        </ext>
      </extLst>
    </cacheHierarchy>
    <cacheHierarchy uniqueName="[Measures].[Distinct Count of Company 1]" caption="Distinct Count of Company 1" measure="1" displayFolder="" measureGroup="Append1" count="0" hidden="1">
      <extLst>
        <ext xmlns:x15="http://schemas.microsoft.com/office/spreadsheetml/2010/11/main" uri="{B97F6D7D-B522-45F9-BDA1-12C45D357490}">
          <x15:cacheHierarchy aggregatedColumn="2"/>
        </ext>
      </extLst>
    </cacheHierarchy>
    <cacheHierarchy uniqueName="[Measures].[Sum of Total(FY 2024-25)UNITS IN GJ]" caption="Sum of Total(FY 2024-25)UNITS IN GJ" measure="1" displayFolder="" measureGroup="Append1" count="0" hidden="1">
      <extLst>
        <ext xmlns:x15="http://schemas.microsoft.com/office/spreadsheetml/2010/11/main" uri="{B97F6D7D-B522-45F9-BDA1-12C45D357490}">
          <x15:cacheHierarchy aggregatedColumn="7"/>
        </ext>
      </extLst>
    </cacheHierarchy>
    <cacheHierarchy uniqueName="[Measures].[Sum of Company 1 3]" caption="Sum of Company 1 3" measure="1" displayFolder="" measureGroup="Y" count="0" hidden="1">
      <extLst>
        <ext xmlns:x15="http://schemas.microsoft.com/office/spreadsheetml/2010/11/main" uri="{B97F6D7D-B522-45F9-BDA1-12C45D357490}">
          <x15:cacheHierarchy aggregatedColumn="39"/>
        </ext>
      </extLst>
    </cacheHierarchy>
    <cacheHierarchy uniqueName="[Measures].[Sum of Company 2]" caption="Sum of Company 2" measure="1" displayFolder="" measureGroup="Y" count="0" hidden="1">
      <extLst>
        <ext xmlns:x15="http://schemas.microsoft.com/office/spreadsheetml/2010/11/main" uri="{B97F6D7D-B522-45F9-BDA1-12C45D357490}">
          <x15:cacheHierarchy aggregatedColumn="40"/>
        </ext>
      </extLst>
    </cacheHierarchy>
    <cacheHierarchy uniqueName="[Measures].[Sum of Company 3]" caption="Sum of Company 3" measure="1" displayFolder="" measureGroup="Y" count="0" hidden="1">
      <extLst>
        <ext xmlns:x15="http://schemas.microsoft.com/office/spreadsheetml/2010/11/main" uri="{B97F6D7D-B522-45F9-BDA1-12C45D357490}">
          <x15:cacheHierarchy aggregatedColumn="41"/>
        </ext>
      </extLst>
    </cacheHierarchy>
    <cacheHierarchy uniqueName="[Measures].[Sum of Company 4]" caption="Sum of Company 4" measure="1" displayFolder="" measureGroup="Y" count="0" hidden="1">
      <extLst>
        <ext xmlns:x15="http://schemas.microsoft.com/office/spreadsheetml/2010/11/main" uri="{B97F6D7D-B522-45F9-BDA1-12C45D357490}">
          <x15:cacheHierarchy aggregatedColumn="42"/>
        </ext>
      </extLst>
    </cacheHierarchy>
    <cacheHierarchy uniqueName="[Measures].[Sum of Company 5]" caption="Sum of Company 5" measure="1" displayFolder="" measureGroup="Y" count="0" hidden="1">
      <extLst>
        <ext xmlns:x15="http://schemas.microsoft.com/office/spreadsheetml/2010/11/main" uri="{B97F6D7D-B522-45F9-BDA1-12C45D357490}">
          <x15:cacheHierarchy aggregatedColumn="43"/>
        </ext>
      </extLst>
    </cacheHierarchy>
    <cacheHierarchy uniqueName="[Measures].[Sum of Value]" caption="Sum of Value" measure="1" displayFolder="" measureGroup="Y" count="0" hidden="1">
      <extLst>
        <ext xmlns:x15="http://schemas.microsoft.com/office/spreadsheetml/2010/11/main" uri="{B97F6D7D-B522-45F9-BDA1-12C45D357490}">
          <x15:cacheHierarchy aggregatedColumn="45"/>
        </ext>
      </extLst>
    </cacheHierarchy>
    <cacheHierarchy uniqueName="[Measures].[Sum of Total(FY 2023-2024)UNITS IN GJ 2]" caption="Sum of Total(FY 2023-2024)UNITS IN GJ 2" measure="1" displayFolder="" measureGroup="Append13"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Company]" caption="Count of Company" measure="1" displayFolder="" measureGroup="Table3" count="0" hidden="1">
      <extLst>
        <ext xmlns:x15="http://schemas.microsoft.com/office/spreadsheetml/2010/11/main" uri="{B97F6D7D-B522-45F9-BDA1-12C45D357490}">
          <x15:cacheHierarchy aggregatedColumn="35"/>
        </ext>
      </extLst>
    </cacheHierarchy>
    <cacheHierarchy uniqueName="[Measures].[Count of Fiscal Year]" caption="Count of Fiscal Year" measure="1" displayFolder="" measureGroup="Table3" count="0" hidden="1">
      <extLst>
        <ext xmlns:x15="http://schemas.microsoft.com/office/spreadsheetml/2010/11/main" uri="{B97F6D7D-B522-45F9-BDA1-12C45D357490}">
          <x15:cacheHierarchy aggregatedColumn="36"/>
        </ext>
      </extLst>
    </cacheHierarchy>
    <cacheHierarchy uniqueName="[Measures].[Sum of Value (GJ)]" caption="Sum of Value (GJ)" measure="1" displayFolder="" measureGroup="Table3" count="0" hidden="1">
      <extLst>
        <ext xmlns:x15="http://schemas.microsoft.com/office/spreadsheetml/2010/11/main" uri="{B97F6D7D-B522-45F9-BDA1-12C45D357490}">
          <x15:cacheHierarchy aggregatedColumn="37"/>
        </ext>
      </extLst>
    </cacheHierarchy>
  </cacheHierarchies>
  <kpis count="0"/>
  <dimensions count="7">
    <dimension name="Append1" uniqueName="[Append1]" caption="Append1"/>
    <dimension name="Append13" uniqueName="[Append13]" caption="Append13"/>
    <dimension name="FY 2023-2024" uniqueName="[FY 2023-2024]" caption="FY 2023-2024"/>
    <dimension name="FY 2024-25" uniqueName="[FY 2024-25]" caption="FY 2024-25"/>
    <dimension measure="1" name="Measures" uniqueName="[Measures]" caption="Measures"/>
    <dimension name="Table3" uniqueName="[Table3]" caption="Table3"/>
    <dimension name="Y" uniqueName="[Y]" caption="Y"/>
  </dimensions>
  <measureGroups count="6">
    <measureGroup name="Append1" caption="Append1"/>
    <measureGroup name="Append13" caption="Append13"/>
    <measureGroup name="FY 2023-2024" caption="FY 2023-2024"/>
    <measureGroup name="FY 2024-25" caption="FY 2024-25"/>
    <measureGroup name="Table3" caption="Table3"/>
    <measureGroup name="Y" caption="Y"/>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37.861065393517" backgroundQuery="1" createdVersion="8" refreshedVersion="8" minRefreshableVersion="3" recordCount="0" supportSubquery="1" supportAdvancedDrill="1" xr:uid="{7CCAEC56-BB62-4077-B9FF-8230E0AE14FB}">
  <cacheSource type="external" connectionId="7"/>
  <cacheFields count="3">
    <cacheField name="[Table3].[Parameter].[Parameter]" caption="Parameter" numFmtId="0" hierarchy="34" level="1">
      <sharedItems count="2">
        <s v="Total energy consumed from non-renewable sources (D+E+F)"/>
        <s v="Total energy consumed from renewable sources (A+B+C)"/>
      </sharedItems>
    </cacheField>
    <cacheField name="[Table3].[Company].[Company]" caption="Company" numFmtId="0" hierarchy="35" level="1">
      <sharedItems count="5">
        <s v="Company 1"/>
        <s v="Company 2"/>
        <s v="Company 3"/>
        <s v="Company 4"/>
        <s v="Company 5"/>
      </sharedItems>
    </cacheField>
    <cacheField name="[Measures].[Sum of Value (GJ)]" caption="Sum of Value (GJ)" numFmtId="0" hierarchy="70" level="32767"/>
  </cacheFields>
  <cacheHierarchies count="71">
    <cacheHierarchy uniqueName="[Append1].[Sr. No.]" caption="Sr. No." attribute="1" defaultMemberUniqueName="[Append1].[Sr. No.].[All]" allUniqueName="[Append1].[Sr. No.].[All]" dimensionUniqueName="[Append1]" displayFolder="" count="0" memberValueDatatype="20" unbalanced="0"/>
    <cacheHierarchy uniqueName="[Append1].[Parameter]" caption="Parameter" attribute="1" defaultMemberUniqueName="[Append1].[Parameter].[All]" allUniqueName="[Append1].[Parameter].[All]" dimensionUniqueName="[Append1]" displayFolder="" count="0" memberValueDatatype="130" unbalanced="0"/>
    <cacheHierarchy uniqueName="[Append1].[Company 1]" caption="Company 1" attribute="1" defaultMemberUniqueName="[Append1].[Company 1].[All]" allUniqueName="[Append1].[Company 1].[All]" dimensionUniqueName="[Append1]" displayFolder="" count="0" memberValueDatatype="20" unbalanced="0"/>
    <cacheHierarchy uniqueName="[Append1].[Company 2]" caption="Company 2" attribute="1" defaultMemberUniqueName="[Append1].[Company 2].[All]" allUniqueName="[Append1].[Company 2].[All]" dimensionUniqueName="[Append1]" displayFolder="" count="0" memberValueDatatype="5" unbalanced="0"/>
    <cacheHierarchy uniqueName="[Append1].[Company 3]" caption="Company 3" attribute="1" defaultMemberUniqueName="[Append1].[Company 3].[All]" allUniqueName="[Append1].[Company 3].[All]" dimensionUniqueName="[Append1]" displayFolder="" count="0" memberValueDatatype="5" unbalanced="0"/>
    <cacheHierarchy uniqueName="[Append1].[Company 4]" caption="Company 4" attribute="1" defaultMemberUniqueName="[Append1].[Company 4].[All]" allUniqueName="[Append1].[Company 4].[All]" dimensionUniqueName="[Append1]" displayFolder="" count="0" memberValueDatatype="20" unbalanced="0"/>
    <cacheHierarchy uniqueName="[Append1].[Company 5]" caption="Company 5" attribute="1" defaultMemberUniqueName="[Append1].[Company 5].[All]" allUniqueName="[Append1].[Company 5].[All]" dimensionUniqueName="[Append1]" displayFolder="" count="0" memberValueDatatype="20" unbalanced="0"/>
    <cacheHierarchy uniqueName="[Append1].[Total(FY 2024-25)UNITS IN GJ]" caption="Total(FY 2024-25)UNITS IN GJ" attribute="1" defaultMemberUniqueName="[Append1].[Total(FY 2024-25)UNITS IN GJ].[All]" allUniqueName="[Append1].[Total(FY 2024-25)UNITS IN GJ].[All]" dimensionUniqueName="[Append1]" displayFolder="" count="0" memberValueDatatype="5" unbalanced="0"/>
    <cacheHierarchy uniqueName="[Append1].[Total(FY 2023-2024)UNITS IN GJ]" caption="Total(FY 2023-2024)UNITS IN GJ" attribute="1" defaultMemberUniqueName="[Append1].[Total(FY 2023-2024)UNITS IN GJ].[All]" allUniqueName="[Append1].[Total(FY 2023-2024)UNITS IN GJ].[All]" dimensionUniqueName="[Append1]" displayFolder="" count="0" memberValueDatatype="5" unbalanced="0"/>
    <cacheHierarchy uniqueName="[Append13].[Sr. No.]" caption="Sr. No." attribute="1" defaultMemberUniqueName="[Append13].[Sr. No.].[All]" allUniqueName="[Append13].[Sr. No.].[All]" dimensionUniqueName="[Append13]" displayFolder="" count="0" memberValueDatatype="20" unbalanced="0"/>
    <cacheHierarchy uniqueName="[Append13].[Parameter]" caption="Parameter" attribute="1" defaultMemberUniqueName="[Append13].[Parameter].[All]" allUniqueName="[Append13].[Parameter].[All]" dimensionUniqueName="[Append13]" displayFolder="" count="0" memberValueDatatype="130" unbalanced="0"/>
    <cacheHierarchy uniqueName="[Append13].[Company 1]" caption="Company 1" attribute="1" defaultMemberUniqueName="[Append13].[Company 1].[All]" allUniqueName="[Append13].[Company 1].[All]" dimensionUniqueName="[Append13]" displayFolder="" count="0" memberValueDatatype="20" unbalanced="0"/>
    <cacheHierarchy uniqueName="[Append13].[Company 2]" caption="Company 2" attribute="1" defaultMemberUniqueName="[Append13].[Company 2].[All]" allUniqueName="[Append13].[Company 2].[All]" dimensionUniqueName="[Append13]" displayFolder="" count="0" memberValueDatatype="5" unbalanced="0"/>
    <cacheHierarchy uniqueName="[Append13].[Company 3]" caption="Company 3" attribute="1" defaultMemberUniqueName="[Append13].[Company 3].[All]" allUniqueName="[Append13].[Company 3].[All]" dimensionUniqueName="[Append13]" displayFolder="" count="0" memberValueDatatype="5" unbalanced="0"/>
    <cacheHierarchy uniqueName="[Append13].[Company 4]" caption="Company 4" attribute="1" defaultMemberUniqueName="[Append13].[Company 4].[All]" allUniqueName="[Append13].[Company 4].[All]" dimensionUniqueName="[Append13]" displayFolder="" count="0" memberValueDatatype="20" unbalanced="0"/>
    <cacheHierarchy uniqueName="[Append13].[Company 5]" caption="Company 5" attribute="1" defaultMemberUniqueName="[Append13].[Company 5].[All]" allUniqueName="[Append13].[Company 5].[All]" dimensionUniqueName="[Append13]" displayFolder="" count="0" memberValueDatatype="20" unbalanced="0"/>
    <cacheHierarchy uniqueName="[Append13].[Total(FY 2024-25)UNITS IN GJ]" caption="Total(FY 2024-25)UNITS IN GJ" attribute="1" defaultMemberUniqueName="[Append13].[Total(FY 2024-25)UNITS IN GJ].[All]" allUniqueName="[Append13].[Total(FY 2024-25)UNITS IN GJ].[All]" dimensionUniqueName="[Append13]" displayFolder="" count="0" memberValueDatatype="5" unbalanced="0"/>
    <cacheHierarchy uniqueName="[Append13].[Total(FY 2023-2024)UNITS IN GJ]" caption="Total(FY 2023-2024)UNITS IN GJ" attribute="1" defaultMemberUniqueName="[Append13].[Total(FY 2023-2024)UNITS IN GJ].[All]" allUniqueName="[Append13].[Total(FY 2023-2024)UNITS IN GJ].[All]" dimensionUniqueName="[Append13]" displayFolder="" count="0" memberValueDatatype="5" unbalanced="0"/>
    <cacheHierarchy uniqueName="[FY 2023-2024].[Sr. No.]" caption="Sr. No." attribute="1" defaultMemberUniqueName="[FY 2023-2024].[Sr. No.].[All]" allUniqueName="[FY 2023-2024].[Sr. No.].[All]" dimensionUniqueName="[FY 2023-2024]" displayFolder="" count="0" memberValueDatatype="20" unbalanced="0"/>
    <cacheHierarchy uniqueName="[FY 2023-2024].[Parameter]" caption="Parameter" attribute="1" defaultMemberUniqueName="[FY 2023-2024].[Parameter].[All]" allUniqueName="[FY 2023-2024].[Parameter].[All]" dimensionUniqueName="[FY 2023-2024]" displayFolder="" count="0" memberValueDatatype="130" unbalanced="0"/>
    <cacheHierarchy uniqueName="[FY 2023-2024].[Company 1]" caption="Company 1" attribute="1" defaultMemberUniqueName="[FY 2023-2024].[Company 1].[All]" allUniqueName="[FY 2023-2024].[Company 1].[All]" dimensionUniqueName="[FY 2023-2024]" displayFolder="" count="0" memberValueDatatype="20" unbalanced="0"/>
    <cacheHierarchy uniqueName="[FY 2023-2024].[Company 2]" caption="Company 2" attribute="1" defaultMemberUniqueName="[FY 2023-2024].[Company 2].[All]" allUniqueName="[FY 2023-2024].[Company 2].[All]" dimensionUniqueName="[FY 2023-2024]" displayFolder="" count="0" memberValueDatatype="5" unbalanced="0"/>
    <cacheHierarchy uniqueName="[FY 2023-2024].[Company 3]" caption="Company 3" attribute="1" defaultMemberUniqueName="[FY 2023-2024].[Company 3].[All]" allUniqueName="[FY 2023-2024].[Company 3].[All]" dimensionUniqueName="[FY 2023-2024]" displayFolder="" count="0" memberValueDatatype="20" unbalanced="0"/>
    <cacheHierarchy uniqueName="[FY 2023-2024].[Company 4]" caption="Company 4" attribute="1" defaultMemberUniqueName="[FY 2023-2024].[Company 4].[All]" allUniqueName="[FY 2023-2024].[Company 4].[All]" dimensionUniqueName="[FY 2023-2024]" displayFolder="" count="0" memberValueDatatype="20" unbalanced="0"/>
    <cacheHierarchy uniqueName="[FY 2023-2024].[Company 5]" caption="Company 5" attribute="1" defaultMemberUniqueName="[FY 2023-2024].[Company 5].[All]" allUniqueName="[FY 2023-2024].[Company 5].[All]" dimensionUniqueName="[FY 2023-2024]" displayFolder="" count="0" memberValueDatatype="20" unbalanced="0"/>
    <cacheHierarchy uniqueName="[FY 2023-2024].[Total(FY 2023-2024)UNITS IN GJ]" caption="Total(FY 2023-2024)UNITS IN GJ" attribute="1" defaultMemberUniqueName="[FY 2023-2024].[Total(FY 2023-2024)UNITS IN GJ].[All]" allUniqueName="[FY 2023-2024].[Total(FY 2023-2024)UNITS IN GJ].[All]" dimensionUniqueName="[FY 2023-2024]" displayFolder="" count="0" memberValueDatatype="5" unbalanced="0"/>
    <cacheHierarchy uniqueName="[FY 2024-25].[Sr. No.]" caption="Sr. No." attribute="1" defaultMemberUniqueName="[FY 2024-25].[Sr. No.].[All]" allUniqueName="[FY 2024-25].[Sr. No.].[All]" dimensionUniqueName="[FY 2024-25]" displayFolder="" count="0" memberValueDatatype="20" unbalanced="0"/>
    <cacheHierarchy uniqueName="[FY 2024-25].[Parameter]" caption="Parameter" attribute="1" defaultMemberUniqueName="[FY 2024-25].[Parameter].[All]" allUniqueName="[FY 2024-25].[Parameter].[All]" dimensionUniqueName="[FY 2024-25]" displayFolder="" count="0" memberValueDatatype="130" unbalanced="0"/>
    <cacheHierarchy uniqueName="[FY 2024-25].[Company 1]" caption="Company 1" attribute="1" defaultMemberUniqueName="[FY 2024-25].[Company 1].[All]" allUniqueName="[FY 2024-25].[Company 1].[All]" dimensionUniqueName="[FY 2024-25]" displayFolder="" count="0" memberValueDatatype="20" unbalanced="0"/>
    <cacheHierarchy uniqueName="[FY 2024-25].[Company 2]" caption="Company 2" attribute="1" defaultMemberUniqueName="[FY 2024-25].[Company 2].[All]" allUniqueName="[FY 2024-25].[Company 2].[All]" dimensionUniqueName="[FY 2024-25]" displayFolder="" count="0" memberValueDatatype="20" unbalanced="0"/>
    <cacheHierarchy uniqueName="[FY 2024-25].[Company 3]" caption="Company 3" attribute="1" defaultMemberUniqueName="[FY 2024-25].[Company 3].[All]" allUniqueName="[FY 2024-25].[Company 3].[All]" dimensionUniqueName="[FY 2024-25]" displayFolder="" count="0" memberValueDatatype="5" unbalanced="0"/>
    <cacheHierarchy uniqueName="[FY 2024-25].[Company 4]" caption="Company 4" attribute="1" defaultMemberUniqueName="[FY 2024-25].[Company 4].[All]" allUniqueName="[FY 2024-25].[Company 4].[All]" dimensionUniqueName="[FY 2024-25]" displayFolder="" count="0" memberValueDatatype="20" unbalanced="0"/>
    <cacheHierarchy uniqueName="[FY 2024-25].[Company 5]" caption="Company 5" attribute="1" defaultMemberUniqueName="[FY 2024-25].[Company 5].[All]" allUniqueName="[FY 2024-25].[Company 5].[All]" dimensionUniqueName="[FY 2024-25]" displayFolder="" count="0" memberValueDatatype="20" unbalanced="0"/>
    <cacheHierarchy uniqueName="[FY 2024-25].[Total(FY 2024-25)UNITS IN GJ]" caption="Total(FY 2024-25)UNITS IN GJ" attribute="1" defaultMemberUniqueName="[FY 2024-25].[Total(FY 2024-25)UNITS IN GJ].[All]" allUniqueName="[FY 2024-25].[Total(FY 2024-25)UNITS IN GJ].[All]" dimensionUniqueName="[FY 2024-25]" displayFolder="" count="0" memberValueDatatype="5" unbalanced="0"/>
    <cacheHierarchy uniqueName="[Table3].[Parameter]" caption="Parameter" attribute="1" defaultMemberUniqueName="[Table3].[Parameter].[All]" allUniqueName="[Table3].[Parameter].[All]" dimensionUniqueName="[Table3]" displayFolder="" count="2" memberValueDatatype="130" unbalanced="0">
      <fieldsUsage count="2">
        <fieldUsage x="-1"/>
        <fieldUsage x="0"/>
      </fieldsUsage>
    </cacheHierarchy>
    <cacheHierarchy uniqueName="[Table3].[Company]" caption="Company" attribute="1" defaultMemberUniqueName="[Table3].[Company].[All]" allUniqueName="[Table3].[Company].[All]" dimensionUniqueName="[Table3]" displayFolder="" count="2" memberValueDatatype="130" unbalanced="0">
      <fieldsUsage count="2">
        <fieldUsage x="-1"/>
        <fieldUsage x="1"/>
      </fieldsUsage>
    </cacheHierarchy>
    <cacheHierarchy uniqueName="[Table3].[Fiscal Year]" caption="Fiscal Year" attribute="1" defaultMemberUniqueName="[Table3].[Fiscal Year].[All]" allUniqueName="[Table3].[Fiscal Year].[All]" dimensionUniqueName="[Table3]" displayFolder="" count="0" memberValueDatatype="130" unbalanced="0"/>
    <cacheHierarchy uniqueName="[Table3].[Value (GJ)]" caption="Value (GJ)" attribute="1" defaultMemberUniqueName="[Table3].[Value (GJ)].[All]" allUniqueName="[Table3].[Value (GJ)].[All]" dimensionUniqueName="[Table3]" displayFolder="" count="0" memberValueDatatype="20" unbalanced="0"/>
    <cacheHierarchy uniqueName="[Y].[Parameter]" caption="Parameter" attribute="1" defaultMemberUniqueName="[Y].[Parameter].[All]" allUniqueName="[Y].[Parameter].[All]" dimensionUniqueName="[Y]" displayFolder="" count="0" memberValueDatatype="130" unbalanced="0"/>
    <cacheHierarchy uniqueName="[Y].[Company 1]" caption="Company 1" attribute="1" defaultMemberUniqueName="[Y].[Company 1].[All]" allUniqueName="[Y].[Company 1].[All]" dimensionUniqueName="[Y]" displayFolder="" count="0" memberValueDatatype="20" unbalanced="0"/>
    <cacheHierarchy uniqueName="[Y].[Company 2]" caption="Company 2" attribute="1" defaultMemberUniqueName="[Y].[Company 2].[All]" allUniqueName="[Y].[Company 2].[All]" dimensionUniqueName="[Y]" displayFolder="" count="0" memberValueDatatype="5" unbalanced="0"/>
    <cacheHierarchy uniqueName="[Y].[Company 3]" caption="Company 3" attribute="1" defaultMemberUniqueName="[Y].[Company 3].[All]" allUniqueName="[Y].[Company 3].[All]" dimensionUniqueName="[Y]" displayFolder="" count="0" memberValueDatatype="5" unbalanced="0"/>
    <cacheHierarchy uniqueName="[Y].[Company 4]" caption="Company 4" attribute="1" defaultMemberUniqueName="[Y].[Company 4].[All]" allUniqueName="[Y].[Company 4].[All]" dimensionUniqueName="[Y]" displayFolder="" count="0" memberValueDatatype="20" unbalanced="0"/>
    <cacheHierarchy uniqueName="[Y].[Company 5]" caption="Company 5" attribute="1" defaultMemberUniqueName="[Y].[Company 5].[All]" allUniqueName="[Y].[Company 5].[All]" dimensionUniqueName="[Y]" displayFolder="" count="0" memberValueDatatype="20" unbalanced="0"/>
    <cacheHierarchy uniqueName="[Y].[FISCAL YEAR]" caption="FISCAL YEAR" attribute="1" defaultMemberUniqueName="[Y].[FISCAL YEAR].[All]" allUniqueName="[Y].[FISCAL YEAR].[All]" dimensionUniqueName="[Y]" displayFolder="" count="0" memberValueDatatype="130" unbalanced="0"/>
    <cacheHierarchy uniqueName="[Y].[Value]" caption="Value" attribute="1" defaultMemberUniqueName="[Y].[Value].[All]" allUniqueName="[Y].[Value].[All]" dimensionUniqueName="[Y]" displayFolder="" count="0" memberValueDatatype="5" unbalanced="0"/>
    <cacheHierarchy uniqueName="[Measures].[YOY(%)Change]" caption="YOY(%)Change" measure="1" displayFolder="" measureGroup="Append1" count="0"/>
    <cacheHierarchy uniqueName="[Measures].[TOTAL ENERGY COSUMPTION]" caption="TOTAL ENERGY COSUMPTION" measure="1" displayFolder="" measureGroup="Append1" count="0"/>
    <cacheHierarchy uniqueName="[Measures].[__XL_Count FY 2024-25]" caption="__XL_Count FY 2024-25" measure="1" displayFolder="" measureGroup="FY 2024-25" count="0" hidden="1"/>
    <cacheHierarchy uniqueName="[Measures].[__XL_Count FY 2023-2024]" caption="__XL_Count FY 2023-2024" measure="1" displayFolder="" measureGroup="FY 2023-2024" count="0" hidden="1"/>
    <cacheHierarchy uniqueName="[Measures].[__XL_Count Append1]" caption="__XL_Count Append1" measure="1" displayFolder="" measureGroup="Append1" count="0" hidden="1"/>
    <cacheHierarchy uniqueName="[Measures].[__XL_Count Y]" caption="__XL_Count Y" measure="1" displayFolder="" measureGroup="Y" count="0" hidden="1"/>
    <cacheHierarchy uniqueName="[Measures].[__XL_Count Append13]" caption="__XL_Count Append13" measure="1" displayFolder="" measureGroup="Append13"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Parameter]" caption="Count of Parameter" measure="1" displayFolder="" measureGroup="Append1" count="0" hidden="1">
      <extLst>
        <ext xmlns:x15="http://schemas.microsoft.com/office/spreadsheetml/2010/11/main" uri="{B97F6D7D-B522-45F9-BDA1-12C45D357490}">
          <x15:cacheHierarchy aggregatedColumn="1"/>
        </ext>
      </extLst>
    </cacheHierarchy>
    <cacheHierarchy uniqueName="[Measures].[Sum of Company 1]" caption="Sum of Company 1" measure="1" displayFolder="" measureGroup="Append1" count="0" hidden="1">
      <extLst>
        <ext xmlns:x15="http://schemas.microsoft.com/office/spreadsheetml/2010/11/main" uri="{B97F6D7D-B522-45F9-BDA1-12C45D357490}">
          <x15:cacheHierarchy aggregatedColumn="2"/>
        </ext>
      </extLst>
    </cacheHierarchy>
    <cacheHierarchy uniqueName="[Measures].[Sum of Total(FY 2023-2024)UNITS IN GJ]" caption="Sum of Total(FY 2023-2024)UNITS IN GJ" measure="1" displayFolder="" measureGroup="Append1" count="0" hidden="1">
      <extLst>
        <ext xmlns:x15="http://schemas.microsoft.com/office/spreadsheetml/2010/11/main" uri="{B97F6D7D-B522-45F9-BDA1-12C45D357490}">
          <x15:cacheHierarchy aggregatedColumn="8"/>
        </ext>
      </extLst>
    </cacheHierarchy>
    <cacheHierarchy uniqueName="[Measures].[Sum of Company 1 2]" caption="Sum of Company 1 2" measure="1" displayFolder="" measureGroup="FY 2024-25" count="0" hidden="1">
      <extLst>
        <ext xmlns:x15="http://schemas.microsoft.com/office/spreadsheetml/2010/11/main" uri="{B97F6D7D-B522-45F9-BDA1-12C45D357490}">
          <x15:cacheHierarchy aggregatedColumn="28"/>
        </ext>
      </extLst>
    </cacheHierarchy>
    <cacheHierarchy uniqueName="[Measures].[Distinct Count of Company 1]" caption="Distinct Count of Company 1" measure="1" displayFolder="" measureGroup="Append1" count="0" hidden="1">
      <extLst>
        <ext xmlns:x15="http://schemas.microsoft.com/office/spreadsheetml/2010/11/main" uri="{B97F6D7D-B522-45F9-BDA1-12C45D357490}">
          <x15:cacheHierarchy aggregatedColumn="2"/>
        </ext>
      </extLst>
    </cacheHierarchy>
    <cacheHierarchy uniqueName="[Measures].[Sum of Total(FY 2024-25)UNITS IN GJ]" caption="Sum of Total(FY 2024-25)UNITS IN GJ" measure="1" displayFolder="" measureGroup="Append1" count="0" hidden="1">
      <extLst>
        <ext xmlns:x15="http://schemas.microsoft.com/office/spreadsheetml/2010/11/main" uri="{B97F6D7D-B522-45F9-BDA1-12C45D357490}">
          <x15:cacheHierarchy aggregatedColumn="7"/>
        </ext>
      </extLst>
    </cacheHierarchy>
    <cacheHierarchy uniqueName="[Measures].[Sum of Company 1 3]" caption="Sum of Company 1 3" measure="1" displayFolder="" measureGroup="Y" count="0" hidden="1">
      <extLst>
        <ext xmlns:x15="http://schemas.microsoft.com/office/spreadsheetml/2010/11/main" uri="{B97F6D7D-B522-45F9-BDA1-12C45D357490}">
          <x15:cacheHierarchy aggregatedColumn="39"/>
        </ext>
      </extLst>
    </cacheHierarchy>
    <cacheHierarchy uniqueName="[Measures].[Sum of Company 2]" caption="Sum of Company 2" measure="1" displayFolder="" measureGroup="Y" count="0" hidden="1">
      <extLst>
        <ext xmlns:x15="http://schemas.microsoft.com/office/spreadsheetml/2010/11/main" uri="{B97F6D7D-B522-45F9-BDA1-12C45D357490}">
          <x15:cacheHierarchy aggregatedColumn="40"/>
        </ext>
      </extLst>
    </cacheHierarchy>
    <cacheHierarchy uniqueName="[Measures].[Sum of Company 3]" caption="Sum of Company 3" measure="1" displayFolder="" measureGroup="Y" count="0" hidden="1">
      <extLst>
        <ext xmlns:x15="http://schemas.microsoft.com/office/spreadsheetml/2010/11/main" uri="{B97F6D7D-B522-45F9-BDA1-12C45D357490}">
          <x15:cacheHierarchy aggregatedColumn="41"/>
        </ext>
      </extLst>
    </cacheHierarchy>
    <cacheHierarchy uniqueName="[Measures].[Sum of Company 4]" caption="Sum of Company 4" measure="1" displayFolder="" measureGroup="Y" count="0" hidden="1">
      <extLst>
        <ext xmlns:x15="http://schemas.microsoft.com/office/spreadsheetml/2010/11/main" uri="{B97F6D7D-B522-45F9-BDA1-12C45D357490}">
          <x15:cacheHierarchy aggregatedColumn="42"/>
        </ext>
      </extLst>
    </cacheHierarchy>
    <cacheHierarchy uniqueName="[Measures].[Sum of Company 5]" caption="Sum of Company 5" measure="1" displayFolder="" measureGroup="Y" count="0" hidden="1">
      <extLst>
        <ext xmlns:x15="http://schemas.microsoft.com/office/spreadsheetml/2010/11/main" uri="{B97F6D7D-B522-45F9-BDA1-12C45D357490}">
          <x15:cacheHierarchy aggregatedColumn="43"/>
        </ext>
      </extLst>
    </cacheHierarchy>
    <cacheHierarchy uniqueName="[Measures].[Sum of Value]" caption="Sum of Value" measure="1" displayFolder="" measureGroup="Y" count="0" hidden="1">
      <extLst>
        <ext xmlns:x15="http://schemas.microsoft.com/office/spreadsheetml/2010/11/main" uri="{B97F6D7D-B522-45F9-BDA1-12C45D357490}">
          <x15:cacheHierarchy aggregatedColumn="45"/>
        </ext>
      </extLst>
    </cacheHierarchy>
    <cacheHierarchy uniqueName="[Measures].[Sum of Total(FY 2023-2024)UNITS IN GJ 2]" caption="Sum of Total(FY 2023-2024)UNITS IN GJ 2" measure="1" displayFolder="" measureGroup="Append13" count="0" hidden="1">
      <extLst>
        <ext xmlns:x15="http://schemas.microsoft.com/office/spreadsheetml/2010/11/main" uri="{B97F6D7D-B522-45F9-BDA1-12C45D357490}">
          <x15:cacheHierarchy aggregatedColumn="17"/>
        </ext>
      </extLst>
    </cacheHierarchy>
    <cacheHierarchy uniqueName="[Measures].[Count of Company]" caption="Count of Company" measure="1" displayFolder="" measureGroup="Table3" count="0" hidden="1">
      <extLst>
        <ext xmlns:x15="http://schemas.microsoft.com/office/spreadsheetml/2010/11/main" uri="{B97F6D7D-B522-45F9-BDA1-12C45D357490}">
          <x15:cacheHierarchy aggregatedColumn="35"/>
        </ext>
      </extLst>
    </cacheHierarchy>
    <cacheHierarchy uniqueName="[Measures].[Count of Fiscal Year]" caption="Count of Fiscal Year" measure="1" displayFolder="" measureGroup="Table3" count="0" hidden="1">
      <extLst>
        <ext xmlns:x15="http://schemas.microsoft.com/office/spreadsheetml/2010/11/main" uri="{B97F6D7D-B522-45F9-BDA1-12C45D357490}">
          <x15:cacheHierarchy aggregatedColumn="36"/>
        </ext>
      </extLst>
    </cacheHierarchy>
    <cacheHierarchy uniqueName="[Measures].[Sum of Value (GJ)]" caption="Sum of Value (GJ)" measure="1" displayFolder="" measureGroup="Table3" count="0" oneField="1" hidden="1">
      <fieldsUsage count="1">
        <fieldUsage x="2"/>
      </fieldsUsage>
      <extLst>
        <ext xmlns:x15="http://schemas.microsoft.com/office/spreadsheetml/2010/11/main" uri="{B97F6D7D-B522-45F9-BDA1-12C45D357490}">
          <x15:cacheHierarchy aggregatedColumn="37"/>
        </ext>
      </extLst>
    </cacheHierarchy>
  </cacheHierarchies>
  <kpis count="0"/>
  <dimensions count="7">
    <dimension name="Append1" uniqueName="[Append1]" caption="Append1"/>
    <dimension name="Append13" uniqueName="[Append13]" caption="Append13"/>
    <dimension name="FY 2023-2024" uniqueName="[FY 2023-2024]" caption="FY 2023-2024"/>
    <dimension name="FY 2024-25" uniqueName="[FY 2024-25]" caption="FY 2024-25"/>
    <dimension measure="1" name="Measures" uniqueName="[Measures]" caption="Measures"/>
    <dimension name="Table3" uniqueName="[Table3]" caption="Table3"/>
    <dimension name="Y" uniqueName="[Y]" caption="Y"/>
  </dimensions>
  <measureGroups count="6">
    <measureGroup name="Append1" caption="Append1"/>
    <measureGroup name="Append13" caption="Append13"/>
    <measureGroup name="FY 2023-2024" caption="FY 2023-2024"/>
    <measureGroup name="FY 2024-25" caption="FY 2024-25"/>
    <measureGroup name="Table3" caption="Table3"/>
    <measureGroup name="Y" caption="Y"/>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37.861082291667" backgroundQuery="1" createdVersion="8" refreshedVersion="8" minRefreshableVersion="3" recordCount="0" supportSubquery="1" supportAdvancedDrill="1" xr:uid="{BE1C0A97-0774-48F2-A792-2E501FCE6431}">
  <cacheSource type="external" connectionId="7"/>
  <cacheFields count="4">
    <cacheField name="[Table3].[Parameter].[Parameter]" caption="Parameter" numFmtId="0" hierarchy="34" level="1">
      <sharedItems count="9">
        <s v="Diesel"/>
        <s v="Energy consumption through other sources (C)"/>
        <s v="Energy consumption through other sources (F)"/>
        <s v="LNG"/>
        <s v="LPG"/>
        <s v="Total electricity consumption (A)"/>
        <s v="Total electricity consumption (D)"/>
        <s v="Total fuel consumption (B)"/>
        <s v="Total fuel consumption (E)"/>
      </sharedItems>
    </cacheField>
    <cacheField name="[Table3].[Company].[Company]" caption="Company" numFmtId="0" hierarchy="35" level="1">
      <sharedItems count="5">
        <s v="Company 1"/>
        <s v="Company 2"/>
        <s v="Company 3"/>
        <s v="Company 4"/>
        <s v="Company 5"/>
      </sharedItems>
    </cacheField>
    <cacheField name="[Measures].[Sum of Value (GJ)]" caption="Sum of Value (GJ)" numFmtId="0" hierarchy="70" level="32767"/>
    <cacheField name="[Table3].[Fiscal Year].[Fiscal Year]" caption="Fiscal Year" numFmtId="0" hierarchy="36" level="1">
      <sharedItems containsSemiMixedTypes="0" containsNonDate="0" containsString="0"/>
    </cacheField>
  </cacheFields>
  <cacheHierarchies count="71">
    <cacheHierarchy uniqueName="[Append1].[Sr. No.]" caption="Sr. No." attribute="1" defaultMemberUniqueName="[Append1].[Sr. No.].[All]" allUniqueName="[Append1].[Sr. No.].[All]" dimensionUniqueName="[Append1]" displayFolder="" count="0" memberValueDatatype="20" unbalanced="0"/>
    <cacheHierarchy uniqueName="[Append1].[Parameter]" caption="Parameter" attribute="1" defaultMemberUniqueName="[Append1].[Parameter].[All]" allUniqueName="[Append1].[Parameter].[All]" dimensionUniqueName="[Append1]" displayFolder="" count="0" memberValueDatatype="130" unbalanced="0"/>
    <cacheHierarchy uniqueName="[Append1].[Company 1]" caption="Company 1" attribute="1" defaultMemberUniqueName="[Append1].[Company 1].[All]" allUniqueName="[Append1].[Company 1].[All]" dimensionUniqueName="[Append1]" displayFolder="" count="0" memberValueDatatype="20" unbalanced="0"/>
    <cacheHierarchy uniqueName="[Append1].[Company 2]" caption="Company 2" attribute="1" defaultMemberUniqueName="[Append1].[Company 2].[All]" allUniqueName="[Append1].[Company 2].[All]" dimensionUniqueName="[Append1]" displayFolder="" count="0" memberValueDatatype="5" unbalanced="0"/>
    <cacheHierarchy uniqueName="[Append1].[Company 3]" caption="Company 3" attribute="1" defaultMemberUniqueName="[Append1].[Company 3].[All]" allUniqueName="[Append1].[Company 3].[All]" dimensionUniqueName="[Append1]" displayFolder="" count="0" memberValueDatatype="5" unbalanced="0"/>
    <cacheHierarchy uniqueName="[Append1].[Company 4]" caption="Company 4" attribute="1" defaultMemberUniqueName="[Append1].[Company 4].[All]" allUniqueName="[Append1].[Company 4].[All]" dimensionUniqueName="[Append1]" displayFolder="" count="0" memberValueDatatype="20" unbalanced="0"/>
    <cacheHierarchy uniqueName="[Append1].[Company 5]" caption="Company 5" attribute="1" defaultMemberUniqueName="[Append1].[Company 5].[All]" allUniqueName="[Append1].[Company 5].[All]" dimensionUniqueName="[Append1]" displayFolder="" count="0" memberValueDatatype="20" unbalanced="0"/>
    <cacheHierarchy uniqueName="[Append1].[Total(FY 2024-25)UNITS IN GJ]" caption="Total(FY 2024-25)UNITS IN GJ" attribute="1" defaultMemberUniqueName="[Append1].[Total(FY 2024-25)UNITS IN GJ].[All]" allUniqueName="[Append1].[Total(FY 2024-25)UNITS IN GJ].[All]" dimensionUniqueName="[Append1]" displayFolder="" count="0" memberValueDatatype="5" unbalanced="0"/>
    <cacheHierarchy uniqueName="[Append1].[Total(FY 2023-2024)UNITS IN GJ]" caption="Total(FY 2023-2024)UNITS IN GJ" attribute="1" defaultMemberUniqueName="[Append1].[Total(FY 2023-2024)UNITS IN GJ].[All]" allUniqueName="[Append1].[Total(FY 2023-2024)UNITS IN GJ].[All]" dimensionUniqueName="[Append1]" displayFolder="" count="0" memberValueDatatype="5" unbalanced="0"/>
    <cacheHierarchy uniqueName="[Append13].[Sr. No.]" caption="Sr. No." attribute="1" defaultMemberUniqueName="[Append13].[Sr. No.].[All]" allUniqueName="[Append13].[Sr. No.].[All]" dimensionUniqueName="[Append13]" displayFolder="" count="0" memberValueDatatype="20" unbalanced="0"/>
    <cacheHierarchy uniqueName="[Append13].[Parameter]" caption="Parameter" attribute="1" defaultMemberUniqueName="[Append13].[Parameter].[All]" allUniqueName="[Append13].[Parameter].[All]" dimensionUniqueName="[Append13]" displayFolder="" count="0" memberValueDatatype="130" unbalanced="0"/>
    <cacheHierarchy uniqueName="[Append13].[Company 1]" caption="Company 1" attribute="1" defaultMemberUniqueName="[Append13].[Company 1].[All]" allUniqueName="[Append13].[Company 1].[All]" dimensionUniqueName="[Append13]" displayFolder="" count="0" memberValueDatatype="20" unbalanced="0"/>
    <cacheHierarchy uniqueName="[Append13].[Company 2]" caption="Company 2" attribute="1" defaultMemberUniqueName="[Append13].[Company 2].[All]" allUniqueName="[Append13].[Company 2].[All]" dimensionUniqueName="[Append13]" displayFolder="" count="0" memberValueDatatype="5" unbalanced="0"/>
    <cacheHierarchy uniqueName="[Append13].[Company 3]" caption="Company 3" attribute="1" defaultMemberUniqueName="[Append13].[Company 3].[All]" allUniqueName="[Append13].[Company 3].[All]" dimensionUniqueName="[Append13]" displayFolder="" count="0" memberValueDatatype="5" unbalanced="0"/>
    <cacheHierarchy uniqueName="[Append13].[Company 4]" caption="Company 4" attribute="1" defaultMemberUniqueName="[Append13].[Company 4].[All]" allUniqueName="[Append13].[Company 4].[All]" dimensionUniqueName="[Append13]" displayFolder="" count="0" memberValueDatatype="20" unbalanced="0"/>
    <cacheHierarchy uniqueName="[Append13].[Company 5]" caption="Company 5" attribute="1" defaultMemberUniqueName="[Append13].[Company 5].[All]" allUniqueName="[Append13].[Company 5].[All]" dimensionUniqueName="[Append13]" displayFolder="" count="0" memberValueDatatype="20" unbalanced="0"/>
    <cacheHierarchy uniqueName="[Append13].[Total(FY 2024-25)UNITS IN GJ]" caption="Total(FY 2024-25)UNITS IN GJ" attribute="1" defaultMemberUniqueName="[Append13].[Total(FY 2024-25)UNITS IN GJ].[All]" allUniqueName="[Append13].[Total(FY 2024-25)UNITS IN GJ].[All]" dimensionUniqueName="[Append13]" displayFolder="" count="0" memberValueDatatype="5" unbalanced="0"/>
    <cacheHierarchy uniqueName="[Append13].[Total(FY 2023-2024)UNITS IN GJ]" caption="Total(FY 2023-2024)UNITS IN GJ" attribute="1" defaultMemberUniqueName="[Append13].[Total(FY 2023-2024)UNITS IN GJ].[All]" allUniqueName="[Append13].[Total(FY 2023-2024)UNITS IN GJ].[All]" dimensionUniqueName="[Append13]" displayFolder="" count="0" memberValueDatatype="5" unbalanced="0"/>
    <cacheHierarchy uniqueName="[FY 2023-2024].[Sr. No.]" caption="Sr. No." attribute="1" defaultMemberUniqueName="[FY 2023-2024].[Sr. No.].[All]" allUniqueName="[FY 2023-2024].[Sr. No.].[All]" dimensionUniqueName="[FY 2023-2024]" displayFolder="" count="0" memberValueDatatype="20" unbalanced="0"/>
    <cacheHierarchy uniqueName="[FY 2023-2024].[Parameter]" caption="Parameter" attribute="1" defaultMemberUniqueName="[FY 2023-2024].[Parameter].[All]" allUniqueName="[FY 2023-2024].[Parameter].[All]" dimensionUniqueName="[FY 2023-2024]" displayFolder="" count="0" memberValueDatatype="130" unbalanced="0"/>
    <cacheHierarchy uniqueName="[FY 2023-2024].[Company 1]" caption="Company 1" attribute="1" defaultMemberUniqueName="[FY 2023-2024].[Company 1].[All]" allUniqueName="[FY 2023-2024].[Company 1].[All]" dimensionUniqueName="[FY 2023-2024]" displayFolder="" count="0" memberValueDatatype="20" unbalanced="0"/>
    <cacheHierarchy uniqueName="[FY 2023-2024].[Company 2]" caption="Company 2" attribute="1" defaultMemberUniqueName="[FY 2023-2024].[Company 2].[All]" allUniqueName="[FY 2023-2024].[Company 2].[All]" dimensionUniqueName="[FY 2023-2024]" displayFolder="" count="0" memberValueDatatype="5" unbalanced="0"/>
    <cacheHierarchy uniqueName="[FY 2023-2024].[Company 3]" caption="Company 3" attribute="1" defaultMemberUniqueName="[FY 2023-2024].[Company 3].[All]" allUniqueName="[FY 2023-2024].[Company 3].[All]" dimensionUniqueName="[FY 2023-2024]" displayFolder="" count="0" memberValueDatatype="20" unbalanced="0"/>
    <cacheHierarchy uniqueName="[FY 2023-2024].[Company 4]" caption="Company 4" attribute="1" defaultMemberUniqueName="[FY 2023-2024].[Company 4].[All]" allUniqueName="[FY 2023-2024].[Company 4].[All]" dimensionUniqueName="[FY 2023-2024]" displayFolder="" count="0" memberValueDatatype="20" unbalanced="0"/>
    <cacheHierarchy uniqueName="[FY 2023-2024].[Company 5]" caption="Company 5" attribute="1" defaultMemberUniqueName="[FY 2023-2024].[Company 5].[All]" allUniqueName="[FY 2023-2024].[Company 5].[All]" dimensionUniqueName="[FY 2023-2024]" displayFolder="" count="0" memberValueDatatype="20" unbalanced="0"/>
    <cacheHierarchy uniqueName="[FY 2023-2024].[Total(FY 2023-2024)UNITS IN GJ]" caption="Total(FY 2023-2024)UNITS IN GJ" attribute="1" defaultMemberUniqueName="[FY 2023-2024].[Total(FY 2023-2024)UNITS IN GJ].[All]" allUniqueName="[FY 2023-2024].[Total(FY 2023-2024)UNITS IN GJ].[All]" dimensionUniqueName="[FY 2023-2024]" displayFolder="" count="0" memberValueDatatype="5" unbalanced="0"/>
    <cacheHierarchy uniqueName="[FY 2024-25].[Sr. No.]" caption="Sr. No." attribute="1" defaultMemberUniqueName="[FY 2024-25].[Sr. No.].[All]" allUniqueName="[FY 2024-25].[Sr. No.].[All]" dimensionUniqueName="[FY 2024-25]" displayFolder="" count="0" memberValueDatatype="20" unbalanced="0"/>
    <cacheHierarchy uniqueName="[FY 2024-25].[Parameter]" caption="Parameter" attribute="1" defaultMemberUniqueName="[FY 2024-25].[Parameter].[All]" allUniqueName="[FY 2024-25].[Parameter].[All]" dimensionUniqueName="[FY 2024-25]" displayFolder="" count="0" memberValueDatatype="130" unbalanced="0"/>
    <cacheHierarchy uniqueName="[FY 2024-25].[Company 1]" caption="Company 1" attribute="1" defaultMemberUniqueName="[FY 2024-25].[Company 1].[All]" allUniqueName="[FY 2024-25].[Company 1].[All]" dimensionUniqueName="[FY 2024-25]" displayFolder="" count="0" memberValueDatatype="20" unbalanced="0"/>
    <cacheHierarchy uniqueName="[FY 2024-25].[Company 2]" caption="Company 2" attribute="1" defaultMemberUniqueName="[FY 2024-25].[Company 2].[All]" allUniqueName="[FY 2024-25].[Company 2].[All]" dimensionUniqueName="[FY 2024-25]" displayFolder="" count="0" memberValueDatatype="20" unbalanced="0"/>
    <cacheHierarchy uniqueName="[FY 2024-25].[Company 3]" caption="Company 3" attribute="1" defaultMemberUniqueName="[FY 2024-25].[Company 3].[All]" allUniqueName="[FY 2024-25].[Company 3].[All]" dimensionUniqueName="[FY 2024-25]" displayFolder="" count="0" memberValueDatatype="5" unbalanced="0"/>
    <cacheHierarchy uniqueName="[FY 2024-25].[Company 4]" caption="Company 4" attribute="1" defaultMemberUniqueName="[FY 2024-25].[Company 4].[All]" allUniqueName="[FY 2024-25].[Company 4].[All]" dimensionUniqueName="[FY 2024-25]" displayFolder="" count="0" memberValueDatatype="20" unbalanced="0"/>
    <cacheHierarchy uniqueName="[FY 2024-25].[Company 5]" caption="Company 5" attribute="1" defaultMemberUniqueName="[FY 2024-25].[Company 5].[All]" allUniqueName="[FY 2024-25].[Company 5].[All]" dimensionUniqueName="[FY 2024-25]" displayFolder="" count="0" memberValueDatatype="20" unbalanced="0"/>
    <cacheHierarchy uniqueName="[FY 2024-25].[Total(FY 2024-25)UNITS IN GJ]" caption="Total(FY 2024-25)UNITS IN GJ" attribute="1" defaultMemberUniqueName="[FY 2024-25].[Total(FY 2024-25)UNITS IN GJ].[All]" allUniqueName="[FY 2024-25].[Total(FY 2024-25)UNITS IN GJ].[All]" dimensionUniqueName="[FY 2024-25]" displayFolder="" count="0" memberValueDatatype="5" unbalanced="0"/>
    <cacheHierarchy uniqueName="[Table3].[Parameter]" caption="Parameter" attribute="1" defaultMemberUniqueName="[Table3].[Parameter].[All]" allUniqueName="[Table3].[Parameter].[All]" dimensionUniqueName="[Table3]" displayFolder="" count="2" memberValueDatatype="130" unbalanced="0">
      <fieldsUsage count="2">
        <fieldUsage x="-1"/>
        <fieldUsage x="0"/>
      </fieldsUsage>
    </cacheHierarchy>
    <cacheHierarchy uniqueName="[Table3].[Company]" caption="Company" attribute="1" defaultMemberUniqueName="[Table3].[Company].[All]" allUniqueName="[Table3].[Company].[All]" dimensionUniqueName="[Table3]" displayFolder="" count="2" memberValueDatatype="130" unbalanced="0">
      <fieldsUsage count="2">
        <fieldUsage x="-1"/>
        <fieldUsage x="1"/>
      </fieldsUsage>
    </cacheHierarchy>
    <cacheHierarchy uniqueName="[Table3].[Fiscal Year]" caption="Fiscal Year" attribute="1" defaultMemberUniqueName="[Table3].[Fiscal Year].[All]" allUniqueName="[Table3].[Fiscal Year].[All]" dimensionUniqueName="[Table3]" displayFolder="" count="2" memberValueDatatype="130" unbalanced="0">
      <fieldsUsage count="2">
        <fieldUsage x="-1"/>
        <fieldUsage x="3"/>
      </fieldsUsage>
    </cacheHierarchy>
    <cacheHierarchy uniqueName="[Table3].[Value (GJ)]" caption="Value (GJ)" attribute="1" defaultMemberUniqueName="[Table3].[Value (GJ)].[All]" allUniqueName="[Table3].[Value (GJ)].[All]" dimensionUniqueName="[Table3]" displayFolder="" count="0" memberValueDatatype="20" unbalanced="0"/>
    <cacheHierarchy uniqueName="[Y].[Parameter]" caption="Parameter" attribute="1" defaultMemberUniqueName="[Y].[Parameter].[All]" allUniqueName="[Y].[Parameter].[All]" dimensionUniqueName="[Y]" displayFolder="" count="0" memberValueDatatype="130" unbalanced="0"/>
    <cacheHierarchy uniqueName="[Y].[Company 1]" caption="Company 1" attribute="1" defaultMemberUniqueName="[Y].[Company 1].[All]" allUniqueName="[Y].[Company 1].[All]" dimensionUniqueName="[Y]" displayFolder="" count="0" memberValueDatatype="20" unbalanced="0"/>
    <cacheHierarchy uniqueName="[Y].[Company 2]" caption="Company 2" attribute="1" defaultMemberUniqueName="[Y].[Company 2].[All]" allUniqueName="[Y].[Company 2].[All]" dimensionUniqueName="[Y]" displayFolder="" count="0" memberValueDatatype="5" unbalanced="0"/>
    <cacheHierarchy uniqueName="[Y].[Company 3]" caption="Company 3" attribute="1" defaultMemberUniqueName="[Y].[Company 3].[All]" allUniqueName="[Y].[Company 3].[All]" dimensionUniqueName="[Y]" displayFolder="" count="0" memberValueDatatype="5" unbalanced="0"/>
    <cacheHierarchy uniqueName="[Y].[Company 4]" caption="Company 4" attribute="1" defaultMemberUniqueName="[Y].[Company 4].[All]" allUniqueName="[Y].[Company 4].[All]" dimensionUniqueName="[Y]" displayFolder="" count="0" memberValueDatatype="20" unbalanced="0"/>
    <cacheHierarchy uniqueName="[Y].[Company 5]" caption="Company 5" attribute="1" defaultMemberUniqueName="[Y].[Company 5].[All]" allUniqueName="[Y].[Company 5].[All]" dimensionUniqueName="[Y]" displayFolder="" count="0" memberValueDatatype="20" unbalanced="0"/>
    <cacheHierarchy uniqueName="[Y].[FISCAL YEAR]" caption="FISCAL YEAR" attribute="1" defaultMemberUniqueName="[Y].[FISCAL YEAR].[All]" allUniqueName="[Y].[FISCAL YEAR].[All]" dimensionUniqueName="[Y]" displayFolder="" count="0" memberValueDatatype="130" unbalanced="0"/>
    <cacheHierarchy uniqueName="[Y].[Value]" caption="Value" attribute="1" defaultMemberUniqueName="[Y].[Value].[All]" allUniqueName="[Y].[Value].[All]" dimensionUniqueName="[Y]" displayFolder="" count="0" memberValueDatatype="5" unbalanced="0"/>
    <cacheHierarchy uniqueName="[Measures].[YOY(%)Change]" caption="YOY(%)Change" measure="1" displayFolder="" measureGroup="Append1" count="0"/>
    <cacheHierarchy uniqueName="[Measures].[TOTAL ENERGY COSUMPTION]" caption="TOTAL ENERGY COSUMPTION" measure="1" displayFolder="" measureGroup="Append1" count="0"/>
    <cacheHierarchy uniqueName="[Measures].[__XL_Count FY 2024-25]" caption="__XL_Count FY 2024-25" measure="1" displayFolder="" measureGroup="FY 2024-25" count="0" hidden="1"/>
    <cacheHierarchy uniqueName="[Measures].[__XL_Count FY 2023-2024]" caption="__XL_Count FY 2023-2024" measure="1" displayFolder="" measureGroup="FY 2023-2024" count="0" hidden="1"/>
    <cacheHierarchy uniqueName="[Measures].[__XL_Count Append1]" caption="__XL_Count Append1" measure="1" displayFolder="" measureGroup="Append1" count="0" hidden="1"/>
    <cacheHierarchy uniqueName="[Measures].[__XL_Count Y]" caption="__XL_Count Y" measure="1" displayFolder="" measureGroup="Y" count="0" hidden="1"/>
    <cacheHierarchy uniqueName="[Measures].[__XL_Count Append13]" caption="__XL_Count Append13" measure="1" displayFolder="" measureGroup="Append13"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Parameter]" caption="Count of Parameter" measure="1" displayFolder="" measureGroup="Append1" count="0" hidden="1">
      <extLst>
        <ext xmlns:x15="http://schemas.microsoft.com/office/spreadsheetml/2010/11/main" uri="{B97F6D7D-B522-45F9-BDA1-12C45D357490}">
          <x15:cacheHierarchy aggregatedColumn="1"/>
        </ext>
      </extLst>
    </cacheHierarchy>
    <cacheHierarchy uniqueName="[Measures].[Sum of Company 1]" caption="Sum of Company 1" measure="1" displayFolder="" measureGroup="Append1" count="0" hidden="1">
      <extLst>
        <ext xmlns:x15="http://schemas.microsoft.com/office/spreadsheetml/2010/11/main" uri="{B97F6D7D-B522-45F9-BDA1-12C45D357490}">
          <x15:cacheHierarchy aggregatedColumn="2"/>
        </ext>
      </extLst>
    </cacheHierarchy>
    <cacheHierarchy uniqueName="[Measures].[Sum of Total(FY 2023-2024)UNITS IN GJ]" caption="Sum of Total(FY 2023-2024)UNITS IN GJ" measure="1" displayFolder="" measureGroup="Append1" count="0" hidden="1">
      <extLst>
        <ext xmlns:x15="http://schemas.microsoft.com/office/spreadsheetml/2010/11/main" uri="{B97F6D7D-B522-45F9-BDA1-12C45D357490}">
          <x15:cacheHierarchy aggregatedColumn="8"/>
        </ext>
      </extLst>
    </cacheHierarchy>
    <cacheHierarchy uniqueName="[Measures].[Sum of Company 1 2]" caption="Sum of Company 1 2" measure="1" displayFolder="" measureGroup="FY 2024-25" count="0" hidden="1">
      <extLst>
        <ext xmlns:x15="http://schemas.microsoft.com/office/spreadsheetml/2010/11/main" uri="{B97F6D7D-B522-45F9-BDA1-12C45D357490}">
          <x15:cacheHierarchy aggregatedColumn="28"/>
        </ext>
      </extLst>
    </cacheHierarchy>
    <cacheHierarchy uniqueName="[Measures].[Distinct Count of Company 1]" caption="Distinct Count of Company 1" measure="1" displayFolder="" measureGroup="Append1" count="0" hidden="1">
      <extLst>
        <ext xmlns:x15="http://schemas.microsoft.com/office/spreadsheetml/2010/11/main" uri="{B97F6D7D-B522-45F9-BDA1-12C45D357490}">
          <x15:cacheHierarchy aggregatedColumn="2"/>
        </ext>
      </extLst>
    </cacheHierarchy>
    <cacheHierarchy uniqueName="[Measures].[Sum of Total(FY 2024-25)UNITS IN GJ]" caption="Sum of Total(FY 2024-25)UNITS IN GJ" measure="1" displayFolder="" measureGroup="Append1" count="0" hidden="1">
      <extLst>
        <ext xmlns:x15="http://schemas.microsoft.com/office/spreadsheetml/2010/11/main" uri="{B97F6D7D-B522-45F9-BDA1-12C45D357490}">
          <x15:cacheHierarchy aggregatedColumn="7"/>
        </ext>
      </extLst>
    </cacheHierarchy>
    <cacheHierarchy uniqueName="[Measures].[Sum of Company 1 3]" caption="Sum of Company 1 3" measure="1" displayFolder="" measureGroup="Y" count="0" hidden="1">
      <extLst>
        <ext xmlns:x15="http://schemas.microsoft.com/office/spreadsheetml/2010/11/main" uri="{B97F6D7D-B522-45F9-BDA1-12C45D357490}">
          <x15:cacheHierarchy aggregatedColumn="39"/>
        </ext>
      </extLst>
    </cacheHierarchy>
    <cacheHierarchy uniqueName="[Measures].[Sum of Company 2]" caption="Sum of Company 2" measure="1" displayFolder="" measureGroup="Y" count="0" hidden="1">
      <extLst>
        <ext xmlns:x15="http://schemas.microsoft.com/office/spreadsheetml/2010/11/main" uri="{B97F6D7D-B522-45F9-BDA1-12C45D357490}">
          <x15:cacheHierarchy aggregatedColumn="40"/>
        </ext>
      </extLst>
    </cacheHierarchy>
    <cacheHierarchy uniqueName="[Measures].[Sum of Company 3]" caption="Sum of Company 3" measure="1" displayFolder="" measureGroup="Y" count="0" hidden="1">
      <extLst>
        <ext xmlns:x15="http://schemas.microsoft.com/office/spreadsheetml/2010/11/main" uri="{B97F6D7D-B522-45F9-BDA1-12C45D357490}">
          <x15:cacheHierarchy aggregatedColumn="41"/>
        </ext>
      </extLst>
    </cacheHierarchy>
    <cacheHierarchy uniqueName="[Measures].[Sum of Company 4]" caption="Sum of Company 4" measure="1" displayFolder="" measureGroup="Y" count="0" hidden="1">
      <extLst>
        <ext xmlns:x15="http://schemas.microsoft.com/office/spreadsheetml/2010/11/main" uri="{B97F6D7D-B522-45F9-BDA1-12C45D357490}">
          <x15:cacheHierarchy aggregatedColumn="42"/>
        </ext>
      </extLst>
    </cacheHierarchy>
    <cacheHierarchy uniqueName="[Measures].[Sum of Company 5]" caption="Sum of Company 5" measure="1" displayFolder="" measureGroup="Y" count="0" hidden="1">
      <extLst>
        <ext xmlns:x15="http://schemas.microsoft.com/office/spreadsheetml/2010/11/main" uri="{B97F6D7D-B522-45F9-BDA1-12C45D357490}">
          <x15:cacheHierarchy aggregatedColumn="43"/>
        </ext>
      </extLst>
    </cacheHierarchy>
    <cacheHierarchy uniqueName="[Measures].[Sum of Value]" caption="Sum of Value" measure="1" displayFolder="" measureGroup="Y" count="0" hidden="1">
      <extLst>
        <ext xmlns:x15="http://schemas.microsoft.com/office/spreadsheetml/2010/11/main" uri="{B97F6D7D-B522-45F9-BDA1-12C45D357490}">
          <x15:cacheHierarchy aggregatedColumn="45"/>
        </ext>
      </extLst>
    </cacheHierarchy>
    <cacheHierarchy uniqueName="[Measures].[Sum of Total(FY 2023-2024)UNITS IN GJ 2]" caption="Sum of Total(FY 2023-2024)UNITS IN GJ 2" measure="1" displayFolder="" measureGroup="Append13" count="0" hidden="1">
      <extLst>
        <ext xmlns:x15="http://schemas.microsoft.com/office/spreadsheetml/2010/11/main" uri="{B97F6D7D-B522-45F9-BDA1-12C45D357490}">
          <x15:cacheHierarchy aggregatedColumn="17"/>
        </ext>
      </extLst>
    </cacheHierarchy>
    <cacheHierarchy uniqueName="[Measures].[Count of Company]" caption="Count of Company" measure="1" displayFolder="" measureGroup="Table3" count="0" hidden="1">
      <extLst>
        <ext xmlns:x15="http://schemas.microsoft.com/office/spreadsheetml/2010/11/main" uri="{B97F6D7D-B522-45F9-BDA1-12C45D357490}">
          <x15:cacheHierarchy aggregatedColumn="35"/>
        </ext>
      </extLst>
    </cacheHierarchy>
    <cacheHierarchy uniqueName="[Measures].[Count of Fiscal Year]" caption="Count of Fiscal Year" measure="1" displayFolder="" measureGroup="Table3" count="0" hidden="1">
      <extLst>
        <ext xmlns:x15="http://schemas.microsoft.com/office/spreadsheetml/2010/11/main" uri="{B97F6D7D-B522-45F9-BDA1-12C45D357490}">
          <x15:cacheHierarchy aggregatedColumn="36"/>
        </ext>
      </extLst>
    </cacheHierarchy>
    <cacheHierarchy uniqueName="[Measures].[Sum of Value (GJ)]" caption="Sum of Value (GJ)" measure="1" displayFolder="" measureGroup="Table3" count="0" oneField="1" hidden="1">
      <fieldsUsage count="1">
        <fieldUsage x="2"/>
      </fieldsUsage>
      <extLst>
        <ext xmlns:x15="http://schemas.microsoft.com/office/spreadsheetml/2010/11/main" uri="{B97F6D7D-B522-45F9-BDA1-12C45D357490}">
          <x15:cacheHierarchy aggregatedColumn="37"/>
        </ext>
      </extLst>
    </cacheHierarchy>
  </cacheHierarchies>
  <kpis count="0"/>
  <dimensions count="7">
    <dimension name="Append1" uniqueName="[Append1]" caption="Append1"/>
    <dimension name="Append13" uniqueName="[Append13]" caption="Append13"/>
    <dimension name="FY 2023-2024" uniqueName="[FY 2023-2024]" caption="FY 2023-2024"/>
    <dimension name="FY 2024-25" uniqueName="[FY 2024-25]" caption="FY 2024-25"/>
    <dimension measure="1" name="Measures" uniqueName="[Measures]" caption="Measures"/>
    <dimension name="Table3" uniqueName="[Table3]" caption="Table3"/>
    <dimension name="Y" uniqueName="[Y]" caption="Y"/>
  </dimensions>
  <measureGroups count="6">
    <measureGroup name="Append1" caption="Append1"/>
    <measureGroup name="Append13" caption="Append13"/>
    <measureGroup name="FY 2023-2024" caption="FY 2023-2024"/>
    <measureGroup name="FY 2024-25" caption="FY 2024-25"/>
    <measureGroup name="Table3" caption="Table3"/>
    <measureGroup name="Y" caption="Y"/>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37.861082870368" backgroundQuery="1" createdVersion="8" refreshedVersion="8" minRefreshableVersion="3" recordCount="0" supportSubquery="1" supportAdvancedDrill="1" xr:uid="{87AD6653-2985-4253-A4CD-C76E3C1952F3}">
  <cacheSource type="external" connectionId="7"/>
  <cacheFields count="3">
    <cacheField name="[Table3].[Parameter].[Parameter]" caption="Parameter" numFmtId="0" hierarchy="34" level="1">
      <sharedItems count="2">
        <s v="Total energy consumed from non-renewable sources (D+E+F)"/>
        <s v="Total energy consumed from renewable sources (A+B+C)"/>
      </sharedItems>
    </cacheField>
    <cacheField name="[Table3].[Fiscal Year].[Fiscal Year]" caption="Fiscal Year" numFmtId="0" hierarchy="36" level="1">
      <sharedItems containsSemiMixedTypes="0" containsNonDate="0" containsString="0"/>
    </cacheField>
    <cacheField name="[Measures].[Sum of Value (GJ)]" caption="Sum of Value (GJ)" numFmtId="0" hierarchy="70" level="32767"/>
  </cacheFields>
  <cacheHierarchies count="71">
    <cacheHierarchy uniqueName="[Append1].[Sr. No.]" caption="Sr. No." attribute="1" defaultMemberUniqueName="[Append1].[Sr. No.].[All]" allUniqueName="[Append1].[Sr. No.].[All]" dimensionUniqueName="[Append1]" displayFolder="" count="0" memberValueDatatype="20" unbalanced="0"/>
    <cacheHierarchy uniqueName="[Append1].[Parameter]" caption="Parameter" attribute="1" defaultMemberUniqueName="[Append1].[Parameter].[All]" allUniqueName="[Append1].[Parameter].[All]" dimensionUniqueName="[Append1]" displayFolder="" count="0" memberValueDatatype="130" unbalanced="0"/>
    <cacheHierarchy uniqueName="[Append1].[Company 1]" caption="Company 1" attribute="1" defaultMemberUniqueName="[Append1].[Company 1].[All]" allUniqueName="[Append1].[Company 1].[All]" dimensionUniqueName="[Append1]" displayFolder="" count="0" memberValueDatatype="20" unbalanced="0"/>
    <cacheHierarchy uniqueName="[Append1].[Company 2]" caption="Company 2" attribute="1" defaultMemberUniqueName="[Append1].[Company 2].[All]" allUniqueName="[Append1].[Company 2].[All]" dimensionUniqueName="[Append1]" displayFolder="" count="0" memberValueDatatype="5" unbalanced="0"/>
    <cacheHierarchy uniqueName="[Append1].[Company 3]" caption="Company 3" attribute="1" defaultMemberUniqueName="[Append1].[Company 3].[All]" allUniqueName="[Append1].[Company 3].[All]" dimensionUniqueName="[Append1]" displayFolder="" count="0" memberValueDatatype="5" unbalanced="0"/>
    <cacheHierarchy uniqueName="[Append1].[Company 4]" caption="Company 4" attribute="1" defaultMemberUniqueName="[Append1].[Company 4].[All]" allUniqueName="[Append1].[Company 4].[All]" dimensionUniqueName="[Append1]" displayFolder="" count="0" memberValueDatatype="20" unbalanced="0"/>
    <cacheHierarchy uniqueName="[Append1].[Company 5]" caption="Company 5" attribute="1" defaultMemberUniqueName="[Append1].[Company 5].[All]" allUniqueName="[Append1].[Company 5].[All]" dimensionUniqueName="[Append1]" displayFolder="" count="0" memberValueDatatype="20" unbalanced="0"/>
    <cacheHierarchy uniqueName="[Append1].[Total(FY 2024-25)UNITS IN GJ]" caption="Total(FY 2024-25)UNITS IN GJ" attribute="1" defaultMemberUniqueName="[Append1].[Total(FY 2024-25)UNITS IN GJ].[All]" allUniqueName="[Append1].[Total(FY 2024-25)UNITS IN GJ].[All]" dimensionUniqueName="[Append1]" displayFolder="" count="0" memberValueDatatype="5" unbalanced="0"/>
    <cacheHierarchy uniqueName="[Append1].[Total(FY 2023-2024)UNITS IN GJ]" caption="Total(FY 2023-2024)UNITS IN GJ" attribute="1" defaultMemberUniqueName="[Append1].[Total(FY 2023-2024)UNITS IN GJ].[All]" allUniqueName="[Append1].[Total(FY 2023-2024)UNITS IN GJ].[All]" dimensionUniqueName="[Append1]" displayFolder="" count="0" memberValueDatatype="5" unbalanced="0"/>
    <cacheHierarchy uniqueName="[Append13].[Sr. No.]" caption="Sr. No." attribute="1" defaultMemberUniqueName="[Append13].[Sr. No.].[All]" allUniqueName="[Append13].[Sr. No.].[All]" dimensionUniqueName="[Append13]" displayFolder="" count="0" memberValueDatatype="20" unbalanced="0"/>
    <cacheHierarchy uniqueName="[Append13].[Parameter]" caption="Parameter" attribute="1" defaultMemberUniqueName="[Append13].[Parameter].[All]" allUniqueName="[Append13].[Parameter].[All]" dimensionUniqueName="[Append13]" displayFolder="" count="0" memberValueDatatype="130" unbalanced="0"/>
    <cacheHierarchy uniqueName="[Append13].[Company 1]" caption="Company 1" attribute="1" defaultMemberUniqueName="[Append13].[Company 1].[All]" allUniqueName="[Append13].[Company 1].[All]" dimensionUniqueName="[Append13]" displayFolder="" count="0" memberValueDatatype="20" unbalanced="0"/>
    <cacheHierarchy uniqueName="[Append13].[Company 2]" caption="Company 2" attribute="1" defaultMemberUniqueName="[Append13].[Company 2].[All]" allUniqueName="[Append13].[Company 2].[All]" dimensionUniqueName="[Append13]" displayFolder="" count="0" memberValueDatatype="5" unbalanced="0"/>
    <cacheHierarchy uniqueName="[Append13].[Company 3]" caption="Company 3" attribute="1" defaultMemberUniqueName="[Append13].[Company 3].[All]" allUniqueName="[Append13].[Company 3].[All]" dimensionUniqueName="[Append13]" displayFolder="" count="0" memberValueDatatype="5" unbalanced="0"/>
    <cacheHierarchy uniqueName="[Append13].[Company 4]" caption="Company 4" attribute="1" defaultMemberUniqueName="[Append13].[Company 4].[All]" allUniqueName="[Append13].[Company 4].[All]" dimensionUniqueName="[Append13]" displayFolder="" count="0" memberValueDatatype="20" unbalanced="0"/>
    <cacheHierarchy uniqueName="[Append13].[Company 5]" caption="Company 5" attribute="1" defaultMemberUniqueName="[Append13].[Company 5].[All]" allUniqueName="[Append13].[Company 5].[All]" dimensionUniqueName="[Append13]" displayFolder="" count="0" memberValueDatatype="20" unbalanced="0"/>
    <cacheHierarchy uniqueName="[Append13].[Total(FY 2024-25)UNITS IN GJ]" caption="Total(FY 2024-25)UNITS IN GJ" attribute="1" defaultMemberUniqueName="[Append13].[Total(FY 2024-25)UNITS IN GJ].[All]" allUniqueName="[Append13].[Total(FY 2024-25)UNITS IN GJ].[All]" dimensionUniqueName="[Append13]" displayFolder="" count="0" memberValueDatatype="5" unbalanced="0"/>
    <cacheHierarchy uniqueName="[Append13].[Total(FY 2023-2024)UNITS IN GJ]" caption="Total(FY 2023-2024)UNITS IN GJ" attribute="1" defaultMemberUniqueName="[Append13].[Total(FY 2023-2024)UNITS IN GJ].[All]" allUniqueName="[Append13].[Total(FY 2023-2024)UNITS IN GJ].[All]" dimensionUniqueName="[Append13]" displayFolder="" count="0" memberValueDatatype="5" unbalanced="0"/>
    <cacheHierarchy uniqueName="[FY 2023-2024].[Sr. No.]" caption="Sr. No." attribute="1" defaultMemberUniqueName="[FY 2023-2024].[Sr. No.].[All]" allUniqueName="[FY 2023-2024].[Sr. No.].[All]" dimensionUniqueName="[FY 2023-2024]" displayFolder="" count="0" memberValueDatatype="20" unbalanced="0"/>
    <cacheHierarchy uniqueName="[FY 2023-2024].[Parameter]" caption="Parameter" attribute="1" defaultMemberUniqueName="[FY 2023-2024].[Parameter].[All]" allUniqueName="[FY 2023-2024].[Parameter].[All]" dimensionUniqueName="[FY 2023-2024]" displayFolder="" count="0" memberValueDatatype="130" unbalanced="0"/>
    <cacheHierarchy uniqueName="[FY 2023-2024].[Company 1]" caption="Company 1" attribute="1" defaultMemberUniqueName="[FY 2023-2024].[Company 1].[All]" allUniqueName="[FY 2023-2024].[Company 1].[All]" dimensionUniqueName="[FY 2023-2024]" displayFolder="" count="0" memberValueDatatype="20" unbalanced="0"/>
    <cacheHierarchy uniqueName="[FY 2023-2024].[Company 2]" caption="Company 2" attribute="1" defaultMemberUniqueName="[FY 2023-2024].[Company 2].[All]" allUniqueName="[FY 2023-2024].[Company 2].[All]" dimensionUniqueName="[FY 2023-2024]" displayFolder="" count="0" memberValueDatatype="5" unbalanced="0"/>
    <cacheHierarchy uniqueName="[FY 2023-2024].[Company 3]" caption="Company 3" attribute="1" defaultMemberUniqueName="[FY 2023-2024].[Company 3].[All]" allUniqueName="[FY 2023-2024].[Company 3].[All]" dimensionUniqueName="[FY 2023-2024]" displayFolder="" count="0" memberValueDatatype="20" unbalanced="0"/>
    <cacheHierarchy uniqueName="[FY 2023-2024].[Company 4]" caption="Company 4" attribute="1" defaultMemberUniqueName="[FY 2023-2024].[Company 4].[All]" allUniqueName="[FY 2023-2024].[Company 4].[All]" dimensionUniqueName="[FY 2023-2024]" displayFolder="" count="0" memberValueDatatype="20" unbalanced="0"/>
    <cacheHierarchy uniqueName="[FY 2023-2024].[Company 5]" caption="Company 5" attribute="1" defaultMemberUniqueName="[FY 2023-2024].[Company 5].[All]" allUniqueName="[FY 2023-2024].[Company 5].[All]" dimensionUniqueName="[FY 2023-2024]" displayFolder="" count="0" memberValueDatatype="20" unbalanced="0"/>
    <cacheHierarchy uniqueName="[FY 2023-2024].[Total(FY 2023-2024)UNITS IN GJ]" caption="Total(FY 2023-2024)UNITS IN GJ" attribute="1" defaultMemberUniqueName="[FY 2023-2024].[Total(FY 2023-2024)UNITS IN GJ].[All]" allUniqueName="[FY 2023-2024].[Total(FY 2023-2024)UNITS IN GJ].[All]" dimensionUniqueName="[FY 2023-2024]" displayFolder="" count="0" memberValueDatatype="5" unbalanced="0"/>
    <cacheHierarchy uniqueName="[FY 2024-25].[Sr. No.]" caption="Sr. No." attribute="1" defaultMemberUniqueName="[FY 2024-25].[Sr. No.].[All]" allUniqueName="[FY 2024-25].[Sr. No.].[All]" dimensionUniqueName="[FY 2024-25]" displayFolder="" count="0" memberValueDatatype="20" unbalanced="0"/>
    <cacheHierarchy uniqueName="[FY 2024-25].[Parameter]" caption="Parameter" attribute="1" defaultMemberUniqueName="[FY 2024-25].[Parameter].[All]" allUniqueName="[FY 2024-25].[Parameter].[All]" dimensionUniqueName="[FY 2024-25]" displayFolder="" count="0" memberValueDatatype="130" unbalanced="0"/>
    <cacheHierarchy uniqueName="[FY 2024-25].[Company 1]" caption="Company 1" attribute="1" defaultMemberUniqueName="[FY 2024-25].[Company 1].[All]" allUniqueName="[FY 2024-25].[Company 1].[All]" dimensionUniqueName="[FY 2024-25]" displayFolder="" count="0" memberValueDatatype="20" unbalanced="0"/>
    <cacheHierarchy uniqueName="[FY 2024-25].[Company 2]" caption="Company 2" attribute="1" defaultMemberUniqueName="[FY 2024-25].[Company 2].[All]" allUniqueName="[FY 2024-25].[Company 2].[All]" dimensionUniqueName="[FY 2024-25]" displayFolder="" count="0" memberValueDatatype="20" unbalanced="0"/>
    <cacheHierarchy uniqueName="[FY 2024-25].[Company 3]" caption="Company 3" attribute="1" defaultMemberUniqueName="[FY 2024-25].[Company 3].[All]" allUniqueName="[FY 2024-25].[Company 3].[All]" dimensionUniqueName="[FY 2024-25]" displayFolder="" count="0" memberValueDatatype="5" unbalanced="0"/>
    <cacheHierarchy uniqueName="[FY 2024-25].[Company 4]" caption="Company 4" attribute="1" defaultMemberUniqueName="[FY 2024-25].[Company 4].[All]" allUniqueName="[FY 2024-25].[Company 4].[All]" dimensionUniqueName="[FY 2024-25]" displayFolder="" count="0" memberValueDatatype="20" unbalanced="0"/>
    <cacheHierarchy uniqueName="[FY 2024-25].[Company 5]" caption="Company 5" attribute="1" defaultMemberUniqueName="[FY 2024-25].[Company 5].[All]" allUniqueName="[FY 2024-25].[Company 5].[All]" dimensionUniqueName="[FY 2024-25]" displayFolder="" count="0" memberValueDatatype="20" unbalanced="0"/>
    <cacheHierarchy uniqueName="[FY 2024-25].[Total(FY 2024-25)UNITS IN GJ]" caption="Total(FY 2024-25)UNITS IN GJ" attribute="1" defaultMemberUniqueName="[FY 2024-25].[Total(FY 2024-25)UNITS IN GJ].[All]" allUniqueName="[FY 2024-25].[Total(FY 2024-25)UNITS IN GJ].[All]" dimensionUniqueName="[FY 2024-25]" displayFolder="" count="0" memberValueDatatype="5" unbalanced="0"/>
    <cacheHierarchy uniqueName="[Table3].[Parameter]" caption="Parameter" attribute="1" defaultMemberUniqueName="[Table3].[Parameter].[All]" allUniqueName="[Table3].[Parameter].[All]" dimensionUniqueName="[Table3]" displayFolder="" count="2" memberValueDatatype="130" unbalanced="0">
      <fieldsUsage count="2">
        <fieldUsage x="-1"/>
        <fieldUsage x="0"/>
      </fieldsUsage>
    </cacheHierarchy>
    <cacheHierarchy uniqueName="[Table3].[Company]" caption="Company" attribute="1" defaultMemberUniqueName="[Table3].[Company].[All]" allUniqueName="[Table3].[Company].[All]" dimensionUniqueName="[Table3]" displayFolder="" count="0" memberValueDatatype="130" unbalanced="0"/>
    <cacheHierarchy uniqueName="[Table3].[Fiscal Year]" caption="Fiscal Year" attribute="1" defaultMemberUniqueName="[Table3].[Fiscal Year].[All]" allUniqueName="[Table3].[Fiscal Year].[All]" dimensionUniqueName="[Table3]" displayFolder="" count="2" memberValueDatatype="130" unbalanced="0">
      <fieldsUsage count="2">
        <fieldUsage x="-1"/>
        <fieldUsage x="1"/>
      </fieldsUsage>
    </cacheHierarchy>
    <cacheHierarchy uniqueName="[Table3].[Value (GJ)]" caption="Value (GJ)" attribute="1" defaultMemberUniqueName="[Table3].[Value (GJ)].[All]" allUniqueName="[Table3].[Value (GJ)].[All]" dimensionUniqueName="[Table3]" displayFolder="" count="0" memberValueDatatype="20" unbalanced="0"/>
    <cacheHierarchy uniqueName="[Y].[Parameter]" caption="Parameter" attribute="1" defaultMemberUniqueName="[Y].[Parameter].[All]" allUniqueName="[Y].[Parameter].[All]" dimensionUniqueName="[Y]" displayFolder="" count="0" memberValueDatatype="130" unbalanced="0"/>
    <cacheHierarchy uniqueName="[Y].[Company 1]" caption="Company 1" attribute="1" defaultMemberUniqueName="[Y].[Company 1].[All]" allUniqueName="[Y].[Company 1].[All]" dimensionUniqueName="[Y]" displayFolder="" count="0" memberValueDatatype="20" unbalanced="0"/>
    <cacheHierarchy uniqueName="[Y].[Company 2]" caption="Company 2" attribute="1" defaultMemberUniqueName="[Y].[Company 2].[All]" allUniqueName="[Y].[Company 2].[All]" dimensionUniqueName="[Y]" displayFolder="" count="0" memberValueDatatype="5" unbalanced="0"/>
    <cacheHierarchy uniqueName="[Y].[Company 3]" caption="Company 3" attribute="1" defaultMemberUniqueName="[Y].[Company 3].[All]" allUniqueName="[Y].[Company 3].[All]" dimensionUniqueName="[Y]" displayFolder="" count="0" memberValueDatatype="5" unbalanced="0"/>
    <cacheHierarchy uniqueName="[Y].[Company 4]" caption="Company 4" attribute="1" defaultMemberUniqueName="[Y].[Company 4].[All]" allUniqueName="[Y].[Company 4].[All]" dimensionUniqueName="[Y]" displayFolder="" count="0" memberValueDatatype="20" unbalanced="0"/>
    <cacheHierarchy uniqueName="[Y].[Company 5]" caption="Company 5" attribute="1" defaultMemberUniqueName="[Y].[Company 5].[All]" allUniqueName="[Y].[Company 5].[All]" dimensionUniqueName="[Y]" displayFolder="" count="0" memberValueDatatype="20" unbalanced="0"/>
    <cacheHierarchy uniqueName="[Y].[FISCAL YEAR]" caption="FISCAL YEAR" attribute="1" defaultMemberUniqueName="[Y].[FISCAL YEAR].[All]" allUniqueName="[Y].[FISCAL YEAR].[All]" dimensionUniqueName="[Y]" displayFolder="" count="0" memberValueDatatype="130" unbalanced="0"/>
    <cacheHierarchy uniqueName="[Y].[Value]" caption="Value" attribute="1" defaultMemberUniqueName="[Y].[Value].[All]" allUniqueName="[Y].[Value].[All]" dimensionUniqueName="[Y]" displayFolder="" count="0" memberValueDatatype="5" unbalanced="0"/>
    <cacheHierarchy uniqueName="[Measures].[YOY(%)Change]" caption="YOY(%)Change" measure="1" displayFolder="" measureGroup="Append1" count="0"/>
    <cacheHierarchy uniqueName="[Measures].[TOTAL ENERGY COSUMPTION]" caption="TOTAL ENERGY COSUMPTION" measure="1" displayFolder="" measureGroup="Append1" count="0"/>
    <cacheHierarchy uniqueName="[Measures].[__XL_Count FY 2024-25]" caption="__XL_Count FY 2024-25" measure="1" displayFolder="" measureGroup="FY 2024-25" count="0" hidden="1"/>
    <cacheHierarchy uniqueName="[Measures].[__XL_Count FY 2023-2024]" caption="__XL_Count FY 2023-2024" measure="1" displayFolder="" measureGroup="FY 2023-2024" count="0" hidden="1"/>
    <cacheHierarchy uniqueName="[Measures].[__XL_Count Append1]" caption="__XL_Count Append1" measure="1" displayFolder="" measureGroup="Append1" count="0" hidden="1"/>
    <cacheHierarchy uniqueName="[Measures].[__XL_Count Y]" caption="__XL_Count Y" measure="1" displayFolder="" measureGroup="Y" count="0" hidden="1"/>
    <cacheHierarchy uniqueName="[Measures].[__XL_Count Append13]" caption="__XL_Count Append13" measure="1" displayFolder="" measureGroup="Append13"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Parameter]" caption="Count of Parameter" measure="1" displayFolder="" measureGroup="Append1" count="0" hidden="1">
      <extLst>
        <ext xmlns:x15="http://schemas.microsoft.com/office/spreadsheetml/2010/11/main" uri="{B97F6D7D-B522-45F9-BDA1-12C45D357490}">
          <x15:cacheHierarchy aggregatedColumn="1"/>
        </ext>
      </extLst>
    </cacheHierarchy>
    <cacheHierarchy uniqueName="[Measures].[Sum of Company 1]" caption="Sum of Company 1" measure="1" displayFolder="" measureGroup="Append1" count="0" hidden="1">
      <extLst>
        <ext xmlns:x15="http://schemas.microsoft.com/office/spreadsheetml/2010/11/main" uri="{B97F6D7D-B522-45F9-BDA1-12C45D357490}">
          <x15:cacheHierarchy aggregatedColumn="2"/>
        </ext>
      </extLst>
    </cacheHierarchy>
    <cacheHierarchy uniqueName="[Measures].[Sum of Total(FY 2023-2024)UNITS IN GJ]" caption="Sum of Total(FY 2023-2024)UNITS IN GJ" measure="1" displayFolder="" measureGroup="Append1" count="0" hidden="1">
      <extLst>
        <ext xmlns:x15="http://schemas.microsoft.com/office/spreadsheetml/2010/11/main" uri="{B97F6D7D-B522-45F9-BDA1-12C45D357490}">
          <x15:cacheHierarchy aggregatedColumn="8"/>
        </ext>
      </extLst>
    </cacheHierarchy>
    <cacheHierarchy uniqueName="[Measures].[Sum of Company 1 2]" caption="Sum of Company 1 2" measure="1" displayFolder="" measureGroup="FY 2024-25" count="0" hidden="1">
      <extLst>
        <ext xmlns:x15="http://schemas.microsoft.com/office/spreadsheetml/2010/11/main" uri="{B97F6D7D-B522-45F9-BDA1-12C45D357490}">
          <x15:cacheHierarchy aggregatedColumn="28"/>
        </ext>
      </extLst>
    </cacheHierarchy>
    <cacheHierarchy uniqueName="[Measures].[Distinct Count of Company 1]" caption="Distinct Count of Company 1" measure="1" displayFolder="" measureGroup="Append1" count="0" hidden="1">
      <extLst>
        <ext xmlns:x15="http://schemas.microsoft.com/office/spreadsheetml/2010/11/main" uri="{B97F6D7D-B522-45F9-BDA1-12C45D357490}">
          <x15:cacheHierarchy aggregatedColumn="2"/>
        </ext>
      </extLst>
    </cacheHierarchy>
    <cacheHierarchy uniqueName="[Measures].[Sum of Total(FY 2024-25)UNITS IN GJ]" caption="Sum of Total(FY 2024-25)UNITS IN GJ" measure="1" displayFolder="" measureGroup="Append1" count="0" hidden="1">
      <extLst>
        <ext xmlns:x15="http://schemas.microsoft.com/office/spreadsheetml/2010/11/main" uri="{B97F6D7D-B522-45F9-BDA1-12C45D357490}">
          <x15:cacheHierarchy aggregatedColumn="7"/>
        </ext>
      </extLst>
    </cacheHierarchy>
    <cacheHierarchy uniqueName="[Measures].[Sum of Company 1 3]" caption="Sum of Company 1 3" measure="1" displayFolder="" measureGroup="Y" count="0" hidden="1">
      <extLst>
        <ext xmlns:x15="http://schemas.microsoft.com/office/spreadsheetml/2010/11/main" uri="{B97F6D7D-B522-45F9-BDA1-12C45D357490}">
          <x15:cacheHierarchy aggregatedColumn="39"/>
        </ext>
      </extLst>
    </cacheHierarchy>
    <cacheHierarchy uniqueName="[Measures].[Sum of Company 2]" caption="Sum of Company 2" measure="1" displayFolder="" measureGroup="Y" count="0" hidden="1">
      <extLst>
        <ext xmlns:x15="http://schemas.microsoft.com/office/spreadsheetml/2010/11/main" uri="{B97F6D7D-B522-45F9-BDA1-12C45D357490}">
          <x15:cacheHierarchy aggregatedColumn="40"/>
        </ext>
      </extLst>
    </cacheHierarchy>
    <cacheHierarchy uniqueName="[Measures].[Sum of Company 3]" caption="Sum of Company 3" measure="1" displayFolder="" measureGroup="Y" count="0" hidden="1">
      <extLst>
        <ext xmlns:x15="http://schemas.microsoft.com/office/spreadsheetml/2010/11/main" uri="{B97F6D7D-B522-45F9-BDA1-12C45D357490}">
          <x15:cacheHierarchy aggregatedColumn="41"/>
        </ext>
      </extLst>
    </cacheHierarchy>
    <cacheHierarchy uniqueName="[Measures].[Sum of Company 4]" caption="Sum of Company 4" measure="1" displayFolder="" measureGroup="Y" count="0" hidden="1">
      <extLst>
        <ext xmlns:x15="http://schemas.microsoft.com/office/spreadsheetml/2010/11/main" uri="{B97F6D7D-B522-45F9-BDA1-12C45D357490}">
          <x15:cacheHierarchy aggregatedColumn="42"/>
        </ext>
      </extLst>
    </cacheHierarchy>
    <cacheHierarchy uniqueName="[Measures].[Sum of Company 5]" caption="Sum of Company 5" measure="1" displayFolder="" measureGroup="Y" count="0" hidden="1">
      <extLst>
        <ext xmlns:x15="http://schemas.microsoft.com/office/spreadsheetml/2010/11/main" uri="{B97F6D7D-B522-45F9-BDA1-12C45D357490}">
          <x15:cacheHierarchy aggregatedColumn="43"/>
        </ext>
      </extLst>
    </cacheHierarchy>
    <cacheHierarchy uniqueName="[Measures].[Sum of Value]" caption="Sum of Value" measure="1" displayFolder="" measureGroup="Y" count="0" hidden="1">
      <extLst>
        <ext xmlns:x15="http://schemas.microsoft.com/office/spreadsheetml/2010/11/main" uri="{B97F6D7D-B522-45F9-BDA1-12C45D357490}">
          <x15:cacheHierarchy aggregatedColumn="45"/>
        </ext>
      </extLst>
    </cacheHierarchy>
    <cacheHierarchy uniqueName="[Measures].[Sum of Total(FY 2023-2024)UNITS IN GJ 2]" caption="Sum of Total(FY 2023-2024)UNITS IN GJ 2" measure="1" displayFolder="" measureGroup="Append13" count="0" hidden="1">
      <extLst>
        <ext xmlns:x15="http://schemas.microsoft.com/office/spreadsheetml/2010/11/main" uri="{B97F6D7D-B522-45F9-BDA1-12C45D357490}">
          <x15:cacheHierarchy aggregatedColumn="17"/>
        </ext>
      </extLst>
    </cacheHierarchy>
    <cacheHierarchy uniqueName="[Measures].[Count of Company]" caption="Count of Company" measure="1" displayFolder="" measureGroup="Table3" count="0" hidden="1">
      <extLst>
        <ext xmlns:x15="http://schemas.microsoft.com/office/spreadsheetml/2010/11/main" uri="{B97F6D7D-B522-45F9-BDA1-12C45D357490}">
          <x15:cacheHierarchy aggregatedColumn="35"/>
        </ext>
      </extLst>
    </cacheHierarchy>
    <cacheHierarchy uniqueName="[Measures].[Count of Fiscal Year]" caption="Count of Fiscal Year" measure="1" displayFolder="" measureGroup="Table3" count="0" hidden="1">
      <extLst>
        <ext xmlns:x15="http://schemas.microsoft.com/office/spreadsheetml/2010/11/main" uri="{B97F6D7D-B522-45F9-BDA1-12C45D357490}">
          <x15:cacheHierarchy aggregatedColumn="36"/>
        </ext>
      </extLst>
    </cacheHierarchy>
    <cacheHierarchy uniqueName="[Measures].[Sum of Value (GJ)]" caption="Sum of Value (GJ)" measure="1" displayFolder="" measureGroup="Table3" count="0" oneField="1" hidden="1">
      <fieldsUsage count="1">
        <fieldUsage x="2"/>
      </fieldsUsage>
      <extLst>
        <ext xmlns:x15="http://schemas.microsoft.com/office/spreadsheetml/2010/11/main" uri="{B97F6D7D-B522-45F9-BDA1-12C45D357490}">
          <x15:cacheHierarchy aggregatedColumn="37"/>
        </ext>
      </extLst>
    </cacheHierarchy>
  </cacheHierarchies>
  <kpis count="0"/>
  <dimensions count="7">
    <dimension name="Append1" uniqueName="[Append1]" caption="Append1"/>
    <dimension name="Append13" uniqueName="[Append13]" caption="Append13"/>
    <dimension name="FY 2023-2024" uniqueName="[FY 2023-2024]" caption="FY 2023-2024"/>
    <dimension name="FY 2024-25" uniqueName="[FY 2024-25]" caption="FY 2024-25"/>
    <dimension measure="1" name="Measures" uniqueName="[Measures]" caption="Measures"/>
    <dimension name="Table3" uniqueName="[Table3]" caption="Table3"/>
    <dimension name="Y" uniqueName="[Y]" caption="Y"/>
  </dimensions>
  <measureGroups count="6">
    <measureGroup name="Append1" caption="Append1"/>
    <measureGroup name="Append13" caption="Append13"/>
    <measureGroup name="FY 2023-2024" caption="FY 2023-2024"/>
    <measureGroup name="FY 2024-25" caption="FY 2024-25"/>
    <measureGroup name="Table3" caption="Table3"/>
    <measureGroup name="Y" caption="Y"/>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37.861083101852" backgroundQuery="1" createdVersion="8" refreshedVersion="8" minRefreshableVersion="3" recordCount="0" supportSubquery="1" supportAdvancedDrill="1" xr:uid="{86219BB0-BDCE-4F12-83C0-2F6B737D4C73}">
  <cacheSource type="external" connectionId="7"/>
  <cacheFields count="3">
    <cacheField name="[Table3].[Parameter].[Parameter]" caption="Parameter" numFmtId="0" hierarchy="34" level="1">
      <sharedItems count="6">
        <s v="Diesel"/>
        <s v="Total electricity consumption (A)"/>
        <s v="Total electricity consumption (D)"/>
        <s v="Energy consumption through other sources (C)" u="1"/>
        <s v="Total fuel consumption (B)" u="1"/>
        <s v="Energy consumption through other sources (F)" u="1"/>
      </sharedItems>
    </cacheField>
    <cacheField name="[Measures].[Sum of Value (GJ)]" caption="Sum of Value (GJ)" numFmtId="0" hierarchy="70" level="32767"/>
    <cacheField name="[Table3].[Fiscal Year].[Fiscal Year]" caption="Fiscal Year" numFmtId="0" hierarchy="36" level="1">
      <sharedItems containsSemiMixedTypes="0" containsNonDate="0" containsString="0"/>
    </cacheField>
  </cacheFields>
  <cacheHierarchies count="71">
    <cacheHierarchy uniqueName="[Append1].[Sr. No.]" caption="Sr. No." attribute="1" defaultMemberUniqueName="[Append1].[Sr. No.].[All]" allUniqueName="[Append1].[Sr. No.].[All]" dimensionUniqueName="[Append1]" displayFolder="" count="0" memberValueDatatype="20" unbalanced="0"/>
    <cacheHierarchy uniqueName="[Append1].[Parameter]" caption="Parameter" attribute="1" defaultMemberUniqueName="[Append1].[Parameter].[All]" allUniqueName="[Append1].[Parameter].[All]" dimensionUniqueName="[Append1]" displayFolder="" count="0" memberValueDatatype="130" unbalanced="0"/>
    <cacheHierarchy uniqueName="[Append1].[Company 1]" caption="Company 1" attribute="1" defaultMemberUniqueName="[Append1].[Company 1].[All]" allUniqueName="[Append1].[Company 1].[All]" dimensionUniqueName="[Append1]" displayFolder="" count="0" memberValueDatatype="20" unbalanced="0"/>
    <cacheHierarchy uniqueName="[Append1].[Company 2]" caption="Company 2" attribute="1" defaultMemberUniqueName="[Append1].[Company 2].[All]" allUniqueName="[Append1].[Company 2].[All]" dimensionUniqueName="[Append1]" displayFolder="" count="0" memberValueDatatype="5" unbalanced="0"/>
    <cacheHierarchy uniqueName="[Append1].[Company 3]" caption="Company 3" attribute="1" defaultMemberUniqueName="[Append1].[Company 3].[All]" allUniqueName="[Append1].[Company 3].[All]" dimensionUniqueName="[Append1]" displayFolder="" count="0" memberValueDatatype="5" unbalanced="0"/>
    <cacheHierarchy uniqueName="[Append1].[Company 4]" caption="Company 4" attribute="1" defaultMemberUniqueName="[Append1].[Company 4].[All]" allUniqueName="[Append1].[Company 4].[All]" dimensionUniqueName="[Append1]" displayFolder="" count="0" memberValueDatatype="20" unbalanced="0"/>
    <cacheHierarchy uniqueName="[Append1].[Company 5]" caption="Company 5" attribute="1" defaultMemberUniqueName="[Append1].[Company 5].[All]" allUniqueName="[Append1].[Company 5].[All]" dimensionUniqueName="[Append1]" displayFolder="" count="0" memberValueDatatype="20" unbalanced="0"/>
    <cacheHierarchy uniqueName="[Append1].[Total(FY 2024-25)UNITS IN GJ]" caption="Total(FY 2024-25)UNITS IN GJ" attribute="1" defaultMemberUniqueName="[Append1].[Total(FY 2024-25)UNITS IN GJ].[All]" allUniqueName="[Append1].[Total(FY 2024-25)UNITS IN GJ].[All]" dimensionUniqueName="[Append1]" displayFolder="" count="0" memberValueDatatype="5" unbalanced="0"/>
    <cacheHierarchy uniqueName="[Append1].[Total(FY 2023-2024)UNITS IN GJ]" caption="Total(FY 2023-2024)UNITS IN GJ" attribute="1" defaultMemberUniqueName="[Append1].[Total(FY 2023-2024)UNITS IN GJ].[All]" allUniqueName="[Append1].[Total(FY 2023-2024)UNITS IN GJ].[All]" dimensionUniqueName="[Append1]" displayFolder="" count="0" memberValueDatatype="5" unbalanced="0"/>
    <cacheHierarchy uniqueName="[Append13].[Sr. No.]" caption="Sr. No." attribute="1" defaultMemberUniqueName="[Append13].[Sr. No.].[All]" allUniqueName="[Append13].[Sr. No.].[All]" dimensionUniqueName="[Append13]" displayFolder="" count="0" memberValueDatatype="20" unbalanced="0"/>
    <cacheHierarchy uniqueName="[Append13].[Parameter]" caption="Parameter" attribute="1" defaultMemberUniqueName="[Append13].[Parameter].[All]" allUniqueName="[Append13].[Parameter].[All]" dimensionUniqueName="[Append13]" displayFolder="" count="0" memberValueDatatype="130" unbalanced="0"/>
    <cacheHierarchy uniqueName="[Append13].[Company 1]" caption="Company 1" attribute="1" defaultMemberUniqueName="[Append13].[Company 1].[All]" allUniqueName="[Append13].[Company 1].[All]" dimensionUniqueName="[Append13]" displayFolder="" count="0" memberValueDatatype="20" unbalanced="0"/>
    <cacheHierarchy uniqueName="[Append13].[Company 2]" caption="Company 2" attribute="1" defaultMemberUniqueName="[Append13].[Company 2].[All]" allUniqueName="[Append13].[Company 2].[All]" dimensionUniqueName="[Append13]" displayFolder="" count="0" memberValueDatatype="5" unbalanced="0"/>
    <cacheHierarchy uniqueName="[Append13].[Company 3]" caption="Company 3" attribute="1" defaultMemberUniqueName="[Append13].[Company 3].[All]" allUniqueName="[Append13].[Company 3].[All]" dimensionUniqueName="[Append13]" displayFolder="" count="0" memberValueDatatype="5" unbalanced="0"/>
    <cacheHierarchy uniqueName="[Append13].[Company 4]" caption="Company 4" attribute="1" defaultMemberUniqueName="[Append13].[Company 4].[All]" allUniqueName="[Append13].[Company 4].[All]" dimensionUniqueName="[Append13]" displayFolder="" count="0" memberValueDatatype="20" unbalanced="0"/>
    <cacheHierarchy uniqueName="[Append13].[Company 5]" caption="Company 5" attribute="1" defaultMemberUniqueName="[Append13].[Company 5].[All]" allUniqueName="[Append13].[Company 5].[All]" dimensionUniqueName="[Append13]" displayFolder="" count="0" memberValueDatatype="20" unbalanced="0"/>
    <cacheHierarchy uniqueName="[Append13].[Total(FY 2024-25)UNITS IN GJ]" caption="Total(FY 2024-25)UNITS IN GJ" attribute="1" defaultMemberUniqueName="[Append13].[Total(FY 2024-25)UNITS IN GJ].[All]" allUniqueName="[Append13].[Total(FY 2024-25)UNITS IN GJ].[All]" dimensionUniqueName="[Append13]" displayFolder="" count="0" memberValueDatatype="5" unbalanced="0"/>
    <cacheHierarchy uniqueName="[Append13].[Total(FY 2023-2024)UNITS IN GJ]" caption="Total(FY 2023-2024)UNITS IN GJ" attribute="1" defaultMemberUniqueName="[Append13].[Total(FY 2023-2024)UNITS IN GJ].[All]" allUniqueName="[Append13].[Total(FY 2023-2024)UNITS IN GJ].[All]" dimensionUniqueName="[Append13]" displayFolder="" count="0" memberValueDatatype="5" unbalanced="0"/>
    <cacheHierarchy uniqueName="[FY 2023-2024].[Sr. No.]" caption="Sr. No." attribute="1" defaultMemberUniqueName="[FY 2023-2024].[Sr. No.].[All]" allUniqueName="[FY 2023-2024].[Sr. No.].[All]" dimensionUniqueName="[FY 2023-2024]" displayFolder="" count="0" memberValueDatatype="20" unbalanced="0"/>
    <cacheHierarchy uniqueName="[FY 2023-2024].[Parameter]" caption="Parameter" attribute="1" defaultMemberUniqueName="[FY 2023-2024].[Parameter].[All]" allUniqueName="[FY 2023-2024].[Parameter].[All]" dimensionUniqueName="[FY 2023-2024]" displayFolder="" count="0" memberValueDatatype="130" unbalanced="0"/>
    <cacheHierarchy uniqueName="[FY 2023-2024].[Company 1]" caption="Company 1" attribute="1" defaultMemberUniqueName="[FY 2023-2024].[Company 1].[All]" allUniqueName="[FY 2023-2024].[Company 1].[All]" dimensionUniqueName="[FY 2023-2024]" displayFolder="" count="0" memberValueDatatype="20" unbalanced="0"/>
    <cacheHierarchy uniqueName="[FY 2023-2024].[Company 2]" caption="Company 2" attribute="1" defaultMemberUniqueName="[FY 2023-2024].[Company 2].[All]" allUniqueName="[FY 2023-2024].[Company 2].[All]" dimensionUniqueName="[FY 2023-2024]" displayFolder="" count="0" memberValueDatatype="5" unbalanced="0"/>
    <cacheHierarchy uniqueName="[FY 2023-2024].[Company 3]" caption="Company 3" attribute="1" defaultMemberUniqueName="[FY 2023-2024].[Company 3].[All]" allUniqueName="[FY 2023-2024].[Company 3].[All]" dimensionUniqueName="[FY 2023-2024]" displayFolder="" count="0" memberValueDatatype="20" unbalanced="0"/>
    <cacheHierarchy uniqueName="[FY 2023-2024].[Company 4]" caption="Company 4" attribute="1" defaultMemberUniqueName="[FY 2023-2024].[Company 4].[All]" allUniqueName="[FY 2023-2024].[Company 4].[All]" dimensionUniqueName="[FY 2023-2024]" displayFolder="" count="0" memberValueDatatype="20" unbalanced="0"/>
    <cacheHierarchy uniqueName="[FY 2023-2024].[Company 5]" caption="Company 5" attribute="1" defaultMemberUniqueName="[FY 2023-2024].[Company 5].[All]" allUniqueName="[FY 2023-2024].[Company 5].[All]" dimensionUniqueName="[FY 2023-2024]" displayFolder="" count="0" memberValueDatatype="20" unbalanced="0"/>
    <cacheHierarchy uniqueName="[FY 2023-2024].[Total(FY 2023-2024)UNITS IN GJ]" caption="Total(FY 2023-2024)UNITS IN GJ" attribute="1" defaultMemberUniqueName="[FY 2023-2024].[Total(FY 2023-2024)UNITS IN GJ].[All]" allUniqueName="[FY 2023-2024].[Total(FY 2023-2024)UNITS IN GJ].[All]" dimensionUniqueName="[FY 2023-2024]" displayFolder="" count="0" memberValueDatatype="5" unbalanced="0"/>
    <cacheHierarchy uniqueName="[FY 2024-25].[Sr. No.]" caption="Sr. No." attribute="1" defaultMemberUniqueName="[FY 2024-25].[Sr. No.].[All]" allUniqueName="[FY 2024-25].[Sr. No.].[All]" dimensionUniqueName="[FY 2024-25]" displayFolder="" count="0" memberValueDatatype="20" unbalanced="0"/>
    <cacheHierarchy uniqueName="[FY 2024-25].[Parameter]" caption="Parameter" attribute="1" defaultMemberUniqueName="[FY 2024-25].[Parameter].[All]" allUniqueName="[FY 2024-25].[Parameter].[All]" dimensionUniqueName="[FY 2024-25]" displayFolder="" count="0" memberValueDatatype="130" unbalanced="0"/>
    <cacheHierarchy uniqueName="[FY 2024-25].[Company 1]" caption="Company 1" attribute="1" defaultMemberUniqueName="[FY 2024-25].[Company 1].[All]" allUniqueName="[FY 2024-25].[Company 1].[All]" dimensionUniqueName="[FY 2024-25]" displayFolder="" count="0" memberValueDatatype="20" unbalanced="0"/>
    <cacheHierarchy uniqueName="[FY 2024-25].[Company 2]" caption="Company 2" attribute="1" defaultMemberUniqueName="[FY 2024-25].[Company 2].[All]" allUniqueName="[FY 2024-25].[Company 2].[All]" dimensionUniqueName="[FY 2024-25]" displayFolder="" count="0" memberValueDatatype="20" unbalanced="0"/>
    <cacheHierarchy uniqueName="[FY 2024-25].[Company 3]" caption="Company 3" attribute="1" defaultMemberUniqueName="[FY 2024-25].[Company 3].[All]" allUniqueName="[FY 2024-25].[Company 3].[All]" dimensionUniqueName="[FY 2024-25]" displayFolder="" count="0" memberValueDatatype="5" unbalanced="0"/>
    <cacheHierarchy uniqueName="[FY 2024-25].[Company 4]" caption="Company 4" attribute="1" defaultMemberUniqueName="[FY 2024-25].[Company 4].[All]" allUniqueName="[FY 2024-25].[Company 4].[All]" dimensionUniqueName="[FY 2024-25]" displayFolder="" count="0" memberValueDatatype="20" unbalanced="0"/>
    <cacheHierarchy uniqueName="[FY 2024-25].[Company 5]" caption="Company 5" attribute="1" defaultMemberUniqueName="[FY 2024-25].[Company 5].[All]" allUniqueName="[FY 2024-25].[Company 5].[All]" dimensionUniqueName="[FY 2024-25]" displayFolder="" count="0" memberValueDatatype="20" unbalanced="0"/>
    <cacheHierarchy uniqueName="[FY 2024-25].[Total(FY 2024-25)UNITS IN GJ]" caption="Total(FY 2024-25)UNITS IN GJ" attribute="1" defaultMemberUniqueName="[FY 2024-25].[Total(FY 2024-25)UNITS IN GJ].[All]" allUniqueName="[FY 2024-25].[Total(FY 2024-25)UNITS IN GJ].[All]" dimensionUniqueName="[FY 2024-25]" displayFolder="" count="0" memberValueDatatype="5" unbalanced="0"/>
    <cacheHierarchy uniqueName="[Table3].[Parameter]" caption="Parameter" attribute="1" defaultMemberUniqueName="[Table3].[Parameter].[All]" allUniqueName="[Table3].[Parameter].[All]" dimensionUniqueName="[Table3]" displayFolder="" count="2" memberValueDatatype="130" unbalanced="0">
      <fieldsUsage count="2">
        <fieldUsage x="-1"/>
        <fieldUsage x="0"/>
      </fieldsUsage>
    </cacheHierarchy>
    <cacheHierarchy uniqueName="[Table3].[Company]" caption="Company" attribute="1" defaultMemberUniqueName="[Table3].[Company].[All]" allUniqueName="[Table3].[Company].[All]" dimensionUniqueName="[Table3]" displayFolder="" count="2" memberValueDatatype="130" unbalanced="0"/>
    <cacheHierarchy uniqueName="[Table3].[Fiscal Year]" caption="Fiscal Year" attribute="1" defaultMemberUniqueName="[Table3].[Fiscal Year].[All]" allUniqueName="[Table3].[Fiscal Year].[All]" dimensionUniqueName="[Table3]" displayFolder="" count="2" memberValueDatatype="130" unbalanced="0">
      <fieldsUsage count="2">
        <fieldUsage x="-1"/>
        <fieldUsage x="2"/>
      </fieldsUsage>
    </cacheHierarchy>
    <cacheHierarchy uniqueName="[Table3].[Value (GJ)]" caption="Value (GJ)" attribute="1" defaultMemberUniqueName="[Table3].[Value (GJ)].[All]" allUniqueName="[Table3].[Value (GJ)].[All]" dimensionUniqueName="[Table3]" displayFolder="" count="0" memberValueDatatype="20" unbalanced="0"/>
    <cacheHierarchy uniqueName="[Y].[Parameter]" caption="Parameter" attribute="1" defaultMemberUniqueName="[Y].[Parameter].[All]" allUniqueName="[Y].[Parameter].[All]" dimensionUniqueName="[Y]" displayFolder="" count="0" memberValueDatatype="130" unbalanced="0"/>
    <cacheHierarchy uniqueName="[Y].[Company 1]" caption="Company 1" attribute="1" defaultMemberUniqueName="[Y].[Company 1].[All]" allUniqueName="[Y].[Company 1].[All]" dimensionUniqueName="[Y]" displayFolder="" count="0" memberValueDatatype="20" unbalanced="0"/>
    <cacheHierarchy uniqueName="[Y].[Company 2]" caption="Company 2" attribute="1" defaultMemberUniqueName="[Y].[Company 2].[All]" allUniqueName="[Y].[Company 2].[All]" dimensionUniqueName="[Y]" displayFolder="" count="0" memberValueDatatype="5" unbalanced="0"/>
    <cacheHierarchy uniqueName="[Y].[Company 3]" caption="Company 3" attribute="1" defaultMemberUniqueName="[Y].[Company 3].[All]" allUniqueName="[Y].[Company 3].[All]" dimensionUniqueName="[Y]" displayFolder="" count="0" memberValueDatatype="5" unbalanced="0"/>
    <cacheHierarchy uniqueName="[Y].[Company 4]" caption="Company 4" attribute="1" defaultMemberUniqueName="[Y].[Company 4].[All]" allUniqueName="[Y].[Company 4].[All]" dimensionUniqueName="[Y]" displayFolder="" count="0" memberValueDatatype="20" unbalanced="0"/>
    <cacheHierarchy uniqueName="[Y].[Company 5]" caption="Company 5" attribute="1" defaultMemberUniqueName="[Y].[Company 5].[All]" allUniqueName="[Y].[Company 5].[All]" dimensionUniqueName="[Y]" displayFolder="" count="0" memberValueDatatype="20" unbalanced="0"/>
    <cacheHierarchy uniqueName="[Y].[FISCAL YEAR]" caption="FISCAL YEAR" attribute="1" defaultMemberUniqueName="[Y].[FISCAL YEAR].[All]" allUniqueName="[Y].[FISCAL YEAR].[All]" dimensionUniqueName="[Y]" displayFolder="" count="0" memberValueDatatype="130" unbalanced="0"/>
    <cacheHierarchy uniqueName="[Y].[Value]" caption="Value" attribute="1" defaultMemberUniqueName="[Y].[Value].[All]" allUniqueName="[Y].[Value].[All]" dimensionUniqueName="[Y]" displayFolder="" count="0" memberValueDatatype="5" unbalanced="0"/>
    <cacheHierarchy uniqueName="[Measures].[YOY(%)Change]" caption="YOY(%)Change" measure="1" displayFolder="" measureGroup="Append1" count="0"/>
    <cacheHierarchy uniqueName="[Measures].[TOTAL ENERGY COSUMPTION]" caption="TOTAL ENERGY COSUMPTION" measure="1" displayFolder="" measureGroup="Append1" count="0"/>
    <cacheHierarchy uniqueName="[Measures].[__XL_Count FY 2024-25]" caption="__XL_Count FY 2024-25" measure="1" displayFolder="" measureGroup="FY 2024-25" count="0" hidden="1"/>
    <cacheHierarchy uniqueName="[Measures].[__XL_Count FY 2023-2024]" caption="__XL_Count FY 2023-2024" measure="1" displayFolder="" measureGroup="FY 2023-2024" count="0" hidden="1"/>
    <cacheHierarchy uniqueName="[Measures].[__XL_Count Append1]" caption="__XL_Count Append1" measure="1" displayFolder="" measureGroup="Append1" count="0" hidden="1"/>
    <cacheHierarchy uniqueName="[Measures].[__XL_Count Y]" caption="__XL_Count Y" measure="1" displayFolder="" measureGroup="Y" count="0" hidden="1"/>
    <cacheHierarchy uniqueName="[Measures].[__XL_Count Append13]" caption="__XL_Count Append13" measure="1" displayFolder="" measureGroup="Append13"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Parameter]" caption="Count of Parameter" measure="1" displayFolder="" measureGroup="Append1" count="0" hidden="1">
      <extLst>
        <ext xmlns:x15="http://schemas.microsoft.com/office/spreadsheetml/2010/11/main" uri="{B97F6D7D-B522-45F9-BDA1-12C45D357490}">
          <x15:cacheHierarchy aggregatedColumn="1"/>
        </ext>
      </extLst>
    </cacheHierarchy>
    <cacheHierarchy uniqueName="[Measures].[Sum of Company 1]" caption="Sum of Company 1" measure="1" displayFolder="" measureGroup="Append1" count="0" hidden="1">
      <extLst>
        <ext xmlns:x15="http://schemas.microsoft.com/office/spreadsheetml/2010/11/main" uri="{B97F6D7D-B522-45F9-BDA1-12C45D357490}">
          <x15:cacheHierarchy aggregatedColumn="2"/>
        </ext>
      </extLst>
    </cacheHierarchy>
    <cacheHierarchy uniqueName="[Measures].[Sum of Total(FY 2023-2024)UNITS IN GJ]" caption="Sum of Total(FY 2023-2024)UNITS IN GJ" measure="1" displayFolder="" measureGroup="Append1" count="0" hidden="1">
      <extLst>
        <ext xmlns:x15="http://schemas.microsoft.com/office/spreadsheetml/2010/11/main" uri="{B97F6D7D-B522-45F9-BDA1-12C45D357490}">
          <x15:cacheHierarchy aggregatedColumn="8"/>
        </ext>
      </extLst>
    </cacheHierarchy>
    <cacheHierarchy uniqueName="[Measures].[Sum of Company 1 2]" caption="Sum of Company 1 2" measure="1" displayFolder="" measureGroup="FY 2024-25" count="0" hidden="1">
      <extLst>
        <ext xmlns:x15="http://schemas.microsoft.com/office/spreadsheetml/2010/11/main" uri="{B97F6D7D-B522-45F9-BDA1-12C45D357490}">
          <x15:cacheHierarchy aggregatedColumn="28"/>
        </ext>
      </extLst>
    </cacheHierarchy>
    <cacheHierarchy uniqueName="[Measures].[Distinct Count of Company 1]" caption="Distinct Count of Company 1" measure="1" displayFolder="" measureGroup="Append1" count="0" hidden="1">
      <extLst>
        <ext xmlns:x15="http://schemas.microsoft.com/office/spreadsheetml/2010/11/main" uri="{B97F6D7D-B522-45F9-BDA1-12C45D357490}">
          <x15:cacheHierarchy aggregatedColumn="2"/>
        </ext>
      </extLst>
    </cacheHierarchy>
    <cacheHierarchy uniqueName="[Measures].[Sum of Total(FY 2024-25)UNITS IN GJ]" caption="Sum of Total(FY 2024-25)UNITS IN GJ" measure="1" displayFolder="" measureGroup="Append1" count="0" hidden="1">
      <extLst>
        <ext xmlns:x15="http://schemas.microsoft.com/office/spreadsheetml/2010/11/main" uri="{B97F6D7D-B522-45F9-BDA1-12C45D357490}">
          <x15:cacheHierarchy aggregatedColumn="7"/>
        </ext>
      </extLst>
    </cacheHierarchy>
    <cacheHierarchy uniqueName="[Measures].[Sum of Company 1 3]" caption="Sum of Company 1 3" measure="1" displayFolder="" measureGroup="Y" count="0" hidden="1">
      <extLst>
        <ext xmlns:x15="http://schemas.microsoft.com/office/spreadsheetml/2010/11/main" uri="{B97F6D7D-B522-45F9-BDA1-12C45D357490}">
          <x15:cacheHierarchy aggregatedColumn="39"/>
        </ext>
      </extLst>
    </cacheHierarchy>
    <cacheHierarchy uniqueName="[Measures].[Sum of Company 2]" caption="Sum of Company 2" measure="1" displayFolder="" measureGroup="Y" count="0" hidden="1">
      <extLst>
        <ext xmlns:x15="http://schemas.microsoft.com/office/spreadsheetml/2010/11/main" uri="{B97F6D7D-B522-45F9-BDA1-12C45D357490}">
          <x15:cacheHierarchy aggregatedColumn="40"/>
        </ext>
      </extLst>
    </cacheHierarchy>
    <cacheHierarchy uniqueName="[Measures].[Sum of Company 3]" caption="Sum of Company 3" measure="1" displayFolder="" measureGroup="Y" count="0" hidden="1">
      <extLst>
        <ext xmlns:x15="http://schemas.microsoft.com/office/spreadsheetml/2010/11/main" uri="{B97F6D7D-B522-45F9-BDA1-12C45D357490}">
          <x15:cacheHierarchy aggregatedColumn="41"/>
        </ext>
      </extLst>
    </cacheHierarchy>
    <cacheHierarchy uniqueName="[Measures].[Sum of Company 4]" caption="Sum of Company 4" measure="1" displayFolder="" measureGroup="Y" count="0" hidden="1">
      <extLst>
        <ext xmlns:x15="http://schemas.microsoft.com/office/spreadsheetml/2010/11/main" uri="{B97F6D7D-B522-45F9-BDA1-12C45D357490}">
          <x15:cacheHierarchy aggregatedColumn="42"/>
        </ext>
      </extLst>
    </cacheHierarchy>
    <cacheHierarchy uniqueName="[Measures].[Sum of Company 5]" caption="Sum of Company 5" measure="1" displayFolder="" measureGroup="Y" count="0" hidden="1">
      <extLst>
        <ext xmlns:x15="http://schemas.microsoft.com/office/spreadsheetml/2010/11/main" uri="{B97F6D7D-B522-45F9-BDA1-12C45D357490}">
          <x15:cacheHierarchy aggregatedColumn="43"/>
        </ext>
      </extLst>
    </cacheHierarchy>
    <cacheHierarchy uniqueName="[Measures].[Sum of Value]" caption="Sum of Value" measure="1" displayFolder="" measureGroup="Y" count="0" hidden="1">
      <extLst>
        <ext xmlns:x15="http://schemas.microsoft.com/office/spreadsheetml/2010/11/main" uri="{B97F6D7D-B522-45F9-BDA1-12C45D357490}">
          <x15:cacheHierarchy aggregatedColumn="45"/>
        </ext>
      </extLst>
    </cacheHierarchy>
    <cacheHierarchy uniqueName="[Measures].[Sum of Total(FY 2023-2024)UNITS IN GJ 2]" caption="Sum of Total(FY 2023-2024)UNITS IN GJ 2" measure="1" displayFolder="" measureGroup="Append13" count="0" hidden="1">
      <extLst>
        <ext xmlns:x15="http://schemas.microsoft.com/office/spreadsheetml/2010/11/main" uri="{B97F6D7D-B522-45F9-BDA1-12C45D357490}">
          <x15:cacheHierarchy aggregatedColumn="17"/>
        </ext>
      </extLst>
    </cacheHierarchy>
    <cacheHierarchy uniqueName="[Measures].[Count of Company]" caption="Count of Company" measure="1" displayFolder="" measureGroup="Table3" count="0" hidden="1">
      <extLst>
        <ext xmlns:x15="http://schemas.microsoft.com/office/spreadsheetml/2010/11/main" uri="{B97F6D7D-B522-45F9-BDA1-12C45D357490}">
          <x15:cacheHierarchy aggregatedColumn="35"/>
        </ext>
      </extLst>
    </cacheHierarchy>
    <cacheHierarchy uniqueName="[Measures].[Count of Fiscal Year]" caption="Count of Fiscal Year" measure="1" displayFolder="" measureGroup="Table3" count="0" hidden="1">
      <extLst>
        <ext xmlns:x15="http://schemas.microsoft.com/office/spreadsheetml/2010/11/main" uri="{B97F6D7D-B522-45F9-BDA1-12C45D357490}">
          <x15:cacheHierarchy aggregatedColumn="36"/>
        </ext>
      </extLst>
    </cacheHierarchy>
    <cacheHierarchy uniqueName="[Measures].[Sum of Value (GJ)]" caption="Sum of Value (GJ)" measure="1" displayFolder="" measureGroup="Table3" count="0" oneField="1" hidden="1">
      <fieldsUsage count="1">
        <fieldUsage x="1"/>
      </fieldsUsage>
      <extLst>
        <ext xmlns:x15="http://schemas.microsoft.com/office/spreadsheetml/2010/11/main" uri="{B97F6D7D-B522-45F9-BDA1-12C45D357490}">
          <x15:cacheHierarchy aggregatedColumn="37"/>
        </ext>
      </extLst>
    </cacheHierarchy>
  </cacheHierarchies>
  <kpis count="0"/>
  <dimensions count="7">
    <dimension name="Append1" uniqueName="[Append1]" caption="Append1"/>
    <dimension name="Append13" uniqueName="[Append13]" caption="Append13"/>
    <dimension name="FY 2023-2024" uniqueName="[FY 2023-2024]" caption="FY 2023-2024"/>
    <dimension name="FY 2024-25" uniqueName="[FY 2024-25]" caption="FY 2024-25"/>
    <dimension measure="1" name="Measures" uniqueName="[Measures]" caption="Measures"/>
    <dimension name="Table3" uniqueName="[Table3]" caption="Table3"/>
    <dimension name="Y" uniqueName="[Y]" caption="Y"/>
  </dimensions>
  <measureGroups count="6">
    <measureGroup name="Append1" caption="Append1"/>
    <measureGroup name="Append13" caption="Append13"/>
    <measureGroup name="FY 2023-2024" caption="FY 2023-2024"/>
    <measureGroup name="FY 2024-25" caption="FY 2024-25"/>
    <measureGroup name="Table3" caption="Table3"/>
    <measureGroup name="Y" caption="Y"/>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32.707970138887" backgroundQuery="1" createdVersion="3" refreshedVersion="8" minRefreshableVersion="3" recordCount="0" supportSubquery="1" supportAdvancedDrill="1" xr:uid="{C6726389-C4C0-47BE-A4EC-8A0216779502}">
  <cacheSource type="external" connectionId="7">
    <extLst>
      <ext xmlns:x14="http://schemas.microsoft.com/office/spreadsheetml/2009/9/main" uri="{F057638F-6D5F-4e77-A914-E7F072B9BCA8}">
        <x14:sourceConnection name="ThisWorkbookDataModel"/>
      </ext>
    </extLst>
  </cacheSource>
  <cacheFields count="0"/>
  <cacheHierarchies count="71">
    <cacheHierarchy uniqueName="[Append1].[Sr. No.]" caption="Sr. No." attribute="1" defaultMemberUniqueName="[Append1].[Sr. No.].[All]" allUniqueName="[Append1].[Sr. No.].[All]" dimensionUniqueName="[Append1]" displayFolder="" count="0" memberValueDatatype="20" unbalanced="0"/>
    <cacheHierarchy uniqueName="[Append1].[Parameter]" caption="Parameter" attribute="1" defaultMemberUniqueName="[Append1].[Parameter].[All]" allUniqueName="[Append1].[Parameter].[All]" dimensionUniqueName="[Append1]" displayFolder="" count="0" memberValueDatatype="130" unbalanced="0"/>
    <cacheHierarchy uniqueName="[Append1].[Company 1]" caption="Company 1" attribute="1" defaultMemberUniqueName="[Append1].[Company 1].[All]" allUniqueName="[Append1].[Company 1].[All]" dimensionUniqueName="[Append1]" displayFolder="" count="0" memberValueDatatype="20" unbalanced="0"/>
    <cacheHierarchy uniqueName="[Append1].[Company 2]" caption="Company 2" attribute="1" defaultMemberUniqueName="[Append1].[Company 2].[All]" allUniqueName="[Append1].[Company 2].[All]" dimensionUniqueName="[Append1]" displayFolder="" count="0" memberValueDatatype="5" unbalanced="0"/>
    <cacheHierarchy uniqueName="[Append1].[Company 3]" caption="Company 3" attribute="1" defaultMemberUniqueName="[Append1].[Company 3].[All]" allUniqueName="[Append1].[Company 3].[All]" dimensionUniqueName="[Append1]" displayFolder="" count="0" memberValueDatatype="5" unbalanced="0"/>
    <cacheHierarchy uniqueName="[Append1].[Company 4]" caption="Company 4" attribute="1" defaultMemberUniqueName="[Append1].[Company 4].[All]" allUniqueName="[Append1].[Company 4].[All]" dimensionUniqueName="[Append1]" displayFolder="" count="0" memberValueDatatype="20" unbalanced="0"/>
    <cacheHierarchy uniqueName="[Append1].[Company 5]" caption="Company 5" attribute="1" defaultMemberUniqueName="[Append1].[Company 5].[All]" allUniqueName="[Append1].[Company 5].[All]" dimensionUniqueName="[Append1]" displayFolder="" count="0" memberValueDatatype="20" unbalanced="0"/>
    <cacheHierarchy uniqueName="[Append1].[Total(FY 2024-25)UNITS IN GJ]" caption="Total(FY 2024-25)UNITS IN GJ" attribute="1" defaultMemberUniqueName="[Append1].[Total(FY 2024-25)UNITS IN GJ].[All]" allUniqueName="[Append1].[Total(FY 2024-25)UNITS IN GJ].[All]" dimensionUniqueName="[Append1]" displayFolder="" count="0" memberValueDatatype="5" unbalanced="0"/>
    <cacheHierarchy uniqueName="[Append1].[Total(FY 2023-2024)UNITS IN GJ]" caption="Total(FY 2023-2024)UNITS IN GJ" attribute="1" defaultMemberUniqueName="[Append1].[Total(FY 2023-2024)UNITS IN GJ].[All]" allUniqueName="[Append1].[Total(FY 2023-2024)UNITS IN GJ].[All]" dimensionUniqueName="[Append1]" displayFolder="" count="0" memberValueDatatype="5" unbalanced="0"/>
    <cacheHierarchy uniqueName="[Append13].[Sr. No.]" caption="Sr. No." attribute="1" defaultMemberUniqueName="[Append13].[Sr. No.].[All]" allUniqueName="[Append13].[Sr. No.].[All]" dimensionUniqueName="[Append13]" displayFolder="" count="0" memberValueDatatype="20" unbalanced="0"/>
    <cacheHierarchy uniqueName="[Append13].[Parameter]" caption="Parameter" attribute="1" defaultMemberUniqueName="[Append13].[Parameter].[All]" allUniqueName="[Append13].[Parameter].[All]" dimensionUniqueName="[Append13]" displayFolder="" count="0" memberValueDatatype="130" unbalanced="0"/>
    <cacheHierarchy uniqueName="[Append13].[Company 1]" caption="Company 1" attribute="1" defaultMemberUniqueName="[Append13].[Company 1].[All]" allUniqueName="[Append13].[Company 1].[All]" dimensionUniqueName="[Append13]" displayFolder="" count="0" memberValueDatatype="20" unbalanced="0"/>
    <cacheHierarchy uniqueName="[Append13].[Company 2]" caption="Company 2" attribute="1" defaultMemberUniqueName="[Append13].[Company 2].[All]" allUniqueName="[Append13].[Company 2].[All]" dimensionUniqueName="[Append13]" displayFolder="" count="0" memberValueDatatype="5" unbalanced="0"/>
    <cacheHierarchy uniqueName="[Append13].[Company 3]" caption="Company 3" attribute="1" defaultMemberUniqueName="[Append13].[Company 3].[All]" allUniqueName="[Append13].[Company 3].[All]" dimensionUniqueName="[Append13]" displayFolder="" count="0" memberValueDatatype="5" unbalanced="0"/>
    <cacheHierarchy uniqueName="[Append13].[Company 4]" caption="Company 4" attribute="1" defaultMemberUniqueName="[Append13].[Company 4].[All]" allUniqueName="[Append13].[Company 4].[All]" dimensionUniqueName="[Append13]" displayFolder="" count="0" memberValueDatatype="20" unbalanced="0"/>
    <cacheHierarchy uniqueName="[Append13].[Company 5]" caption="Company 5" attribute="1" defaultMemberUniqueName="[Append13].[Company 5].[All]" allUniqueName="[Append13].[Company 5].[All]" dimensionUniqueName="[Append13]" displayFolder="" count="0" memberValueDatatype="20" unbalanced="0"/>
    <cacheHierarchy uniqueName="[Append13].[Total(FY 2024-25)UNITS IN GJ]" caption="Total(FY 2024-25)UNITS IN GJ" attribute="1" defaultMemberUniqueName="[Append13].[Total(FY 2024-25)UNITS IN GJ].[All]" allUniqueName="[Append13].[Total(FY 2024-25)UNITS IN GJ].[All]" dimensionUniqueName="[Append13]" displayFolder="" count="0" memberValueDatatype="5" unbalanced="0"/>
    <cacheHierarchy uniqueName="[Append13].[Total(FY 2023-2024)UNITS IN GJ]" caption="Total(FY 2023-2024)UNITS IN GJ" attribute="1" defaultMemberUniqueName="[Append13].[Total(FY 2023-2024)UNITS IN GJ].[All]" allUniqueName="[Append13].[Total(FY 2023-2024)UNITS IN GJ].[All]" dimensionUniqueName="[Append13]" displayFolder="" count="0" memberValueDatatype="5" unbalanced="0"/>
    <cacheHierarchy uniqueName="[FY 2023-2024].[Sr. No.]" caption="Sr. No." attribute="1" defaultMemberUniqueName="[FY 2023-2024].[Sr. No.].[All]" allUniqueName="[FY 2023-2024].[Sr. No.].[All]" dimensionUniqueName="[FY 2023-2024]" displayFolder="" count="0" memberValueDatatype="20" unbalanced="0"/>
    <cacheHierarchy uniqueName="[FY 2023-2024].[Parameter]" caption="Parameter" attribute="1" defaultMemberUniqueName="[FY 2023-2024].[Parameter].[All]" allUniqueName="[FY 2023-2024].[Parameter].[All]" dimensionUniqueName="[FY 2023-2024]" displayFolder="" count="0" memberValueDatatype="130" unbalanced="0"/>
    <cacheHierarchy uniqueName="[FY 2023-2024].[Company 1]" caption="Company 1" attribute="1" defaultMemberUniqueName="[FY 2023-2024].[Company 1].[All]" allUniqueName="[FY 2023-2024].[Company 1].[All]" dimensionUniqueName="[FY 2023-2024]" displayFolder="" count="0" memberValueDatatype="20" unbalanced="0"/>
    <cacheHierarchy uniqueName="[FY 2023-2024].[Company 2]" caption="Company 2" attribute="1" defaultMemberUniqueName="[FY 2023-2024].[Company 2].[All]" allUniqueName="[FY 2023-2024].[Company 2].[All]" dimensionUniqueName="[FY 2023-2024]" displayFolder="" count="0" memberValueDatatype="5" unbalanced="0"/>
    <cacheHierarchy uniqueName="[FY 2023-2024].[Company 3]" caption="Company 3" attribute="1" defaultMemberUniqueName="[FY 2023-2024].[Company 3].[All]" allUniqueName="[FY 2023-2024].[Company 3].[All]" dimensionUniqueName="[FY 2023-2024]" displayFolder="" count="0" memberValueDatatype="20" unbalanced="0"/>
    <cacheHierarchy uniqueName="[FY 2023-2024].[Company 4]" caption="Company 4" attribute="1" defaultMemberUniqueName="[FY 2023-2024].[Company 4].[All]" allUniqueName="[FY 2023-2024].[Company 4].[All]" dimensionUniqueName="[FY 2023-2024]" displayFolder="" count="0" memberValueDatatype="20" unbalanced="0"/>
    <cacheHierarchy uniqueName="[FY 2023-2024].[Company 5]" caption="Company 5" attribute="1" defaultMemberUniqueName="[FY 2023-2024].[Company 5].[All]" allUniqueName="[FY 2023-2024].[Company 5].[All]" dimensionUniqueName="[FY 2023-2024]" displayFolder="" count="0" memberValueDatatype="20" unbalanced="0"/>
    <cacheHierarchy uniqueName="[FY 2023-2024].[Total(FY 2023-2024)UNITS IN GJ]" caption="Total(FY 2023-2024)UNITS IN GJ" attribute="1" defaultMemberUniqueName="[FY 2023-2024].[Total(FY 2023-2024)UNITS IN GJ].[All]" allUniqueName="[FY 2023-2024].[Total(FY 2023-2024)UNITS IN GJ].[All]" dimensionUniqueName="[FY 2023-2024]" displayFolder="" count="0" memberValueDatatype="5" unbalanced="0"/>
    <cacheHierarchy uniqueName="[FY 2024-25].[Sr. No.]" caption="Sr. No." attribute="1" defaultMemberUniqueName="[FY 2024-25].[Sr. No.].[All]" allUniqueName="[FY 2024-25].[Sr. No.].[All]" dimensionUniqueName="[FY 2024-25]" displayFolder="" count="0" memberValueDatatype="20" unbalanced="0"/>
    <cacheHierarchy uniqueName="[FY 2024-25].[Parameter]" caption="Parameter" attribute="1" defaultMemberUniqueName="[FY 2024-25].[Parameter].[All]" allUniqueName="[FY 2024-25].[Parameter].[All]" dimensionUniqueName="[FY 2024-25]" displayFolder="" count="0" memberValueDatatype="130" unbalanced="0"/>
    <cacheHierarchy uniqueName="[FY 2024-25].[Company 1]" caption="Company 1" attribute="1" defaultMemberUniqueName="[FY 2024-25].[Company 1].[All]" allUniqueName="[FY 2024-25].[Company 1].[All]" dimensionUniqueName="[FY 2024-25]" displayFolder="" count="0" memberValueDatatype="20" unbalanced="0"/>
    <cacheHierarchy uniqueName="[FY 2024-25].[Company 2]" caption="Company 2" attribute="1" defaultMemberUniqueName="[FY 2024-25].[Company 2].[All]" allUniqueName="[FY 2024-25].[Company 2].[All]" dimensionUniqueName="[FY 2024-25]" displayFolder="" count="0" memberValueDatatype="20" unbalanced="0"/>
    <cacheHierarchy uniqueName="[FY 2024-25].[Company 3]" caption="Company 3" attribute="1" defaultMemberUniqueName="[FY 2024-25].[Company 3].[All]" allUniqueName="[FY 2024-25].[Company 3].[All]" dimensionUniqueName="[FY 2024-25]" displayFolder="" count="0" memberValueDatatype="5" unbalanced="0"/>
    <cacheHierarchy uniqueName="[FY 2024-25].[Company 4]" caption="Company 4" attribute="1" defaultMemberUniqueName="[FY 2024-25].[Company 4].[All]" allUniqueName="[FY 2024-25].[Company 4].[All]" dimensionUniqueName="[FY 2024-25]" displayFolder="" count="0" memberValueDatatype="20" unbalanced="0"/>
    <cacheHierarchy uniqueName="[FY 2024-25].[Company 5]" caption="Company 5" attribute="1" defaultMemberUniqueName="[FY 2024-25].[Company 5].[All]" allUniqueName="[FY 2024-25].[Company 5].[All]" dimensionUniqueName="[FY 2024-25]" displayFolder="" count="0" memberValueDatatype="20" unbalanced="0"/>
    <cacheHierarchy uniqueName="[FY 2024-25].[Total(FY 2024-25)UNITS IN GJ]" caption="Total(FY 2024-25)UNITS IN GJ" attribute="1" defaultMemberUniqueName="[FY 2024-25].[Total(FY 2024-25)UNITS IN GJ].[All]" allUniqueName="[FY 2024-25].[Total(FY 2024-25)UNITS IN GJ].[All]" dimensionUniqueName="[FY 2024-25]" displayFolder="" count="0" memberValueDatatype="5" unbalanced="0"/>
    <cacheHierarchy uniqueName="[Table3].[Parameter]" caption="Parameter" attribute="1" defaultMemberUniqueName="[Table3].[Parameter].[All]" allUniqueName="[Table3].[Parameter].[All]" dimensionUniqueName="[Table3]" displayFolder="" count="0" memberValueDatatype="130" unbalanced="0"/>
    <cacheHierarchy uniqueName="[Table3].[Company]" caption="Company" attribute="1" defaultMemberUniqueName="[Table3].[Company].[All]" allUniqueName="[Table3].[Company].[All]" dimensionUniqueName="[Table3]" displayFolder="" count="2" memberValueDatatype="130" unbalanced="0"/>
    <cacheHierarchy uniqueName="[Table3].[Fiscal Year]" caption="Fiscal Year" attribute="1" defaultMemberUniqueName="[Table3].[Fiscal Year].[All]" allUniqueName="[Table3].[Fiscal Year].[All]" dimensionUniqueName="[Table3]" displayFolder="" count="2" memberValueDatatype="130" unbalanced="0"/>
    <cacheHierarchy uniqueName="[Table3].[Value (GJ)]" caption="Value (GJ)" attribute="1" defaultMemberUniqueName="[Table3].[Value (GJ)].[All]" allUniqueName="[Table3].[Value (GJ)].[All]" dimensionUniqueName="[Table3]" displayFolder="" count="0" memberValueDatatype="20" unbalanced="0"/>
    <cacheHierarchy uniqueName="[Y].[Parameter]" caption="Parameter" attribute="1" defaultMemberUniqueName="[Y].[Parameter].[All]" allUniqueName="[Y].[Parameter].[All]" dimensionUniqueName="[Y]" displayFolder="" count="0" memberValueDatatype="130" unbalanced="0"/>
    <cacheHierarchy uniqueName="[Y].[Company 1]" caption="Company 1" attribute="1" defaultMemberUniqueName="[Y].[Company 1].[All]" allUniqueName="[Y].[Company 1].[All]" dimensionUniqueName="[Y]" displayFolder="" count="0" memberValueDatatype="20" unbalanced="0"/>
    <cacheHierarchy uniqueName="[Y].[Company 2]" caption="Company 2" attribute="1" defaultMemberUniqueName="[Y].[Company 2].[All]" allUniqueName="[Y].[Company 2].[All]" dimensionUniqueName="[Y]" displayFolder="" count="0" memberValueDatatype="5" unbalanced="0"/>
    <cacheHierarchy uniqueName="[Y].[Company 3]" caption="Company 3" attribute="1" defaultMemberUniqueName="[Y].[Company 3].[All]" allUniqueName="[Y].[Company 3].[All]" dimensionUniqueName="[Y]" displayFolder="" count="0" memberValueDatatype="5" unbalanced="0"/>
    <cacheHierarchy uniqueName="[Y].[Company 4]" caption="Company 4" attribute="1" defaultMemberUniqueName="[Y].[Company 4].[All]" allUniqueName="[Y].[Company 4].[All]" dimensionUniqueName="[Y]" displayFolder="" count="0" memberValueDatatype="20" unbalanced="0"/>
    <cacheHierarchy uniqueName="[Y].[Company 5]" caption="Company 5" attribute="1" defaultMemberUniqueName="[Y].[Company 5].[All]" allUniqueName="[Y].[Company 5].[All]" dimensionUniqueName="[Y]" displayFolder="" count="0" memberValueDatatype="20" unbalanced="0"/>
    <cacheHierarchy uniqueName="[Y].[FISCAL YEAR]" caption="FISCAL YEAR" attribute="1" defaultMemberUniqueName="[Y].[FISCAL YEAR].[All]" allUniqueName="[Y].[FISCAL YEAR].[All]" dimensionUniqueName="[Y]" displayFolder="" count="0" memberValueDatatype="130" unbalanced="0"/>
    <cacheHierarchy uniqueName="[Y].[Value]" caption="Value" attribute="1" defaultMemberUniqueName="[Y].[Value].[All]" allUniqueName="[Y].[Value].[All]" dimensionUniqueName="[Y]" displayFolder="" count="0" memberValueDatatype="5" unbalanced="0"/>
    <cacheHierarchy uniqueName="[Measures].[YOY(%)Change]" caption="YOY(%)Change" measure="1" displayFolder="" measureGroup="Append1" count="0"/>
    <cacheHierarchy uniqueName="[Measures].[TOTAL ENERGY COSUMPTION]" caption="TOTAL ENERGY COSUMPTION" measure="1" displayFolder="" measureGroup="Append1" count="0"/>
    <cacheHierarchy uniqueName="[Measures].[__XL_Count FY 2024-25]" caption="__XL_Count FY 2024-25" measure="1" displayFolder="" measureGroup="FY 2024-25" count="0" hidden="1"/>
    <cacheHierarchy uniqueName="[Measures].[__XL_Count FY 2023-2024]" caption="__XL_Count FY 2023-2024" measure="1" displayFolder="" measureGroup="FY 2023-2024" count="0" hidden="1"/>
    <cacheHierarchy uniqueName="[Measures].[__XL_Count Append1]" caption="__XL_Count Append1" measure="1" displayFolder="" measureGroup="Append1" count="0" hidden="1"/>
    <cacheHierarchy uniqueName="[Measures].[__XL_Count Y]" caption="__XL_Count Y" measure="1" displayFolder="" measureGroup="Y" count="0" hidden="1"/>
    <cacheHierarchy uniqueName="[Measures].[__XL_Count Append13]" caption="__XL_Count Append13" measure="1" displayFolder="" measureGroup="Append13"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Parameter]" caption="Count of Parameter" measure="1" displayFolder="" measureGroup="Append1" count="0" hidden="1">
      <extLst>
        <ext xmlns:x15="http://schemas.microsoft.com/office/spreadsheetml/2010/11/main" uri="{B97F6D7D-B522-45F9-BDA1-12C45D357490}">
          <x15:cacheHierarchy aggregatedColumn="1"/>
        </ext>
      </extLst>
    </cacheHierarchy>
    <cacheHierarchy uniqueName="[Measures].[Sum of Company 1]" caption="Sum of Company 1" measure="1" displayFolder="" measureGroup="Append1" count="0" hidden="1">
      <extLst>
        <ext xmlns:x15="http://schemas.microsoft.com/office/spreadsheetml/2010/11/main" uri="{B97F6D7D-B522-45F9-BDA1-12C45D357490}">
          <x15:cacheHierarchy aggregatedColumn="2"/>
        </ext>
      </extLst>
    </cacheHierarchy>
    <cacheHierarchy uniqueName="[Measures].[Sum of Total(FY 2023-2024)UNITS IN GJ]" caption="Sum of Total(FY 2023-2024)UNITS IN GJ" measure="1" displayFolder="" measureGroup="Append1" count="0" hidden="1">
      <extLst>
        <ext xmlns:x15="http://schemas.microsoft.com/office/spreadsheetml/2010/11/main" uri="{B97F6D7D-B522-45F9-BDA1-12C45D357490}">
          <x15:cacheHierarchy aggregatedColumn="8"/>
        </ext>
      </extLst>
    </cacheHierarchy>
    <cacheHierarchy uniqueName="[Measures].[Sum of Company 1 2]" caption="Sum of Company 1 2" measure="1" displayFolder="" measureGroup="FY 2024-25" count="0" hidden="1">
      <extLst>
        <ext xmlns:x15="http://schemas.microsoft.com/office/spreadsheetml/2010/11/main" uri="{B97F6D7D-B522-45F9-BDA1-12C45D357490}">
          <x15:cacheHierarchy aggregatedColumn="28"/>
        </ext>
      </extLst>
    </cacheHierarchy>
    <cacheHierarchy uniqueName="[Measures].[Distinct Count of Company 1]" caption="Distinct Count of Company 1" measure="1" displayFolder="" measureGroup="Append1" count="0" hidden="1">
      <extLst>
        <ext xmlns:x15="http://schemas.microsoft.com/office/spreadsheetml/2010/11/main" uri="{B97F6D7D-B522-45F9-BDA1-12C45D357490}">
          <x15:cacheHierarchy aggregatedColumn="2"/>
        </ext>
      </extLst>
    </cacheHierarchy>
    <cacheHierarchy uniqueName="[Measures].[Sum of Total(FY 2024-25)UNITS IN GJ]" caption="Sum of Total(FY 2024-25)UNITS IN GJ" measure="1" displayFolder="" measureGroup="Append1" count="0" hidden="1">
      <extLst>
        <ext xmlns:x15="http://schemas.microsoft.com/office/spreadsheetml/2010/11/main" uri="{B97F6D7D-B522-45F9-BDA1-12C45D357490}">
          <x15:cacheHierarchy aggregatedColumn="7"/>
        </ext>
      </extLst>
    </cacheHierarchy>
    <cacheHierarchy uniqueName="[Measures].[Sum of Company 1 3]" caption="Sum of Company 1 3" measure="1" displayFolder="" measureGroup="Y" count="0" hidden="1">
      <extLst>
        <ext xmlns:x15="http://schemas.microsoft.com/office/spreadsheetml/2010/11/main" uri="{B97F6D7D-B522-45F9-BDA1-12C45D357490}">
          <x15:cacheHierarchy aggregatedColumn="39"/>
        </ext>
      </extLst>
    </cacheHierarchy>
    <cacheHierarchy uniqueName="[Measures].[Sum of Company 2]" caption="Sum of Company 2" measure="1" displayFolder="" measureGroup="Y" count="0" hidden="1">
      <extLst>
        <ext xmlns:x15="http://schemas.microsoft.com/office/spreadsheetml/2010/11/main" uri="{B97F6D7D-B522-45F9-BDA1-12C45D357490}">
          <x15:cacheHierarchy aggregatedColumn="40"/>
        </ext>
      </extLst>
    </cacheHierarchy>
    <cacheHierarchy uniqueName="[Measures].[Sum of Company 3]" caption="Sum of Company 3" measure="1" displayFolder="" measureGroup="Y" count="0" hidden="1">
      <extLst>
        <ext xmlns:x15="http://schemas.microsoft.com/office/spreadsheetml/2010/11/main" uri="{B97F6D7D-B522-45F9-BDA1-12C45D357490}">
          <x15:cacheHierarchy aggregatedColumn="41"/>
        </ext>
      </extLst>
    </cacheHierarchy>
    <cacheHierarchy uniqueName="[Measures].[Sum of Company 4]" caption="Sum of Company 4" measure="1" displayFolder="" measureGroup="Y" count="0" hidden="1">
      <extLst>
        <ext xmlns:x15="http://schemas.microsoft.com/office/spreadsheetml/2010/11/main" uri="{B97F6D7D-B522-45F9-BDA1-12C45D357490}">
          <x15:cacheHierarchy aggregatedColumn="42"/>
        </ext>
      </extLst>
    </cacheHierarchy>
    <cacheHierarchy uniqueName="[Measures].[Sum of Company 5]" caption="Sum of Company 5" measure="1" displayFolder="" measureGroup="Y" count="0" hidden="1">
      <extLst>
        <ext xmlns:x15="http://schemas.microsoft.com/office/spreadsheetml/2010/11/main" uri="{B97F6D7D-B522-45F9-BDA1-12C45D357490}">
          <x15:cacheHierarchy aggregatedColumn="43"/>
        </ext>
      </extLst>
    </cacheHierarchy>
    <cacheHierarchy uniqueName="[Measures].[Sum of Value]" caption="Sum of Value" measure="1" displayFolder="" measureGroup="Y" count="0" hidden="1">
      <extLst>
        <ext xmlns:x15="http://schemas.microsoft.com/office/spreadsheetml/2010/11/main" uri="{B97F6D7D-B522-45F9-BDA1-12C45D357490}">
          <x15:cacheHierarchy aggregatedColumn="45"/>
        </ext>
      </extLst>
    </cacheHierarchy>
    <cacheHierarchy uniqueName="[Measures].[Sum of Total(FY 2023-2024)UNITS IN GJ 2]" caption="Sum of Total(FY 2023-2024)UNITS IN GJ 2" measure="1" displayFolder="" measureGroup="Append13" count="0" hidden="1">
      <extLst>
        <ext xmlns:x15="http://schemas.microsoft.com/office/spreadsheetml/2010/11/main" uri="{B97F6D7D-B522-45F9-BDA1-12C45D357490}">
          <x15:cacheHierarchy aggregatedColumn="17"/>
        </ext>
      </extLst>
    </cacheHierarchy>
    <cacheHierarchy uniqueName="[Measures].[Count of Company]" caption="Count of Company" measure="1" displayFolder="" measureGroup="Table3" count="0" hidden="1">
      <extLst>
        <ext xmlns:x15="http://schemas.microsoft.com/office/spreadsheetml/2010/11/main" uri="{B97F6D7D-B522-45F9-BDA1-12C45D357490}">
          <x15:cacheHierarchy aggregatedColumn="35"/>
        </ext>
      </extLst>
    </cacheHierarchy>
    <cacheHierarchy uniqueName="[Measures].[Count of Fiscal Year]" caption="Count of Fiscal Year" measure="1" displayFolder="" measureGroup="Table3" count="0" hidden="1">
      <extLst>
        <ext xmlns:x15="http://schemas.microsoft.com/office/spreadsheetml/2010/11/main" uri="{B97F6D7D-B522-45F9-BDA1-12C45D357490}">
          <x15:cacheHierarchy aggregatedColumn="36"/>
        </ext>
      </extLst>
    </cacheHierarchy>
    <cacheHierarchy uniqueName="[Measures].[Sum of Value (GJ)]" caption="Sum of Value (GJ)" measure="1" displayFolder="" measureGroup="Table3" count="0" hidden="1">
      <extLst>
        <ext xmlns:x15="http://schemas.microsoft.com/office/spreadsheetml/2010/11/main" uri="{B97F6D7D-B522-45F9-BDA1-12C45D357490}">
          <x15:cacheHierarchy aggregatedColumn="37"/>
        </ext>
      </extLst>
    </cacheHierarchy>
  </cacheHierarchies>
  <kpis count="0"/>
  <extLst>
    <ext xmlns:x14="http://schemas.microsoft.com/office/spreadsheetml/2009/9/main" uri="{725AE2AE-9491-48be-B2B4-4EB974FC3084}">
      <x14:pivotCacheDefinition slicerData="1" pivotCacheId="161937171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32.618486574072" backgroundQuery="1" createdVersion="8" refreshedVersion="8" minRefreshableVersion="3" recordCount="0" supportSubquery="1" supportAdvancedDrill="1" xr:uid="{1DCFC74E-AAB0-4C4F-B53E-F9AC2A7FD655}">
  <cacheSource type="external" connectionId="7"/>
  <cacheFields count="2">
    <cacheField name="[Append13].[Parameter].[Parameter]" caption="Parameter" numFmtId="0" hierarchy="10" level="1">
      <sharedItems count="5">
        <s v="Diesel"/>
        <s v="LNG"/>
        <s v="LPG"/>
        <s v="Total electricity consumption (A) in (GJ)"/>
        <s v="Total electricity consumption (D)"/>
      </sharedItems>
    </cacheField>
    <cacheField name="[Measures].[Sum of Total(FY 2023-2024)UNITS IN GJ 2]" caption="Sum of Total(FY 2023-2024)UNITS IN GJ 2" numFmtId="0" hierarchy="67" level="32767"/>
  </cacheFields>
  <cacheHierarchies count="71">
    <cacheHierarchy uniqueName="[Append1].[Sr. No.]" caption="Sr. No." attribute="1" defaultMemberUniqueName="[Append1].[Sr. No.].[All]" allUniqueName="[Append1].[Sr. No.].[All]" dimensionUniqueName="[Append1]" displayFolder="" count="0" memberValueDatatype="20" unbalanced="0"/>
    <cacheHierarchy uniqueName="[Append1].[Parameter]" caption="Parameter" attribute="1" defaultMemberUniqueName="[Append1].[Parameter].[All]" allUniqueName="[Append1].[Parameter].[All]" dimensionUniqueName="[Append1]" displayFolder="" count="0" memberValueDatatype="130" unbalanced="0"/>
    <cacheHierarchy uniqueName="[Append1].[Company 1]" caption="Company 1" attribute="1" defaultMemberUniqueName="[Append1].[Company 1].[All]" allUniqueName="[Append1].[Company 1].[All]" dimensionUniqueName="[Append1]" displayFolder="" count="0" memberValueDatatype="20" unbalanced="0"/>
    <cacheHierarchy uniqueName="[Append1].[Company 2]" caption="Company 2" attribute="1" defaultMemberUniqueName="[Append1].[Company 2].[All]" allUniqueName="[Append1].[Company 2].[All]" dimensionUniqueName="[Append1]" displayFolder="" count="0" memberValueDatatype="5" unbalanced="0"/>
    <cacheHierarchy uniqueName="[Append1].[Company 3]" caption="Company 3" attribute="1" defaultMemberUniqueName="[Append1].[Company 3].[All]" allUniqueName="[Append1].[Company 3].[All]" dimensionUniqueName="[Append1]" displayFolder="" count="0" memberValueDatatype="5" unbalanced="0"/>
    <cacheHierarchy uniqueName="[Append1].[Company 4]" caption="Company 4" attribute="1" defaultMemberUniqueName="[Append1].[Company 4].[All]" allUniqueName="[Append1].[Company 4].[All]" dimensionUniqueName="[Append1]" displayFolder="" count="0" memberValueDatatype="20" unbalanced="0"/>
    <cacheHierarchy uniqueName="[Append1].[Company 5]" caption="Company 5" attribute="1" defaultMemberUniqueName="[Append1].[Company 5].[All]" allUniqueName="[Append1].[Company 5].[All]" dimensionUniqueName="[Append1]" displayFolder="" count="0" memberValueDatatype="20" unbalanced="0"/>
    <cacheHierarchy uniqueName="[Append1].[Total(FY 2024-25)UNITS IN GJ]" caption="Total(FY 2024-25)UNITS IN GJ" attribute="1" defaultMemberUniqueName="[Append1].[Total(FY 2024-25)UNITS IN GJ].[All]" allUniqueName="[Append1].[Total(FY 2024-25)UNITS IN GJ].[All]" dimensionUniqueName="[Append1]" displayFolder="" count="0" memberValueDatatype="5" unbalanced="0"/>
    <cacheHierarchy uniqueName="[Append1].[Total(FY 2023-2024)UNITS IN GJ]" caption="Total(FY 2023-2024)UNITS IN GJ" attribute="1" defaultMemberUniqueName="[Append1].[Total(FY 2023-2024)UNITS IN GJ].[All]" allUniqueName="[Append1].[Total(FY 2023-2024)UNITS IN GJ].[All]" dimensionUniqueName="[Append1]" displayFolder="" count="0" memberValueDatatype="5" unbalanced="0"/>
    <cacheHierarchy uniqueName="[Append13].[Sr. No.]" caption="Sr. No." attribute="1" defaultMemberUniqueName="[Append13].[Sr. No.].[All]" allUniqueName="[Append13].[Sr. No.].[All]" dimensionUniqueName="[Append13]" displayFolder="" count="0" memberValueDatatype="20" unbalanced="0"/>
    <cacheHierarchy uniqueName="[Append13].[Parameter]" caption="Parameter" attribute="1" defaultMemberUniqueName="[Append13].[Parameter].[All]" allUniqueName="[Append13].[Parameter].[All]" dimensionUniqueName="[Append13]" displayFolder="" count="2" memberValueDatatype="130" unbalanced="0">
      <fieldsUsage count="2">
        <fieldUsage x="-1"/>
        <fieldUsage x="0"/>
      </fieldsUsage>
    </cacheHierarchy>
    <cacheHierarchy uniqueName="[Append13].[Company 1]" caption="Company 1" attribute="1" defaultMemberUniqueName="[Append13].[Company 1].[All]" allUniqueName="[Append13].[Company 1].[All]" dimensionUniqueName="[Append13]" displayFolder="" count="0" memberValueDatatype="20" unbalanced="0"/>
    <cacheHierarchy uniqueName="[Append13].[Company 2]" caption="Company 2" attribute="1" defaultMemberUniqueName="[Append13].[Company 2].[All]" allUniqueName="[Append13].[Company 2].[All]" dimensionUniqueName="[Append13]" displayFolder="" count="0" memberValueDatatype="5" unbalanced="0"/>
    <cacheHierarchy uniqueName="[Append13].[Company 3]" caption="Company 3" attribute="1" defaultMemberUniqueName="[Append13].[Company 3].[All]" allUniqueName="[Append13].[Company 3].[All]" dimensionUniqueName="[Append13]" displayFolder="" count="0" memberValueDatatype="5" unbalanced="0"/>
    <cacheHierarchy uniqueName="[Append13].[Company 4]" caption="Company 4" attribute="1" defaultMemberUniqueName="[Append13].[Company 4].[All]" allUniqueName="[Append13].[Company 4].[All]" dimensionUniqueName="[Append13]" displayFolder="" count="0" memberValueDatatype="20" unbalanced="0"/>
    <cacheHierarchy uniqueName="[Append13].[Company 5]" caption="Company 5" attribute="1" defaultMemberUniqueName="[Append13].[Company 5].[All]" allUniqueName="[Append13].[Company 5].[All]" dimensionUniqueName="[Append13]" displayFolder="" count="0" memberValueDatatype="20" unbalanced="0"/>
    <cacheHierarchy uniqueName="[Append13].[Total(FY 2024-25)UNITS IN GJ]" caption="Total(FY 2024-25)UNITS IN GJ" attribute="1" defaultMemberUniqueName="[Append13].[Total(FY 2024-25)UNITS IN GJ].[All]" allUniqueName="[Append13].[Total(FY 2024-25)UNITS IN GJ].[All]" dimensionUniqueName="[Append13]" displayFolder="" count="0" memberValueDatatype="5" unbalanced="0"/>
    <cacheHierarchy uniqueName="[Append13].[Total(FY 2023-2024)UNITS IN GJ]" caption="Total(FY 2023-2024)UNITS IN GJ" attribute="1" defaultMemberUniqueName="[Append13].[Total(FY 2023-2024)UNITS IN GJ].[All]" allUniqueName="[Append13].[Total(FY 2023-2024)UNITS IN GJ].[All]" dimensionUniqueName="[Append13]" displayFolder="" count="0" memberValueDatatype="5" unbalanced="0"/>
    <cacheHierarchy uniqueName="[FY 2023-2024].[Sr. No.]" caption="Sr. No." attribute="1" defaultMemberUniqueName="[FY 2023-2024].[Sr. No.].[All]" allUniqueName="[FY 2023-2024].[Sr. No.].[All]" dimensionUniqueName="[FY 2023-2024]" displayFolder="" count="0" memberValueDatatype="20" unbalanced="0"/>
    <cacheHierarchy uniqueName="[FY 2023-2024].[Parameter]" caption="Parameter" attribute="1" defaultMemberUniqueName="[FY 2023-2024].[Parameter].[All]" allUniqueName="[FY 2023-2024].[Parameter].[All]" dimensionUniqueName="[FY 2023-2024]" displayFolder="" count="0" memberValueDatatype="130" unbalanced="0"/>
    <cacheHierarchy uniqueName="[FY 2023-2024].[Company 1]" caption="Company 1" attribute="1" defaultMemberUniqueName="[FY 2023-2024].[Company 1].[All]" allUniqueName="[FY 2023-2024].[Company 1].[All]" dimensionUniqueName="[FY 2023-2024]" displayFolder="" count="0" memberValueDatatype="20" unbalanced="0"/>
    <cacheHierarchy uniqueName="[FY 2023-2024].[Company 2]" caption="Company 2" attribute="1" defaultMemberUniqueName="[FY 2023-2024].[Company 2].[All]" allUniqueName="[FY 2023-2024].[Company 2].[All]" dimensionUniqueName="[FY 2023-2024]" displayFolder="" count="0" memberValueDatatype="5" unbalanced="0"/>
    <cacheHierarchy uniqueName="[FY 2023-2024].[Company 3]" caption="Company 3" attribute="1" defaultMemberUniqueName="[FY 2023-2024].[Company 3].[All]" allUniqueName="[FY 2023-2024].[Company 3].[All]" dimensionUniqueName="[FY 2023-2024]" displayFolder="" count="0" memberValueDatatype="20" unbalanced="0"/>
    <cacheHierarchy uniqueName="[FY 2023-2024].[Company 4]" caption="Company 4" attribute="1" defaultMemberUniqueName="[FY 2023-2024].[Company 4].[All]" allUniqueName="[FY 2023-2024].[Company 4].[All]" dimensionUniqueName="[FY 2023-2024]" displayFolder="" count="0" memberValueDatatype="20" unbalanced="0"/>
    <cacheHierarchy uniqueName="[FY 2023-2024].[Company 5]" caption="Company 5" attribute="1" defaultMemberUniqueName="[FY 2023-2024].[Company 5].[All]" allUniqueName="[FY 2023-2024].[Company 5].[All]" dimensionUniqueName="[FY 2023-2024]" displayFolder="" count="0" memberValueDatatype="20" unbalanced="0"/>
    <cacheHierarchy uniqueName="[FY 2023-2024].[Total(FY 2023-2024)UNITS IN GJ]" caption="Total(FY 2023-2024)UNITS IN GJ" attribute="1" defaultMemberUniqueName="[FY 2023-2024].[Total(FY 2023-2024)UNITS IN GJ].[All]" allUniqueName="[FY 2023-2024].[Total(FY 2023-2024)UNITS IN GJ].[All]" dimensionUniqueName="[FY 2023-2024]" displayFolder="" count="0" memberValueDatatype="5" unbalanced="0"/>
    <cacheHierarchy uniqueName="[FY 2024-25].[Sr. No.]" caption="Sr. No." attribute="1" defaultMemberUniqueName="[FY 2024-25].[Sr. No.].[All]" allUniqueName="[FY 2024-25].[Sr. No.].[All]" dimensionUniqueName="[FY 2024-25]" displayFolder="" count="0" memberValueDatatype="20" unbalanced="0"/>
    <cacheHierarchy uniqueName="[FY 2024-25].[Parameter]" caption="Parameter" attribute="1" defaultMemberUniqueName="[FY 2024-25].[Parameter].[All]" allUniqueName="[FY 2024-25].[Parameter].[All]" dimensionUniqueName="[FY 2024-25]" displayFolder="" count="0" memberValueDatatype="130" unbalanced="0"/>
    <cacheHierarchy uniqueName="[FY 2024-25].[Company 1]" caption="Company 1" attribute="1" defaultMemberUniqueName="[FY 2024-25].[Company 1].[All]" allUniqueName="[FY 2024-25].[Company 1].[All]" dimensionUniqueName="[FY 2024-25]" displayFolder="" count="0" memberValueDatatype="20" unbalanced="0"/>
    <cacheHierarchy uniqueName="[FY 2024-25].[Company 2]" caption="Company 2" attribute="1" defaultMemberUniqueName="[FY 2024-25].[Company 2].[All]" allUniqueName="[FY 2024-25].[Company 2].[All]" dimensionUniqueName="[FY 2024-25]" displayFolder="" count="0" memberValueDatatype="20" unbalanced="0"/>
    <cacheHierarchy uniqueName="[FY 2024-25].[Company 3]" caption="Company 3" attribute="1" defaultMemberUniqueName="[FY 2024-25].[Company 3].[All]" allUniqueName="[FY 2024-25].[Company 3].[All]" dimensionUniqueName="[FY 2024-25]" displayFolder="" count="0" memberValueDatatype="5" unbalanced="0"/>
    <cacheHierarchy uniqueName="[FY 2024-25].[Company 4]" caption="Company 4" attribute="1" defaultMemberUniqueName="[FY 2024-25].[Company 4].[All]" allUniqueName="[FY 2024-25].[Company 4].[All]" dimensionUniqueName="[FY 2024-25]" displayFolder="" count="0" memberValueDatatype="20" unbalanced="0"/>
    <cacheHierarchy uniqueName="[FY 2024-25].[Company 5]" caption="Company 5" attribute="1" defaultMemberUniqueName="[FY 2024-25].[Company 5].[All]" allUniqueName="[FY 2024-25].[Company 5].[All]" dimensionUniqueName="[FY 2024-25]" displayFolder="" count="0" memberValueDatatype="20" unbalanced="0"/>
    <cacheHierarchy uniqueName="[FY 2024-25].[Total(FY 2024-25)UNITS IN GJ]" caption="Total(FY 2024-25)UNITS IN GJ" attribute="1" defaultMemberUniqueName="[FY 2024-25].[Total(FY 2024-25)UNITS IN GJ].[All]" allUniqueName="[FY 2024-25].[Total(FY 2024-25)UNITS IN GJ].[All]" dimensionUniqueName="[FY 2024-25]" displayFolder="" count="0" memberValueDatatype="5" unbalanced="0"/>
    <cacheHierarchy uniqueName="[Table3].[Parameter]" caption="Parameter" attribute="1" defaultMemberUniqueName="[Table3].[Parameter].[All]" allUniqueName="[Table3].[Parameter].[All]" dimensionUniqueName="[Table3]" displayFolder="" count="0" memberValueDatatype="130" unbalanced="0"/>
    <cacheHierarchy uniqueName="[Table3].[Company]" caption="Company" attribute="1" defaultMemberUniqueName="[Table3].[Company].[All]" allUniqueName="[Table3].[Company].[All]" dimensionUniqueName="[Table3]" displayFolder="" count="0" memberValueDatatype="130" unbalanced="0"/>
    <cacheHierarchy uniqueName="[Table3].[Fiscal Year]" caption="Fiscal Year" attribute="1" defaultMemberUniqueName="[Table3].[Fiscal Year].[All]" allUniqueName="[Table3].[Fiscal Year].[All]" dimensionUniqueName="[Table3]" displayFolder="" count="0" memberValueDatatype="130" unbalanced="0"/>
    <cacheHierarchy uniqueName="[Table3].[Value (GJ)]" caption="Value (GJ)" attribute="1" defaultMemberUniqueName="[Table3].[Value (GJ)].[All]" allUniqueName="[Table3].[Value (GJ)].[All]" dimensionUniqueName="[Table3]" displayFolder="" count="0" memberValueDatatype="20" unbalanced="0"/>
    <cacheHierarchy uniqueName="[Y].[Parameter]" caption="Parameter" attribute="1" defaultMemberUniqueName="[Y].[Parameter].[All]" allUniqueName="[Y].[Parameter].[All]" dimensionUniqueName="[Y]" displayFolder="" count="0" memberValueDatatype="130" unbalanced="0"/>
    <cacheHierarchy uniqueName="[Y].[Company 1]" caption="Company 1" attribute="1" defaultMemberUniqueName="[Y].[Company 1].[All]" allUniqueName="[Y].[Company 1].[All]" dimensionUniqueName="[Y]" displayFolder="" count="0" memberValueDatatype="20" unbalanced="0"/>
    <cacheHierarchy uniqueName="[Y].[Company 2]" caption="Company 2" attribute="1" defaultMemberUniqueName="[Y].[Company 2].[All]" allUniqueName="[Y].[Company 2].[All]" dimensionUniqueName="[Y]" displayFolder="" count="0" memberValueDatatype="5" unbalanced="0"/>
    <cacheHierarchy uniqueName="[Y].[Company 3]" caption="Company 3" attribute="1" defaultMemberUniqueName="[Y].[Company 3].[All]" allUniqueName="[Y].[Company 3].[All]" dimensionUniqueName="[Y]" displayFolder="" count="0" memberValueDatatype="5" unbalanced="0"/>
    <cacheHierarchy uniqueName="[Y].[Company 4]" caption="Company 4" attribute="1" defaultMemberUniqueName="[Y].[Company 4].[All]" allUniqueName="[Y].[Company 4].[All]" dimensionUniqueName="[Y]" displayFolder="" count="0" memberValueDatatype="20" unbalanced="0"/>
    <cacheHierarchy uniqueName="[Y].[Company 5]" caption="Company 5" attribute="1" defaultMemberUniqueName="[Y].[Company 5].[All]" allUniqueName="[Y].[Company 5].[All]" dimensionUniqueName="[Y]" displayFolder="" count="0" memberValueDatatype="20" unbalanced="0"/>
    <cacheHierarchy uniqueName="[Y].[FISCAL YEAR]" caption="FISCAL YEAR" attribute="1" defaultMemberUniqueName="[Y].[FISCAL YEAR].[All]" allUniqueName="[Y].[FISCAL YEAR].[All]" dimensionUniqueName="[Y]" displayFolder="" count="0" memberValueDatatype="130" unbalanced="0"/>
    <cacheHierarchy uniqueName="[Y].[Value]" caption="Value" attribute="1" defaultMemberUniqueName="[Y].[Value].[All]" allUniqueName="[Y].[Value].[All]" dimensionUniqueName="[Y]" displayFolder="" count="0" memberValueDatatype="5" unbalanced="0"/>
    <cacheHierarchy uniqueName="[Measures].[YOY(%)Change]" caption="YOY(%)Change" measure="1" displayFolder="" measureGroup="Append1" count="0"/>
    <cacheHierarchy uniqueName="[Measures].[TOTAL ENERGY COSUMPTION]" caption="TOTAL ENERGY COSUMPTION" measure="1" displayFolder="" measureGroup="Append1" count="0"/>
    <cacheHierarchy uniqueName="[Measures].[__XL_Count FY 2024-25]" caption="__XL_Count FY 2024-25" measure="1" displayFolder="" measureGroup="FY 2024-25" count="0" hidden="1"/>
    <cacheHierarchy uniqueName="[Measures].[__XL_Count FY 2023-2024]" caption="__XL_Count FY 2023-2024" measure="1" displayFolder="" measureGroup="FY 2023-2024" count="0" hidden="1"/>
    <cacheHierarchy uniqueName="[Measures].[__XL_Count Append1]" caption="__XL_Count Append1" measure="1" displayFolder="" measureGroup="Append1" count="0" hidden="1"/>
    <cacheHierarchy uniqueName="[Measures].[__XL_Count Y]" caption="__XL_Count Y" measure="1" displayFolder="" measureGroup="Y" count="0" hidden="1"/>
    <cacheHierarchy uniqueName="[Measures].[__XL_Count Append13]" caption="__XL_Count Append13" measure="1" displayFolder="" measureGroup="Append13"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Parameter]" caption="Count of Parameter" measure="1" displayFolder="" measureGroup="Append1" count="0" hidden="1">
      <extLst>
        <ext xmlns:x15="http://schemas.microsoft.com/office/spreadsheetml/2010/11/main" uri="{B97F6D7D-B522-45F9-BDA1-12C45D357490}">
          <x15:cacheHierarchy aggregatedColumn="1"/>
        </ext>
      </extLst>
    </cacheHierarchy>
    <cacheHierarchy uniqueName="[Measures].[Sum of Company 1]" caption="Sum of Company 1" measure="1" displayFolder="" measureGroup="Append1" count="0" hidden="1">
      <extLst>
        <ext xmlns:x15="http://schemas.microsoft.com/office/spreadsheetml/2010/11/main" uri="{B97F6D7D-B522-45F9-BDA1-12C45D357490}">
          <x15:cacheHierarchy aggregatedColumn="2"/>
        </ext>
      </extLst>
    </cacheHierarchy>
    <cacheHierarchy uniqueName="[Measures].[Sum of Total(FY 2023-2024)UNITS IN GJ]" caption="Sum of Total(FY 2023-2024)UNITS IN GJ" measure="1" displayFolder="" measureGroup="Append1" count="0" hidden="1">
      <extLst>
        <ext xmlns:x15="http://schemas.microsoft.com/office/spreadsheetml/2010/11/main" uri="{B97F6D7D-B522-45F9-BDA1-12C45D357490}">
          <x15:cacheHierarchy aggregatedColumn="8"/>
        </ext>
      </extLst>
    </cacheHierarchy>
    <cacheHierarchy uniqueName="[Measures].[Sum of Company 1 2]" caption="Sum of Company 1 2" measure="1" displayFolder="" measureGroup="FY 2024-25" count="0" hidden="1">
      <extLst>
        <ext xmlns:x15="http://schemas.microsoft.com/office/spreadsheetml/2010/11/main" uri="{B97F6D7D-B522-45F9-BDA1-12C45D357490}">
          <x15:cacheHierarchy aggregatedColumn="28"/>
        </ext>
      </extLst>
    </cacheHierarchy>
    <cacheHierarchy uniqueName="[Measures].[Distinct Count of Company 1]" caption="Distinct Count of Company 1" measure="1" displayFolder="" measureGroup="Append1" count="0" hidden="1">
      <extLst>
        <ext xmlns:x15="http://schemas.microsoft.com/office/spreadsheetml/2010/11/main" uri="{B97F6D7D-B522-45F9-BDA1-12C45D357490}">
          <x15:cacheHierarchy aggregatedColumn="2"/>
        </ext>
      </extLst>
    </cacheHierarchy>
    <cacheHierarchy uniqueName="[Measures].[Sum of Total(FY 2024-25)UNITS IN GJ]" caption="Sum of Total(FY 2024-25)UNITS IN GJ" measure="1" displayFolder="" measureGroup="Append1" count="0" hidden="1">
      <extLst>
        <ext xmlns:x15="http://schemas.microsoft.com/office/spreadsheetml/2010/11/main" uri="{B97F6D7D-B522-45F9-BDA1-12C45D357490}">
          <x15:cacheHierarchy aggregatedColumn="7"/>
        </ext>
      </extLst>
    </cacheHierarchy>
    <cacheHierarchy uniqueName="[Measures].[Sum of Company 1 3]" caption="Sum of Company 1 3" measure="1" displayFolder="" measureGroup="Y" count="0" hidden="1">
      <extLst>
        <ext xmlns:x15="http://schemas.microsoft.com/office/spreadsheetml/2010/11/main" uri="{B97F6D7D-B522-45F9-BDA1-12C45D357490}">
          <x15:cacheHierarchy aggregatedColumn="39"/>
        </ext>
      </extLst>
    </cacheHierarchy>
    <cacheHierarchy uniqueName="[Measures].[Sum of Company 2]" caption="Sum of Company 2" measure="1" displayFolder="" measureGroup="Y" count="0" hidden="1">
      <extLst>
        <ext xmlns:x15="http://schemas.microsoft.com/office/spreadsheetml/2010/11/main" uri="{B97F6D7D-B522-45F9-BDA1-12C45D357490}">
          <x15:cacheHierarchy aggregatedColumn="40"/>
        </ext>
      </extLst>
    </cacheHierarchy>
    <cacheHierarchy uniqueName="[Measures].[Sum of Company 3]" caption="Sum of Company 3" measure="1" displayFolder="" measureGroup="Y" count="0" hidden="1">
      <extLst>
        <ext xmlns:x15="http://schemas.microsoft.com/office/spreadsheetml/2010/11/main" uri="{B97F6D7D-B522-45F9-BDA1-12C45D357490}">
          <x15:cacheHierarchy aggregatedColumn="41"/>
        </ext>
      </extLst>
    </cacheHierarchy>
    <cacheHierarchy uniqueName="[Measures].[Sum of Company 4]" caption="Sum of Company 4" measure="1" displayFolder="" measureGroup="Y" count="0" hidden="1">
      <extLst>
        <ext xmlns:x15="http://schemas.microsoft.com/office/spreadsheetml/2010/11/main" uri="{B97F6D7D-B522-45F9-BDA1-12C45D357490}">
          <x15:cacheHierarchy aggregatedColumn="42"/>
        </ext>
      </extLst>
    </cacheHierarchy>
    <cacheHierarchy uniqueName="[Measures].[Sum of Company 5]" caption="Sum of Company 5" measure="1" displayFolder="" measureGroup="Y" count="0" hidden="1">
      <extLst>
        <ext xmlns:x15="http://schemas.microsoft.com/office/spreadsheetml/2010/11/main" uri="{B97F6D7D-B522-45F9-BDA1-12C45D357490}">
          <x15:cacheHierarchy aggregatedColumn="43"/>
        </ext>
      </extLst>
    </cacheHierarchy>
    <cacheHierarchy uniqueName="[Measures].[Sum of Value]" caption="Sum of Value" measure="1" displayFolder="" measureGroup="Y" count="0" hidden="1">
      <extLst>
        <ext xmlns:x15="http://schemas.microsoft.com/office/spreadsheetml/2010/11/main" uri="{B97F6D7D-B522-45F9-BDA1-12C45D357490}">
          <x15:cacheHierarchy aggregatedColumn="45"/>
        </ext>
      </extLst>
    </cacheHierarchy>
    <cacheHierarchy uniqueName="[Measures].[Sum of Total(FY 2023-2024)UNITS IN GJ 2]" caption="Sum of Total(FY 2023-2024)UNITS IN GJ 2" measure="1" displayFolder="" measureGroup="Append13"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Company]" caption="Count of Company" measure="1" displayFolder="" measureGroup="Table3" count="0" hidden="1">
      <extLst>
        <ext xmlns:x15="http://schemas.microsoft.com/office/spreadsheetml/2010/11/main" uri="{B97F6D7D-B522-45F9-BDA1-12C45D357490}">
          <x15:cacheHierarchy aggregatedColumn="35"/>
        </ext>
      </extLst>
    </cacheHierarchy>
    <cacheHierarchy uniqueName="[Measures].[Count of Fiscal Year]" caption="Count of Fiscal Year" measure="1" displayFolder="" measureGroup="Table3" count="0" hidden="1">
      <extLst>
        <ext xmlns:x15="http://schemas.microsoft.com/office/spreadsheetml/2010/11/main" uri="{B97F6D7D-B522-45F9-BDA1-12C45D357490}">
          <x15:cacheHierarchy aggregatedColumn="36"/>
        </ext>
      </extLst>
    </cacheHierarchy>
    <cacheHierarchy uniqueName="[Measures].[Sum of Value (GJ)]" caption="Sum of Value (GJ)" measure="1" displayFolder="" measureGroup="Table3" count="0" hidden="1">
      <extLst>
        <ext xmlns:x15="http://schemas.microsoft.com/office/spreadsheetml/2010/11/main" uri="{B97F6D7D-B522-45F9-BDA1-12C45D357490}">
          <x15:cacheHierarchy aggregatedColumn="37"/>
        </ext>
      </extLst>
    </cacheHierarchy>
  </cacheHierarchies>
  <kpis count="0"/>
  <dimensions count="7">
    <dimension name="Append1" uniqueName="[Append1]" caption="Append1"/>
    <dimension name="Append13" uniqueName="[Append13]" caption="Append13"/>
    <dimension name="FY 2023-2024" uniqueName="[FY 2023-2024]" caption="FY 2023-2024"/>
    <dimension name="FY 2024-25" uniqueName="[FY 2024-25]" caption="FY 2024-25"/>
    <dimension measure="1" name="Measures" uniqueName="[Measures]" caption="Measures"/>
    <dimension name="Table3" uniqueName="[Table3]" caption="Table3"/>
    <dimension name="Y" uniqueName="[Y]" caption="Y"/>
  </dimensions>
  <measureGroups count="6">
    <measureGroup name="Append1" caption="Append1"/>
    <measureGroup name="Append13" caption="Append13"/>
    <measureGroup name="FY 2023-2024" caption="FY 2023-2024"/>
    <measureGroup name="FY 2024-25" caption="FY 2024-25"/>
    <measureGroup name="Table3" caption="Table3"/>
    <measureGroup name="Y" caption="Y"/>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32.616289699072" backgroundQuery="1" createdVersion="8" refreshedVersion="8" minRefreshableVersion="3" recordCount="0" supportSubquery="1" supportAdvancedDrill="1" xr:uid="{9D3A4305-EE41-4259-9DB5-A31AA1C1636E}">
  <cacheSource type="external" connectionId="7"/>
  <cacheFields count="6">
    <cacheField name="[Y].[Parameter].[Parameter]" caption="Parameter" numFmtId="0" hierarchy="38" level="1">
      <sharedItems count="12">
        <s v="Diesel"/>
        <s v="Energy consumption through other sources (C)"/>
        <s v="Energy consumption through other sources (F)"/>
        <s v="LNG"/>
        <s v="LPG"/>
        <s v="Total electricity consumption (A) in (GJ)"/>
        <s v="Total electricity consumption (D)"/>
        <s v="Total energy consumed (A+B+C+D+E+F)"/>
        <s v="Total energy consumed from non-renewable sources (D+E+F)"/>
        <s v="Total energy consumed from renewable sources (A+B+C)"/>
        <s v="Total fuel comsumption (B) (in GJ)"/>
        <s v="Total fuel consumption (E)"/>
      </sharedItems>
    </cacheField>
    <cacheField name="[Measures].[Sum of Company 1 3]" caption="Sum of Company 1 3" numFmtId="0" hierarchy="61" level="32767"/>
    <cacheField name="[Measures].[Sum of Company 2]" caption="Sum of Company 2" numFmtId="0" hierarchy="62" level="32767"/>
    <cacheField name="[Measures].[Sum of Company 3]" caption="Sum of Company 3" numFmtId="0" hierarchy="63" level="32767"/>
    <cacheField name="[Measures].[Sum of Company 4]" caption="Sum of Company 4" numFmtId="0" hierarchy="64" level="32767"/>
    <cacheField name="[Measures].[Sum of Company 5]" caption="Sum of Company 5" numFmtId="0" hierarchy="65" level="32767"/>
  </cacheFields>
  <cacheHierarchies count="71">
    <cacheHierarchy uniqueName="[Append1].[Sr. No.]" caption="Sr. No." attribute="1" defaultMemberUniqueName="[Append1].[Sr. No.].[All]" allUniqueName="[Append1].[Sr. No.].[All]" dimensionUniqueName="[Append1]" displayFolder="" count="0" memberValueDatatype="20" unbalanced="0"/>
    <cacheHierarchy uniqueName="[Append1].[Parameter]" caption="Parameter" attribute="1" defaultMemberUniqueName="[Append1].[Parameter].[All]" allUniqueName="[Append1].[Parameter].[All]" dimensionUniqueName="[Append1]" displayFolder="" count="0" memberValueDatatype="130" unbalanced="0"/>
    <cacheHierarchy uniqueName="[Append1].[Company 1]" caption="Company 1" attribute="1" defaultMemberUniqueName="[Append1].[Company 1].[All]" allUniqueName="[Append1].[Company 1].[All]" dimensionUniqueName="[Append1]" displayFolder="" count="0" memberValueDatatype="20" unbalanced="0"/>
    <cacheHierarchy uniqueName="[Append1].[Company 2]" caption="Company 2" attribute="1" defaultMemberUniqueName="[Append1].[Company 2].[All]" allUniqueName="[Append1].[Company 2].[All]" dimensionUniqueName="[Append1]" displayFolder="" count="0" memberValueDatatype="5" unbalanced="0"/>
    <cacheHierarchy uniqueName="[Append1].[Company 3]" caption="Company 3" attribute="1" defaultMemberUniqueName="[Append1].[Company 3].[All]" allUniqueName="[Append1].[Company 3].[All]" dimensionUniqueName="[Append1]" displayFolder="" count="0" memberValueDatatype="5" unbalanced="0"/>
    <cacheHierarchy uniqueName="[Append1].[Company 4]" caption="Company 4" attribute="1" defaultMemberUniqueName="[Append1].[Company 4].[All]" allUniqueName="[Append1].[Company 4].[All]" dimensionUniqueName="[Append1]" displayFolder="" count="0" memberValueDatatype="20" unbalanced="0"/>
    <cacheHierarchy uniqueName="[Append1].[Company 5]" caption="Company 5" attribute="1" defaultMemberUniqueName="[Append1].[Company 5].[All]" allUniqueName="[Append1].[Company 5].[All]" dimensionUniqueName="[Append1]" displayFolder="" count="0" memberValueDatatype="20" unbalanced="0"/>
    <cacheHierarchy uniqueName="[Append1].[Total(FY 2024-25)UNITS IN GJ]" caption="Total(FY 2024-25)UNITS IN GJ" attribute="1" defaultMemberUniqueName="[Append1].[Total(FY 2024-25)UNITS IN GJ].[All]" allUniqueName="[Append1].[Total(FY 2024-25)UNITS IN GJ].[All]" dimensionUniqueName="[Append1]" displayFolder="" count="0" memberValueDatatype="5" unbalanced="0"/>
    <cacheHierarchy uniqueName="[Append1].[Total(FY 2023-2024)UNITS IN GJ]" caption="Total(FY 2023-2024)UNITS IN GJ" attribute="1" defaultMemberUniqueName="[Append1].[Total(FY 2023-2024)UNITS IN GJ].[All]" allUniqueName="[Append1].[Total(FY 2023-2024)UNITS IN GJ].[All]" dimensionUniqueName="[Append1]" displayFolder="" count="0" memberValueDatatype="5" unbalanced="0"/>
    <cacheHierarchy uniqueName="[Append13].[Sr. No.]" caption="Sr. No." attribute="1" defaultMemberUniqueName="[Append13].[Sr. No.].[All]" allUniqueName="[Append13].[Sr. No.].[All]" dimensionUniqueName="[Append13]" displayFolder="" count="0" memberValueDatatype="20" unbalanced="0"/>
    <cacheHierarchy uniqueName="[Append13].[Parameter]" caption="Parameter" attribute="1" defaultMemberUniqueName="[Append13].[Parameter].[All]" allUniqueName="[Append13].[Parameter].[All]" dimensionUniqueName="[Append13]" displayFolder="" count="0" memberValueDatatype="130" unbalanced="0"/>
    <cacheHierarchy uniqueName="[Append13].[Company 1]" caption="Company 1" attribute="1" defaultMemberUniqueName="[Append13].[Company 1].[All]" allUniqueName="[Append13].[Company 1].[All]" dimensionUniqueName="[Append13]" displayFolder="" count="0" memberValueDatatype="20" unbalanced="0"/>
    <cacheHierarchy uniqueName="[Append13].[Company 2]" caption="Company 2" attribute="1" defaultMemberUniqueName="[Append13].[Company 2].[All]" allUniqueName="[Append13].[Company 2].[All]" dimensionUniqueName="[Append13]" displayFolder="" count="0" memberValueDatatype="5" unbalanced="0"/>
    <cacheHierarchy uniqueName="[Append13].[Company 3]" caption="Company 3" attribute="1" defaultMemberUniqueName="[Append13].[Company 3].[All]" allUniqueName="[Append13].[Company 3].[All]" dimensionUniqueName="[Append13]" displayFolder="" count="0" memberValueDatatype="5" unbalanced="0"/>
    <cacheHierarchy uniqueName="[Append13].[Company 4]" caption="Company 4" attribute="1" defaultMemberUniqueName="[Append13].[Company 4].[All]" allUniqueName="[Append13].[Company 4].[All]" dimensionUniqueName="[Append13]" displayFolder="" count="0" memberValueDatatype="20" unbalanced="0"/>
    <cacheHierarchy uniqueName="[Append13].[Company 5]" caption="Company 5" attribute="1" defaultMemberUniqueName="[Append13].[Company 5].[All]" allUniqueName="[Append13].[Company 5].[All]" dimensionUniqueName="[Append13]" displayFolder="" count="0" memberValueDatatype="20" unbalanced="0"/>
    <cacheHierarchy uniqueName="[Append13].[Total(FY 2024-25)UNITS IN GJ]" caption="Total(FY 2024-25)UNITS IN GJ" attribute="1" defaultMemberUniqueName="[Append13].[Total(FY 2024-25)UNITS IN GJ].[All]" allUniqueName="[Append13].[Total(FY 2024-25)UNITS IN GJ].[All]" dimensionUniqueName="[Append13]" displayFolder="" count="0" memberValueDatatype="5" unbalanced="0"/>
    <cacheHierarchy uniqueName="[Append13].[Total(FY 2023-2024)UNITS IN GJ]" caption="Total(FY 2023-2024)UNITS IN GJ" attribute="1" defaultMemberUniqueName="[Append13].[Total(FY 2023-2024)UNITS IN GJ].[All]" allUniqueName="[Append13].[Total(FY 2023-2024)UNITS IN GJ].[All]" dimensionUniqueName="[Append13]" displayFolder="" count="0" memberValueDatatype="5" unbalanced="0"/>
    <cacheHierarchy uniqueName="[FY 2023-2024].[Sr. No.]" caption="Sr. No." attribute="1" defaultMemberUniqueName="[FY 2023-2024].[Sr. No.].[All]" allUniqueName="[FY 2023-2024].[Sr. No.].[All]" dimensionUniqueName="[FY 2023-2024]" displayFolder="" count="0" memberValueDatatype="20" unbalanced="0"/>
    <cacheHierarchy uniqueName="[FY 2023-2024].[Parameter]" caption="Parameter" attribute="1" defaultMemberUniqueName="[FY 2023-2024].[Parameter].[All]" allUniqueName="[FY 2023-2024].[Parameter].[All]" dimensionUniqueName="[FY 2023-2024]" displayFolder="" count="0" memberValueDatatype="130" unbalanced="0"/>
    <cacheHierarchy uniqueName="[FY 2023-2024].[Company 1]" caption="Company 1" attribute="1" defaultMemberUniqueName="[FY 2023-2024].[Company 1].[All]" allUniqueName="[FY 2023-2024].[Company 1].[All]" dimensionUniqueName="[FY 2023-2024]" displayFolder="" count="0" memberValueDatatype="20" unbalanced="0"/>
    <cacheHierarchy uniqueName="[FY 2023-2024].[Company 2]" caption="Company 2" attribute="1" defaultMemberUniqueName="[FY 2023-2024].[Company 2].[All]" allUniqueName="[FY 2023-2024].[Company 2].[All]" dimensionUniqueName="[FY 2023-2024]" displayFolder="" count="0" memberValueDatatype="5" unbalanced="0"/>
    <cacheHierarchy uniqueName="[FY 2023-2024].[Company 3]" caption="Company 3" attribute="1" defaultMemberUniqueName="[FY 2023-2024].[Company 3].[All]" allUniqueName="[FY 2023-2024].[Company 3].[All]" dimensionUniqueName="[FY 2023-2024]" displayFolder="" count="0" memberValueDatatype="20" unbalanced="0"/>
    <cacheHierarchy uniqueName="[FY 2023-2024].[Company 4]" caption="Company 4" attribute="1" defaultMemberUniqueName="[FY 2023-2024].[Company 4].[All]" allUniqueName="[FY 2023-2024].[Company 4].[All]" dimensionUniqueName="[FY 2023-2024]" displayFolder="" count="0" memberValueDatatype="20" unbalanced="0"/>
    <cacheHierarchy uniqueName="[FY 2023-2024].[Company 5]" caption="Company 5" attribute="1" defaultMemberUniqueName="[FY 2023-2024].[Company 5].[All]" allUniqueName="[FY 2023-2024].[Company 5].[All]" dimensionUniqueName="[FY 2023-2024]" displayFolder="" count="0" memberValueDatatype="20" unbalanced="0"/>
    <cacheHierarchy uniqueName="[FY 2023-2024].[Total(FY 2023-2024)UNITS IN GJ]" caption="Total(FY 2023-2024)UNITS IN GJ" attribute="1" defaultMemberUniqueName="[FY 2023-2024].[Total(FY 2023-2024)UNITS IN GJ].[All]" allUniqueName="[FY 2023-2024].[Total(FY 2023-2024)UNITS IN GJ].[All]" dimensionUniqueName="[FY 2023-2024]" displayFolder="" count="0" memberValueDatatype="5" unbalanced="0"/>
    <cacheHierarchy uniqueName="[FY 2024-25].[Sr. No.]" caption="Sr. No." attribute="1" defaultMemberUniqueName="[FY 2024-25].[Sr. No.].[All]" allUniqueName="[FY 2024-25].[Sr. No.].[All]" dimensionUniqueName="[FY 2024-25]" displayFolder="" count="0" memberValueDatatype="20" unbalanced="0"/>
    <cacheHierarchy uniqueName="[FY 2024-25].[Parameter]" caption="Parameter" attribute="1" defaultMemberUniqueName="[FY 2024-25].[Parameter].[All]" allUniqueName="[FY 2024-25].[Parameter].[All]" dimensionUniqueName="[FY 2024-25]" displayFolder="" count="0" memberValueDatatype="130" unbalanced="0"/>
    <cacheHierarchy uniqueName="[FY 2024-25].[Company 1]" caption="Company 1" attribute="1" defaultMemberUniqueName="[FY 2024-25].[Company 1].[All]" allUniqueName="[FY 2024-25].[Company 1].[All]" dimensionUniqueName="[FY 2024-25]" displayFolder="" count="0" memberValueDatatype="20" unbalanced="0"/>
    <cacheHierarchy uniqueName="[FY 2024-25].[Company 2]" caption="Company 2" attribute="1" defaultMemberUniqueName="[FY 2024-25].[Company 2].[All]" allUniqueName="[FY 2024-25].[Company 2].[All]" dimensionUniqueName="[FY 2024-25]" displayFolder="" count="0" memberValueDatatype="20" unbalanced="0"/>
    <cacheHierarchy uniqueName="[FY 2024-25].[Company 3]" caption="Company 3" attribute="1" defaultMemberUniqueName="[FY 2024-25].[Company 3].[All]" allUniqueName="[FY 2024-25].[Company 3].[All]" dimensionUniqueName="[FY 2024-25]" displayFolder="" count="0" memberValueDatatype="5" unbalanced="0"/>
    <cacheHierarchy uniqueName="[FY 2024-25].[Company 4]" caption="Company 4" attribute="1" defaultMemberUniqueName="[FY 2024-25].[Company 4].[All]" allUniqueName="[FY 2024-25].[Company 4].[All]" dimensionUniqueName="[FY 2024-25]" displayFolder="" count="0" memberValueDatatype="20" unbalanced="0"/>
    <cacheHierarchy uniqueName="[FY 2024-25].[Company 5]" caption="Company 5" attribute="1" defaultMemberUniqueName="[FY 2024-25].[Company 5].[All]" allUniqueName="[FY 2024-25].[Company 5].[All]" dimensionUniqueName="[FY 2024-25]" displayFolder="" count="0" memberValueDatatype="20" unbalanced="0"/>
    <cacheHierarchy uniqueName="[FY 2024-25].[Total(FY 2024-25)UNITS IN GJ]" caption="Total(FY 2024-25)UNITS IN GJ" attribute="1" defaultMemberUniqueName="[FY 2024-25].[Total(FY 2024-25)UNITS IN GJ].[All]" allUniqueName="[FY 2024-25].[Total(FY 2024-25)UNITS IN GJ].[All]" dimensionUniqueName="[FY 2024-25]" displayFolder="" count="0" memberValueDatatype="5" unbalanced="0"/>
    <cacheHierarchy uniqueName="[Table3].[Parameter]" caption="Parameter" attribute="1" defaultMemberUniqueName="[Table3].[Parameter].[All]" allUniqueName="[Table3].[Parameter].[All]" dimensionUniqueName="[Table3]" displayFolder="" count="0" memberValueDatatype="130" unbalanced="0"/>
    <cacheHierarchy uniqueName="[Table3].[Company]" caption="Company" attribute="1" defaultMemberUniqueName="[Table3].[Company].[All]" allUniqueName="[Table3].[Company].[All]" dimensionUniqueName="[Table3]" displayFolder="" count="0" memberValueDatatype="130" unbalanced="0"/>
    <cacheHierarchy uniqueName="[Table3].[Fiscal Year]" caption="Fiscal Year" attribute="1" defaultMemberUniqueName="[Table3].[Fiscal Year].[All]" allUniqueName="[Table3].[Fiscal Year].[All]" dimensionUniqueName="[Table3]" displayFolder="" count="0" memberValueDatatype="130" unbalanced="0"/>
    <cacheHierarchy uniqueName="[Table3].[Value (GJ)]" caption="Value (GJ)" attribute="1" defaultMemberUniqueName="[Table3].[Value (GJ)].[All]" allUniqueName="[Table3].[Value (GJ)].[All]" dimensionUniqueName="[Table3]" displayFolder="" count="0" memberValueDatatype="20" unbalanced="0"/>
    <cacheHierarchy uniqueName="[Y].[Parameter]" caption="Parameter" attribute="1" defaultMemberUniqueName="[Y].[Parameter].[All]" allUniqueName="[Y].[Parameter].[All]" dimensionUniqueName="[Y]" displayFolder="" count="2" memberValueDatatype="130" unbalanced="0">
      <fieldsUsage count="2">
        <fieldUsage x="-1"/>
        <fieldUsage x="0"/>
      </fieldsUsage>
    </cacheHierarchy>
    <cacheHierarchy uniqueName="[Y].[Company 1]" caption="Company 1" attribute="1" defaultMemberUniqueName="[Y].[Company 1].[All]" allUniqueName="[Y].[Company 1].[All]" dimensionUniqueName="[Y]" displayFolder="" count="0" memberValueDatatype="20" unbalanced="0"/>
    <cacheHierarchy uniqueName="[Y].[Company 2]" caption="Company 2" attribute="1" defaultMemberUniqueName="[Y].[Company 2].[All]" allUniqueName="[Y].[Company 2].[All]" dimensionUniqueName="[Y]" displayFolder="" count="0" memberValueDatatype="5" unbalanced="0"/>
    <cacheHierarchy uniqueName="[Y].[Company 3]" caption="Company 3" attribute="1" defaultMemberUniqueName="[Y].[Company 3].[All]" allUniqueName="[Y].[Company 3].[All]" dimensionUniqueName="[Y]" displayFolder="" count="0" memberValueDatatype="5" unbalanced="0"/>
    <cacheHierarchy uniqueName="[Y].[Company 4]" caption="Company 4" attribute="1" defaultMemberUniqueName="[Y].[Company 4].[All]" allUniqueName="[Y].[Company 4].[All]" dimensionUniqueName="[Y]" displayFolder="" count="0" memberValueDatatype="20" unbalanced="0"/>
    <cacheHierarchy uniqueName="[Y].[Company 5]" caption="Company 5" attribute="1" defaultMemberUniqueName="[Y].[Company 5].[All]" allUniqueName="[Y].[Company 5].[All]" dimensionUniqueName="[Y]" displayFolder="" count="0" memberValueDatatype="20" unbalanced="0"/>
    <cacheHierarchy uniqueName="[Y].[FISCAL YEAR]" caption="FISCAL YEAR" attribute="1" defaultMemberUniqueName="[Y].[FISCAL YEAR].[All]" allUniqueName="[Y].[FISCAL YEAR].[All]" dimensionUniqueName="[Y]" displayFolder="" count="0" memberValueDatatype="130" unbalanced="0"/>
    <cacheHierarchy uniqueName="[Y].[Value]" caption="Value" attribute="1" defaultMemberUniqueName="[Y].[Value].[All]" allUniqueName="[Y].[Value].[All]" dimensionUniqueName="[Y]" displayFolder="" count="0" memberValueDatatype="5" unbalanced="0"/>
    <cacheHierarchy uniqueName="[Measures].[YOY(%)Change]" caption="YOY(%)Change" measure="1" displayFolder="" measureGroup="Append1" count="0"/>
    <cacheHierarchy uniqueName="[Measures].[TOTAL ENERGY COSUMPTION]" caption="TOTAL ENERGY COSUMPTION" measure="1" displayFolder="" measureGroup="Append1" count="0"/>
    <cacheHierarchy uniqueName="[Measures].[__XL_Count FY 2024-25]" caption="__XL_Count FY 2024-25" measure="1" displayFolder="" measureGroup="FY 2024-25" count="0" hidden="1"/>
    <cacheHierarchy uniqueName="[Measures].[__XL_Count FY 2023-2024]" caption="__XL_Count FY 2023-2024" measure="1" displayFolder="" measureGroup="FY 2023-2024" count="0" hidden="1"/>
    <cacheHierarchy uniqueName="[Measures].[__XL_Count Append1]" caption="__XL_Count Append1" measure="1" displayFolder="" measureGroup="Append1" count="0" hidden="1"/>
    <cacheHierarchy uniqueName="[Measures].[__XL_Count Y]" caption="__XL_Count Y" measure="1" displayFolder="" measureGroup="Y" count="0" hidden="1"/>
    <cacheHierarchy uniqueName="[Measures].[__XL_Count Append13]" caption="__XL_Count Append13" measure="1" displayFolder="" measureGroup="Append13"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Parameter]" caption="Count of Parameter" measure="1" displayFolder="" measureGroup="Append1" count="0" hidden="1">
      <extLst>
        <ext xmlns:x15="http://schemas.microsoft.com/office/spreadsheetml/2010/11/main" uri="{B97F6D7D-B522-45F9-BDA1-12C45D357490}">
          <x15:cacheHierarchy aggregatedColumn="1"/>
        </ext>
      </extLst>
    </cacheHierarchy>
    <cacheHierarchy uniqueName="[Measures].[Sum of Company 1]" caption="Sum of Company 1" measure="1" displayFolder="" measureGroup="Append1" count="0" hidden="1">
      <extLst>
        <ext xmlns:x15="http://schemas.microsoft.com/office/spreadsheetml/2010/11/main" uri="{B97F6D7D-B522-45F9-BDA1-12C45D357490}">
          <x15:cacheHierarchy aggregatedColumn="2"/>
        </ext>
      </extLst>
    </cacheHierarchy>
    <cacheHierarchy uniqueName="[Measures].[Sum of Total(FY 2023-2024)UNITS IN GJ]" caption="Sum of Total(FY 2023-2024)UNITS IN GJ" measure="1" displayFolder="" measureGroup="Append1" count="0" hidden="1">
      <extLst>
        <ext xmlns:x15="http://schemas.microsoft.com/office/spreadsheetml/2010/11/main" uri="{B97F6D7D-B522-45F9-BDA1-12C45D357490}">
          <x15:cacheHierarchy aggregatedColumn="8"/>
        </ext>
      </extLst>
    </cacheHierarchy>
    <cacheHierarchy uniqueName="[Measures].[Sum of Company 1 2]" caption="Sum of Company 1 2" measure="1" displayFolder="" measureGroup="FY 2024-25" count="0" hidden="1">
      <extLst>
        <ext xmlns:x15="http://schemas.microsoft.com/office/spreadsheetml/2010/11/main" uri="{B97F6D7D-B522-45F9-BDA1-12C45D357490}">
          <x15:cacheHierarchy aggregatedColumn="28"/>
        </ext>
      </extLst>
    </cacheHierarchy>
    <cacheHierarchy uniqueName="[Measures].[Distinct Count of Company 1]" caption="Distinct Count of Company 1" measure="1" displayFolder="" measureGroup="Append1" count="0" hidden="1">
      <extLst>
        <ext xmlns:x15="http://schemas.microsoft.com/office/spreadsheetml/2010/11/main" uri="{B97F6D7D-B522-45F9-BDA1-12C45D357490}">
          <x15:cacheHierarchy aggregatedColumn="2"/>
        </ext>
      </extLst>
    </cacheHierarchy>
    <cacheHierarchy uniqueName="[Measures].[Sum of Total(FY 2024-25)UNITS IN GJ]" caption="Sum of Total(FY 2024-25)UNITS IN GJ" measure="1" displayFolder="" measureGroup="Append1" count="0" hidden="1">
      <extLst>
        <ext xmlns:x15="http://schemas.microsoft.com/office/spreadsheetml/2010/11/main" uri="{B97F6D7D-B522-45F9-BDA1-12C45D357490}">
          <x15:cacheHierarchy aggregatedColumn="7"/>
        </ext>
      </extLst>
    </cacheHierarchy>
    <cacheHierarchy uniqueName="[Measures].[Sum of Company 1 3]" caption="Sum of Company 1 3" measure="1" displayFolder="" measureGroup="Y" count="0" oneField="1" hidden="1">
      <fieldsUsage count="1">
        <fieldUsage x="1"/>
      </fieldsUsage>
      <extLst>
        <ext xmlns:x15="http://schemas.microsoft.com/office/spreadsheetml/2010/11/main" uri="{B97F6D7D-B522-45F9-BDA1-12C45D357490}">
          <x15:cacheHierarchy aggregatedColumn="39"/>
        </ext>
      </extLst>
    </cacheHierarchy>
    <cacheHierarchy uniqueName="[Measures].[Sum of Company 2]" caption="Sum of Company 2" measure="1" displayFolder="" measureGroup="Y" count="0" oneField="1" hidden="1">
      <fieldsUsage count="1">
        <fieldUsage x="2"/>
      </fieldsUsage>
      <extLst>
        <ext xmlns:x15="http://schemas.microsoft.com/office/spreadsheetml/2010/11/main" uri="{B97F6D7D-B522-45F9-BDA1-12C45D357490}">
          <x15:cacheHierarchy aggregatedColumn="40"/>
        </ext>
      </extLst>
    </cacheHierarchy>
    <cacheHierarchy uniqueName="[Measures].[Sum of Company 3]" caption="Sum of Company 3" measure="1" displayFolder="" measureGroup="Y" count="0" oneField="1" hidden="1">
      <fieldsUsage count="1">
        <fieldUsage x="3"/>
      </fieldsUsage>
      <extLst>
        <ext xmlns:x15="http://schemas.microsoft.com/office/spreadsheetml/2010/11/main" uri="{B97F6D7D-B522-45F9-BDA1-12C45D357490}">
          <x15:cacheHierarchy aggregatedColumn="41"/>
        </ext>
      </extLst>
    </cacheHierarchy>
    <cacheHierarchy uniqueName="[Measures].[Sum of Company 4]" caption="Sum of Company 4" measure="1" displayFolder="" measureGroup="Y" count="0" oneField="1" hidden="1">
      <fieldsUsage count="1">
        <fieldUsage x="4"/>
      </fieldsUsage>
      <extLst>
        <ext xmlns:x15="http://schemas.microsoft.com/office/spreadsheetml/2010/11/main" uri="{B97F6D7D-B522-45F9-BDA1-12C45D357490}">
          <x15:cacheHierarchy aggregatedColumn="42"/>
        </ext>
      </extLst>
    </cacheHierarchy>
    <cacheHierarchy uniqueName="[Measures].[Sum of Company 5]" caption="Sum of Company 5" measure="1" displayFolder="" measureGroup="Y" count="0" oneField="1" hidden="1">
      <fieldsUsage count="1">
        <fieldUsage x="5"/>
      </fieldsUsage>
      <extLst>
        <ext xmlns:x15="http://schemas.microsoft.com/office/spreadsheetml/2010/11/main" uri="{B97F6D7D-B522-45F9-BDA1-12C45D357490}">
          <x15:cacheHierarchy aggregatedColumn="43"/>
        </ext>
      </extLst>
    </cacheHierarchy>
    <cacheHierarchy uniqueName="[Measures].[Sum of Value]" caption="Sum of Value" measure="1" displayFolder="" measureGroup="Y" count="0" hidden="1">
      <extLst>
        <ext xmlns:x15="http://schemas.microsoft.com/office/spreadsheetml/2010/11/main" uri="{B97F6D7D-B522-45F9-BDA1-12C45D357490}">
          <x15:cacheHierarchy aggregatedColumn="45"/>
        </ext>
      </extLst>
    </cacheHierarchy>
    <cacheHierarchy uniqueName="[Measures].[Sum of Total(FY 2023-2024)UNITS IN GJ 2]" caption="Sum of Total(FY 2023-2024)UNITS IN GJ 2" measure="1" displayFolder="" measureGroup="Append13" count="0" hidden="1">
      <extLst>
        <ext xmlns:x15="http://schemas.microsoft.com/office/spreadsheetml/2010/11/main" uri="{B97F6D7D-B522-45F9-BDA1-12C45D357490}">
          <x15:cacheHierarchy aggregatedColumn="17"/>
        </ext>
      </extLst>
    </cacheHierarchy>
    <cacheHierarchy uniqueName="[Measures].[Count of Company]" caption="Count of Company" measure="1" displayFolder="" measureGroup="Table3" count="0" hidden="1">
      <extLst>
        <ext xmlns:x15="http://schemas.microsoft.com/office/spreadsheetml/2010/11/main" uri="{B97F6D7D-B522-45F9-BDA1-12C45D357490}">
          <x15:cacheHierarchy aggregatedColumn="35"/>
        </ext>
      </extLst>
    </cacheHierarchy>
    <cacheHierarchy uniqueName="[Measures].[Count of Fiscal Year]" caption="Count of Fiscal Year" measure="1" displayFolder="" measureGroup="Table3" count="0" hidden="1">
      <extLst>
        <ext xmlns:x15="http://schemas.microsoft.com/office/spreadsheetml/2010/11/main" uri="{B97F6D7D-B522-45F9-BDA1-12C45D357490}">
          <x15:cacheHierarchy aggregatedColumn="36"/>
        </ext>
      </extLst>
    </cacheHierarchy>
    <cacheHierarchy uniqueName="[Measures].[Sum of Value (GJ)]" caption="Sum of Value (GJ)" measure="1" displayFolder="" measureGroup="Table3" count="0" hidden="1">
      <extLst>
        <ext xmlns:x15="http://schemas.microsoft.com/office/spreadsheetml/2010/11/main" uri="{B97F6D7D-B522-45F9-BDA1-12C45D357490}">
          <x15:cacheHierarchy aggregatedColumn="37"/>
        </ext>
      </extLst>
    </cacheHierarchy>
  </cacheHierarchies>
  <kpis count="0"/>
  <dimensions count="7">
    <dimension name="Append1" uniqueName="[Append1]" caption="Append1"/>
    <dimension name="Append13" uniqueName="[Append13]" caption="Append13"/>
    <dimension name="FY 2023-2024" uniqueName="[FY 2023-2024]" caption="FY 2023-2024"/>
    <dimension name="FY 2024-25" uniqueName="[FY 2024-25]" caption="FY 2024-25"/>
    <dimension measure="1" name="Measures" uniqueName="[Measures]" caption="Measures"/>
    <dimension name="Table3" uniqueName="[Table3]" caption="Table3"/>
    <dimension name="Y" uniqueName="[Y]" caption="Y"/>
  </dimensions>
  <measureGroups count="6">
    <measureGroup name="Append1" caption="Append1"/>
    <measureGroup name="Append13" caption="Append13"/>
    <measureGroup name="FY 2023-2024" caption="FY 2023-2024"/>
    <measureGroup name="FY 2024-25" caption="FY 2024-25"/>
    <measureGroup name="Table3" caption="Table3"/>
    <measureGroup name="Y" caption="Y"/>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32.792913888887" backgroundQuery="1" createdVersion="8" refreshedVersion="8" minRefreshableVersion="3" recordCount="0" supportSubquery="1" supportAdvancedDrill="1" xr:uid="{9316CE1C-9C19-445F-BF6C-0DEEA056095C}">
  <cacheSource type="external" connectionId="7"/>
  <cacheFields count="3">
    <cacheField name="[Append1].[Parameter].[Parameter]" caption="Parameter" numFmtId="0" hierarchy="1" level="1">
      <sharedItems count="5">
        <s v="Diesel"/>
        <s v="LNG"/>
        <s v="LPG"/>
        <s v="Total electricity consumption (A) in (GJ)"/>
        <s v="Total electricity consumption (D)"/>
      </sharedItems>
    </cacheField>
    <cacheField name="[Measures].[Sum of Total(FY 2024-25)UNITS IN GJ]" caption="Sum of Total(FY 2024-25)UNITS IN GJ" numFmtId="0" hierarchy="60" level="32767"/>
    <cacheField name="[FY 2024-25].[Parameter].[Parameter]" caption="Parameter" numFmtId="0" hierarchy="27" level="1">
      <sharedItems containsSemiMixedTypes="0" containsNonDate="0" containsString="0"/>
    </cacheField>
  </cacheFields>
  <cacheHierarchies count="71">
    <cacheHierarchy uniqueName="[Append1].[Sr. No.]" caption="Sr. No." attribute="1" defaultMemberUniqueName="[Append1].[Sr. No.].[All]" allUniqueName="[Append1].[Sr. No.].[All]" dimensionUniqueName="[Append1]" displayFolder="" count="0" memberValueDatatype="20" unbalanced="0"/>
    <cacheHierarchy uniqueName="[Append1].[Parameter]" caption="Parameter" attribute="1" defaultMemberUniqueName="[Append1].[Parameter].[All]" allUniqueName="[Append1].[Parameter].[All]" dimensionUniqueName="[Append1]" displayFolder="" count="2" memberValueDatatype="130" unbalanced="0">
      <fieldsUsage count="2">
        <fieldUsage x="-1"/>
        <fieldUsage x="0"/>
      </fieldsUsage>
    </cacheHierarchy>
    <cacheHierarchy uniqueName="[Append1].[Company 1]" caption="Company 1" attribute="1" defaultMemberUniqueName="[Append1].[Company 1].[All]" allUniqueName="[Append1].[Company 1].[All]" dimensionUniqueName="[Append1]" displayFolder="" count="0" memberValueDatatype="20" unbalanced="0"/>
    <cacheHierarchy uniqueName="[Append1].[Company 2]" caption="Company 2" attribute="1" defaultMemberUniqueName="[Append1].[Company 2].[All]" allUniqueName="[Append1].[Company 2].[All]" dimensionUniqueName="[Append1]" displayFolder="" count="0" memberValueDatatype="5" unbalanced="0"/>
    <cacheHierarchy uniqueName="[Append1].[Company 3]" caption="Company 3" attribute="1" defaultMemberUniqueName="[Append1].[Company 3].[All]" allUniqueName="[Append1].[Company 3].[All]" dimensionUniqueName="[Append1]" displayFolder="" count="0" memberValueDatatype="5" unbalanced="0"/>
    <cacheHierarchy uniqueName="[Append1].[Company 4]" caption="Company 4" attribute="1" defaultMemberUniqueName="[Append1].[Company 4].[All]" allUniqueName="[Append1].[Company 4].[All]" dimensionUniqueName="[Append1]" displayFolder="" count="0" memberValueDatatype="20" unbalanced="0"/>
    <cacheHierarchy uniqueName="[Append1].[Company 5]" caption="Company 5" attribute="1" defaultMemberUniqueName="[Append1].[Company 5].[All]" allUniqueName="[Append1].[Company 5].[All]" dimensionUniqueName="[Append1]" displayFolder="" count="0" memberValueDatatype="20" unbalanced="0"/>
    <cacheHierarchy uniqueName="[Append1].[Total(FY 2024-25)UNITS IN GJ]" caption="Total(FY 2024-25)UNITS IN GJ" attribute="1" defaultMemberUniqueName="[Append1].[Total(FY 2024-25)UNITS IN GJ].[All]" allUniqueName="[Append1].[Total(FY 2024-25)UNITS IN GJ].[All]" dimensionUniqueName="[Append1]" displayFolder="" count="0" memberValueDatatype="5" unbalanced="0"/>
    <cacheHierarchy uniqueName="[Append1].[Total(FY 2023-2024)UNITS IN GJ]" caption="Total(FY 2023-2024)UNITS IN GJ" attribute="1" defaultMemberUniqueName="[Append1].[Total(FY 2023-2024)UNITS IN GJ].[All]" allUniqueName="[Append1].[Total(FY 2023-2024)UNITS IN GJ].[All]" dimensionUniqueName="[Append1]" displayFolder="" count="0" memberValueDatatype="5" unbalanced="0"/>
    <cacheHierarchy uniqueName="[Append13].[Sr. No.]" caption="Sr. No." attribute="1" defaultMemberUniqueName="[Append13].[Sr. No.].[All]" allUniqueName="[Append13].[Sr. No.].[All]" dimensionUniqueName="[Append13]" displayFolder="" count="0" memberValueDatatype="20" unbalanced="0"/>
    <cacheHierarchy uniqueName="[Append13].[Parameter]" caption="Parameter" attribute="1" defaultMemberUniqueName="[Append13].[Parameter].[All]" allUniqueName="[Append13].[Parameter].[All]" dimensionUniqueName="[Append13]" displayFolder="" count="0" memberValueDatatype="130" unbalanced="0"/>
    <cacheHierarchy uniqueName="[Append13].[Company 1]" caption="Company 1" attribute="1" defaultMemberUniqueName="[Append13].[Company 1].[All]" allUniqueName="[Append13].[Company 1].[All]" dimensionUniqueName="[Append13]" displayFolder="" count="0" memberValueDatatype="20" unbalanced="0"/>
    <cacheHierarchy uniqueName="[Append13].[Company 2]" caption="Company 2" attribute="1" defaultMemberUniqueName="[Append13].[Company 2].[All]" allUniqueName="[Append13].[Company 2].[All]" dimensionUniqueName="[Append13]" displayFolder="" count="0" memberValueDatatype="5" unbalanced="0"/>
    <cacheHierarchy uniqueName="[Append13].[Company 3]" caption="Company 3" attribute="1" defaultMemberUniqueName="[Append13].[Company 3].[All]" allUniqueName="[Append13].[Company 3].[All]" dimensionUniqueName="[Append13]" displayFolder="" count="0" memberValueDatatype="5" unbalanced="0"/>
    <cacheHierarchy uniqueName="[Append13].[Company 4]" caption="Company 4" attribute="1" defaultMemberUniqueName="[Append13].[Company 4].[All]" allUniqueName="[Append13].[Company 4].[All]" dimensionUniqueName="[Append13]" displayFolder="" count="0" memberValueDatatype="20" unbalanced="0"/>
    <cacheHierarchy uniqueName="[Append13].[Company 5]" caption="Company 5" attribute="1" defaultMemberUniqueName="[Append13].[Company 5].[All]" allUniqueName="[Append13].[Company 5].[All]" dimensionUniqueName="[Append13]" displayFolder="" count="0" memberValueDatatype="20" unbalanced="0"/>
    <cacheHierarchy uniqueName="[Append13].[Total(FY 2024-25)UNITS IN GJ]" caption="Total(FY 2024-25)UNITS IN GJ" attribute="1" defaultMemberUniqueName="[Append13].[Total(FY 2024-25)UNITS IN GJ].[All]" allUniqueName="[Append13].[Total(FY 2024-25)UNITS IN GJ].[All]" dimensionUniqueName="[Append13]" displayFolder="" count="0" memberValueDatatype="5" unbalanced="0"/>
    <cacheHierarchy uniqueName="[Append13].[Total(FY 2023-2024)UNITS IN GJ]" caption="Total(FY 2023-2024)UNITS IN GJ" attribute="1" defaultMemberUniqueName="[Append13].[Total(FY 2023-2024)UNITS IN GJ].[All]" allUniqueName="[Append13].[Total(FY 2023-2024)UNITS IN GJ].[All]" dimensionUniqueName="[Append13]" displayFolder="" count="0" memberValueDatatype="5" unbalanced="0"/>
    <cacheHierarchy uniqueName="[FY 2023-2024].[Sr. No.]" caption="Sr. No." attribute="1" defaultMemberUniqueName="[FY 2023-2024].[Sr. No.].[All]" allUniqueName="[FY 2023-2024].[Sr. No.].[All]" dimensionUniqueName="[FY 2023-2024]" displayFolder="" count="0" memberValueDatatype="20" unbalanced="0"/>
    <cacheHierarchy uniqueName="[FY 2023-2024].[Parameter]" caption="Parameter" attribute="1" defaultMemberUniqueName="[FY 2023-2024].[Parameter].[All]" allUniqueName="[FY 2023-2024].[Parameter].[All]" dimensionUniqueName="[FY 2023-2024]" displayFolder="" count="0" memberValueDatatype="130" unbalanced="0"/>
    <cacheHierarchy uniqueName="[FY 2023-2024].[Company 1]" caption="Company 1" attribute="1" defaultMemberUniqueName="[FY 2023-2024].[Company 1].[All]" allUniqueName="[FY 2023-2024].[Company 1].[All]" dimensionUniqueName="[FY 2023-2024]" displayFolder="" count="0" memberValueDatatype="20" unbalanced="0"/>
    <cacheHierarchy uniqueName="[FY 2023-2024].[Company 2]" caption="Company 2" attribute="1" defaultMemberUniqueName="[FY 2023-2024].[Company 2].[All]" allUniqueName="[FY 2023-2024].[Company 2].[All]" dimensionUniqueName="[FY 2023-2024]" displayFolder="" count="0" memberValueDatatype="5" unbalanced="0"/>
    <cacheHierarchy uniqueName="[FY 2023-2024].[Company 3]" caption="Company 3" attribute="1" defaultMemberUniqueName="[FY 2023-2024].[Company 3].[All]" allUniqueName="[FY 2023-2024].[Company 3].[All]" dimensionUniqueName="[FY 2023-2024]" displayFolder="" count="0" memberValueDatatype="20" unbalanced="0"/>
    <cacheHierarchy uniqueName="[FY 2023-2024].[Company 4]" caption="Company 4" attribute="1" defaultMemberUniqueName="[FY 2023-2024].[Company 4].[All]" allUniqueName="[FY 2023-2024].[Company 4].[All]" dimensionUniqueName="[FY 2023-2024]" displayFolder="" count="0" memberValueDatatype="20" unbalanced="0"/>
    <cacheHierarchy uniqueName="[FY 2023-2024].[Company 5]" caption="Company 5" attribute="1" defaultMemberUniqueName="[FY 2023-2024].[Company 5].[All]" allUniqueName="[FY 2023-2024].[Company 5].[All]" dimensionUniqueName="[FY 2023-2024]" displayFolder="" count="0" memberValueDatatype="20" unbalanced="0"/>
    <cacheHierarchy uniqueName="[FY 2023-2024].[Total(FY 2023-2024)UNITS IN GJ]" caption="Total(FY 2023-2024)UNITS IN GJ" attribute="1" defaultMemberUniqueName="[FY 2023-2024].[Total(FY 2023-2024)UNITS IN GJ].[All]" allUniqueName="[FY 2023-2024].[Total(FY 2023-2024)UNITS IN GJ].[All]" dimensionUniqueName="[FY 2023-2024]" displayFolder="" count="0" memberValueDatatype="5" unbalanced="0"/>
    <cacheHierarchy uniqueName="[FY 2024-25].[Sr. No.]" caption="Sr. No." attribute="1" defaultMemberUniqueName="[FY 2024-25].[Sr. No.].[All]" allUniqueName="[FY 2024-25].[Sr. No.].[All]" dimensionUniqueName="[FY 2024-25]" displayFolder="" count="0" memberValueDatatype="20" unbalanced="0"/>
    <cacheHierarchy uniqueName="[FY 2024-25].[Parameter]" caption="Parameter" attribute="1" defaultMemberUniqueName="[FY 2024-25].[Parameter].[All]" allUniqueName="[FY 2024-25].[Parameter].[All]" dimensionUniqueName="[FY 2024-25]" displayFolder="" count="2" memberValueDatatype="130" unbalanced="0">
      <fieldsUsage count="2">
        <fieldUsage x="-1"/>
        <fieldUsage x="2"/>
      </fieldsUsage>
    </cacheHierarchy>
    <cacheHierarchy uniqueName="[FY 2024-25].[Company 1]" caption="Company 1" attribute="1" defaultMemberUniqueName="[FY 2024-25].[Company 1].[All]" allUniqueName="[FY 2024-25].[Company 1].[All]" dimensionUniqueName="[FY 2024-25]" displayFolder="" count="0" memberValueDatatype="20" unbalanced="0"/>
    <cacheHierarchy uniqueName="[FY 2024-25].[Company 2]" caption="Company 2" attribute="1" defaultMemberUniqueName="[FY 2024-25].[Company 2].[All]" allUniqueName="[FY 2024-25].[Company 2].[All]" dimensionUniqueName="[FY 2024-25]" displayFolder="" count="0" memberValueDatatype="20" unbalanced="0"/>
    <cacheHierarchy uniqueName="[FY 2024-25].[Company 3]" caption="Company 3" attribute="1" defaultMemberUniqueName="[FY 2024-25].[Company 3].[All]" allUniqueName="[FY 2024-25].[Company 3].[All]" dimensionUniqueName="[FY 2024-25]" displayFolder="" count="0" memberValueDatatype="5" unbalanced="0"/>
    <cacheHierarchy uniqueName="[FY 2024-25].[Company 4]" caption="Company 4" attribute="1" defaultMemberUniqueName="[FY 2024-25].[Company 4].[All]" allUniqueName="[FY 2024-25].[Company 4].[All]" dimensionUniqueName="[FY 2024-25]" displayFolder="" count="0" memberValueDatatype="20" unbalanced="0"/>
    <cacheHierarchy uniqueName="[FY 2024-25].[Company 5]" caption="Company 5" attribute="1" defaultMemberUniqueName="[FY 2024-25].[Company 5].[All]" allUniqueName="[FY 2024-25].[Company 5].[All]" dimensionUniqueName="[FY 2024-25]" displayFolder="" count="0" memberValueDatatype="20" unbalanced="0"/>
    <cacheHierarchy uniqueName="[FY 2024-25].[Total(FY 2024-25)UNITS IN GJ]" caption="Total(FY 2024-25)UNITS IN GJ" attribute="1" defaultMemberUniqueName="[FY 2024-25].[Total(FY 2024-25)UNITS IN GJ].[All]" allUniqueName="[FY 2024-25].[Total(FY 2024-25)UNITS IN GJ].[All]" dimensionUniqueName="[FY 2024-25]" displayFolder="" count="0" memberValueDatatype="5" unbalanced="0"/>
    <cacheHierarchy uniqueName="[Table3].[Parameter]" caption="Parameter" attribute="1" defaultMemberUniqueName="[Table3].[Parameter].[All]" allUniqueName="[Table3].[Parameter].[All]" dimensionUniqueName="[Table3]" displayFolder="" count="0" memberValueDatatype="130" unbalanced="0"/>
    <cacheHierarchy uniqueName="[Table3].[Company]" caption="Company" attribute="1" defaultMemberUniqueName="[Table3].[Company].[All]" allUniqueName="[Table3].[Company].[All]" dimensionUniqueName="[Table3]" displayFolder="" count="0" memberValueDatatype="130" unbalanced="0"/>
    <cacheHierarchy uniqueName="[Table3].[Fiscal Year]" caption="Fiscal Year" attribute="1" defaultMemberUniqueName="[Table3].[Fiscal Year].[All]" allUniqueName="[Table3].[Fiscal Year].[All]" dimensionUniqueName="[Table3]" displayFolder="" count="0" memberValueDatatype="130" unbalanced="0"/>
    <cacheHierarchy uniqueName="[Table3].[Value (GJ)]" caption="Value (GJ)" attribute="1" defaultMemberUniqueName="[Table3].[Value (GJ)].[All]" allUniqueName="[Table3].[Value (GJ)].[All]" dimensionUniqueName="[Table3]" displayFolder="" count="0" memberValueDatatype="20" unbalanced="0"/>
    <cacheHierarchy uniqueName="[Y].[Parameter]" caption="Parameter" attribute="1" defaultMemberUniqueName="[Y].[Parameter].[All]" allUniqueName="[Y].[Parameter].[All]" dimensionUniqueName="[Y]" displayFolder="" count="0" memberValueDatatype="130" unbalanced="0"/>
    <cacheHierarchy uniqueName="[Y].[Company 1]" caption="Company 1" attribute="1" defaultMemberUniqueName="[Y].[Company 1].[All]" allUniqueName="[Y].[Company 1].[All]" dimensionUniqueName="[Y]" displayFolder="" count="0" memberValueDatatype="20" unbalanced="0"/>
    <cacheHierarchy uniqueName="[Y].[Company 2]" caption="Company 2" attribute="1" defaultMemberUniqueName="[Y].[Company 2].[All]" allUniqueName="[Y].[Company 2].[All]" dimensionUniqueName="[Y]" displayFolder="" count="0" memberValueDatatype="5" unbalanced="0"/>
    <cacheHierarchy uniqueName="[Y].[Company 3]" caption="Company 3" attribute="1" defaultMemberUniqueName="[Y].[Company 3].[All]" allUniqueName="[Y].[Company 3].[All]" dimensionUniqueName="[Y]" displayFolder="" count="0" memberValueDatatype="5" unbalanced="0"/>
    <cacheHierarchy uniqueName="[Y].[Company 4]" caption="Company 4" attribute="1" defaultMemberUniqueName="[Y].[Company 4].[All]" allUniqueName="[Y].[Company 4].[All]" dimensionUniqueName="[Y]" displayFolder="" count="0" memberValueDatatype="20" unbalanced="0"/>
    <cacheHierarchy uniqueName="[Y].[Company 5]" caption="Company 5" attribute="1" defaultMemberUniqueName="[Y].[Company 5].[All]" allUniqueName="[Y].[Company 5].[All]" dimensionUniqueName="[Y]" displayFolder="" count="0" memberValueDatatype="20" unbalanced="0"/>
    <cacheHierarchy uniqueName="[Y].[FISCAL YEAR]" caption="FISCAL YEAR" attribute="1" defaultMemberUniqueName="[Y].[FISCAL YEAR].[All]" allUniqueName="[Y].[FISCAL YEAR].[All]" dimensionUniqueName="[Y]" displayFolder="" count="0" memberValueDatatype="130" unbalanced="0"/>
    <cacheHierarchy uniqueName="[Y].[Value]" caption="Value" attribute="1" defaultMemberUniqueName="[Y].[Value].[All]" allUniqueName="[Y].[Value].[All]" dimensionUniqueName="[Y]" displayFolder="" count="0" memberValueDatatype="5" unbalanced="0"/>
    <cacheHierarchy uniqueName="[Measures].[YOY(%)Change]" caption="YOY(%)Change" measure="1" displayFolder="" measureGroup="Append1" count="0"/>
    <cacheHierarchy uniqueName="[Measures].[TOTAL ENERGY COSUMPTION]" caption="TOTAL ENERGY COSUMPTION" measure="1" displayFolder="" measureGroup="Append1" count="0"/>
    <cacheHierarchy uniqueName="[Measures].[__XL_Count FY 2024-25]" caption="__XL_Count FY 2024-25" measure="1" displayFolder="" measureGroup="FY 2024-25" count="0" hidden="1"/>
    <cacheHierarchy uniqueName="[Measures].[__XL_Count FY 2023-2024]" caption="__XL_Count FY 2023-2024" measure="1" displayFolder="" measureGroup="FY 2023-2024" count="0" hidden="1"/>
    <cacheHierarchy uniqueName="[Measures].[__XL_Count Append1]" caption="__XL_Count Append1" measure="1" displayFolder="" measureGroup="Append1" count="0" hidden="1"/>
    <cacheHierarchy uniqueName="[Measures].[__XL_Count Y]" caption="__XL_Count Y" measure="1" displayFolder="" measureGroup="Y" count="0" hidden="1"/>
    <cacheHierarchy uniqueName="[Measures].[__XL_Count Append13]" caption="__XL_Count Append13" measure="1" displayFolder="" measureGroup="Append13"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Parameter]" caption="Count of Parameter" measure="1" displayFolder="" measureGroup="Append1" count="0" hidden="1">
      <extLst>
        <ext xmlns:x15="http://schemas.microsoft.com/office/spreadsheetml/2010/11/main" uri="{B97F6D7D-B522-45F9-BDA1-12C45D357490}">
          <x15:cacheHierarchy aggregatedColumn="1"/>
        </ext>
      </extLst>
    </cacheHierarchy>
    <cacheHierarchy uniqueName="[Measures].[Sum of Company 1]" caption="Sum of Company 1" measure="1" displayFolder="" measureGroup="Append1" count="0" hidden="1">
      <extLst>
        <ext xmlns:x15="http://schemas.microsoft.com/office/spreadsheetml/2010/11/main" uri="{B97F6D7D-B522-45F9-BDA1-12C45D357490}">
          <x15:cacheHierarchy aggregatedColumn="2"/>
        </ext>
      </extLst>
    </cacheHierarchy>
    <cacheHierarchy uniqueName="[Measures].[Sum of Total(FY 2023-2024)UNITS IN GJ]" caption="Sum of Total(FY 2023-2024)UNITS IN GJ" measure="1" displayFolder="" measureGroup="Append1" count="0" hidden="1">
      <extLst>
        <ext xmlns:x15="http://schemas.microsoft.com/office/spreadsheetml/2010/11/main" uri="{B97F6D7D-B522-45F9-BDA1-12C45D357490}">
          <x15:cacheHierarchy aggregatedColumn="8"/>
        </ext>
      </extLst>
    </cacheHierarchy>
    <cacheHierarchy uniqueName="[Measures].[Sum of Company 1 2]" caption="Sum of Company 1 2" measure="1" displayFolder="" measureGroup="FY 2024-25" count="0" hidden="1">
      <extLst>
        <ext xmlns:x15="http://schemas.microsoft.com/office/spreadsheetml/2010/11/main" uri="{B97F6D7D-B522-45F9-BDA1-12C45D357490}">
          <x15:cacheHierarchy aggregatedColumn="28"/>
        </ext>
      </extLst>
    </cacheHierarchy>
    <cacheHierarchy uniqueName="[Measures].[Distinct Count of Company 1]" caption="Distinct Count of Company 1" measure="1" displayFolder="" measureGroup="Append1" count="0" hidden="1">
      <extLst>
        <ext xmlns:x15="http://schemas.microsoft.com/office/spreadsheetml/2010/11/main" uri="{B97F6D7D-B522-45F9-BDA1-12C45D357490}">
          <x15:cacheHierarchy aggregatedColumn="2"/>
        </ext>
      </extLst>
    </cacheHierarchy>
    <cacheHierarchy uniqueName="[Measures].[Sum of Total(FY 2024-25)UNITS IN GJ]" caption="Sum of Total(FY 2024-25)UNITS IN GJ" measure="1" displayFolder="" measureGroup="Append1"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Company 1 3]" caption="Sum of Company 1 3" measure="1" displayFolder="" measureGroup="Y" count="0" hidden="1">
      <extLst>
        <ext xmlns:x15="http://schemas.microsoft.com/office/spreadsheetml/2010/11/main" uri="{B97F6D7D-B522-45F9-BDA1-12C45D357490}">
          <x15:cacheHierarchy aggregatedColumn="39"/>
        </ext>
      </extLst>
    </cacheHierarchy>
    <cacheHierarchy uniqueName="[Measures].[Sum of Company 2]" caption="Sum of Company 2" measure="1" displayFolder="" measureGroup="Y" count="0" hidden="1">
      <extLst>
        <ext xmlns:x15="http://schemas.microsoft.com/office/spreadsheetml/2010/11/main" uri="{B97F6D7D-B522-45F9-BDA1-12C45D357490}">
          <x15:cacheHierarchy aggregatedColumn="40"/>
        </ext>
      </extLst>
    </cacheHierarchy>
    <cacheHierarchy uniqueName="[Measures].[Sum of Company 3]" caption="Sum of Company 3" measure="1" displayFolder="" measureGroup="Y" count="0" hidden="1">
      <extLst>
        <ext xmlns:x15="http://schemas.microsoft.com/office/spreadsheetml/2010/11/main" uri="{B97F6D7D-B522-45F9-BDA1-12C45D357490}">
          <x15:cacheHierarchy aggregatedColumn="41"/>
        </ext>
      </extLst>
    </cacheHierarchy>
    <cacheHierarchy uniqueName="[Measures].[Sum of Company 4]" caption="Sum of Company 4" measure="1" displayFolder="" measureGroup="Y" count="0" hidden="1">
      <extLst>
        <ext xmlns:x15="http://schemas.microsoft.com/office/spreadsheetml/2010/11/main" uri="{B97F6D7D-B522-45F9-BDA1-12C45D357490}">
          <x15:cacheHierarchy aggregatedColumn="42"/>
        </ext>
      </extLst>
    </cacheHierarchy>
    <cacheHierarchy uniqueName="[Measures].[Sum of Company 5]" caption="Sum of Company 5" measure="1" displayFolder="" measureGroup="Y" count="0" hidden="1">
      <extLst>
        <ext xmlns:x15="http://schemas.microsoft.com/office/spreadsheetml/2010/11/main" uri="{B97F6D7D-B522-45F9-BDA1-12C45D357490}">
          <x15:cacheHierarchy aggregatedColumn="43"/>
        </ext>
      </extLst>
    </cacheHierarchy>
    <cacheHierarchy uniqueName="[Measures].[Sum of Value]" caption="Sum of Value" measure="1" displayFolder="" measureGroup="Y" count="0" hidden="1">
      <extLst>
        <ext xmlns:x15="http://schemas.microsoft.com/office/spreadsheetml/2010/11/main" uri="{B97F6D7D-B522-45F9-BDA1-12C45D357490}">
          <x15:cacheHierarchy aggregatedColumn="45"/>
        </ext>
      </extLst>
    </cacheHierarchy>
    <cacheHierarchy uniqueName="[Measures].[Sum of Total(FY 2023-2024)UNITS IN GJ 2]" caption="Sum of Total(FY 2023-2024)UNITS IN GJ 2" measure="1" displayFolder="" measureGroup="Append13" count="0" hidden="1">
      <extLst>
        <ext xmlns:x15="http://schemas.microsoft.com/office/spreadsheetml/2010/11/main" uri="{B97F6D7D-B522-45F9-BDA1-12C45D357490}">
          <x15:cacheHierarchy aggregatedColumn="17"/>
        </ext>
      </extLst>
    </cacheHierarchy>
    <cacheHierarchy uniqueName="[Measures].[Count of Company]" caption="Count of Company" measure="1" displayFolder="" measureGroup="Table3" count="0" hidden="1">
      <extLst>
        <ext xmlns:x15="http://schemas.microsoft.com/office/spreadsheetml/2010/11/main" uri="{B97F6D7D-B522-45F9-BDA1-12C45D357490}">
          <x15:cacheHierarchy aggregatedColumn="35"/>
        </ext>
      </extLst>
    </cacheHierarchy>
    <cacheHierarchy uniqueName="[Measures].[Count of Fiscal Year]" caption="Count of Fiscal Year" measure="1" displayFolder="" measureGroup="Table3" count="0" hidden="1">
      <extLst>
        <ext xmlns:x15="http://schemas.microsoft.com/office/spreadsheetml/2010/11/main" uri="{B97F6D7D-B522-45F9-BDA1-12C45D357490}">
          <x15:cacheHierarchy aggregatedColumn="36"/>
        </ext>
      </extLst>
    </cacheHierarchy>
    <cacheHierarchy uniqueName="[Measures].[Sum of Value (GJ)]" caption="Sum of Value (GJ)" measure="1" displayFolder="" measureGroup="Table3" count="0" hidden="1">
      <extLst>
        <ext xmlns:x15="http://schemas.microsoft.com/office/spreadsheetml/2010/11/main" uri="{B97F6D7D-B522-45F9-BDA1-12C45D357490}">
          <x15:cacheHierarchy aggregatedColumn="37"/>
        </ext>
      </extLst>
    </cacheHierarchy>
  </cacheHierarchies>
  <kpis count="0"/>
  <dimensions count="7">
    <dimension name="Append1" uniqueName="[Append1]" caption="Append1"/>
    <dimension name="Append13" uniqueName="[Append13]" caption="Append13"/>
    <dimension name="FY 2023-2024" uniqueName="[FY 2023-2024]" caption="FY 2023-2024"/>
    <dimension name="FY 2024-25" uniqueName="[FY 2024-25]" caption="FY 2024-25"/>
    <dimension measure="1" name="Measures" uniqueName="[Measures]" caption="Measures"/>
    <dimension name="Table3" uniqueName="[Table3]" caption="Table3"/>
    <dimension name="Y" uniqueName="[Y]" caption="Y"/>
  </dimensions>
  <measureGroups count="6">
    <measureGroup name="Append1" caption="Append1"/>
    <measureGroup name="Append13" caption="Append13"/>
    <measureGroup name="FY 2023-2024" caption="FY 2023-2024"/>
    <measureGroup name="FY 2024-25" caption="FY 2024-25"/>
    <measureGroup name="Table3" caption="Table3"/>
    <measureGroup name="Y" caption="Y"/>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32.79291527778" backgroundQuery="1" createdVersion="8" refreshedVersion="8" minRefreshableVersion="3" recordCount="0" supportSubquery="1" supportAdvancedDrill="1" xr:uid="{A63DD49D-030B-453A-AD30-B5673987C2FD}">
  <cacheSource type="external" connectionId="7"/>
  <cacheFields count="4">
    <cacheField name="[Append1].[Parameter].[Parameter]" caption="Parameter" numFmtId="0" hierarchy="1" level="1">
      <sharedItems count="2">
        <s v="Total energy consumed from non-renewable sources (D+E+F)"/>
        <s v="Total energy consumed from renewable sources (A+B+C)"/>
      </sharedItems>
    </cacheField>
    <cacheField name="[Measures].[Sum of Total(FY 2024-25)UNITS IN GJ]" caption="Sum of Total(FY 2024-25)UNITS IN GJ" numFmtId="0" hierarchy="60" level="32767"/>
    <cacheField name="[Measures].[Sum of Total(FY 2023-2024)UNITS IN GJ]" caption="Sum of Total(FY 2023-2024)UNITS IN GJ" numFmtId="0" hierarchy="57" level="32767"/>
    <cacheField name="[FY 2024-25].[Parameter].[Parameter]" caption="Parameter" numFmtId="0" hierarchy="27" level="1">
      <sharedItems containsSemiMixedTypes="0" containsNonDate="0" containsString="0"/>
    </cacheField>
  </cacheFields>
  <cacheHierarchies count="71">
    <cacheHierarchy uniqueName="[Append1].[Sr. No.]" caption="Sr. No." attribute="1" defaultMemberUniqueName="[Append1].[Sr. No.].[All]" allUniqueName="[Append1].[Sr. No.].[All]" dimensionUniqueName="[Append1]" displayFolder="" count="0" memberValueDatatype="20" unbalanced="0"/>
    <cacheHierarchy uniqueName="[Append1].[Parameter]" caption="Parameter" attribute="1" defaultMemberUniqueName="[Append1].[Parameter].[All]" allUniqueName="[Append1].[Parameter].[All]" dimensionUniqueName="[Append1]" displayFolder="" count="2" memberValueDatatype="130" unbalanced="0">
      <fieldsUsage count="2">
        <fieldUsage x="-1"/>
        <fieldUsage x="0"/>
      </fieldsUsage>
    </cacheHierarchy>
    <cacheHierarchy uniqueName="[Append1].[Company 1]" caption="Company 1" attribute="1" defaultMemberUniqueName="[Append1].[Company 1].[All]" allUniqueName="[Append1].[Company 1].[All]" dimensionUniqueName="[Append1]" displayFolder="" count="0" memberValueDatatype="20" unbalanced="0"/>
    <cacheHierarchy uniqueName="[Append1].[Company 2]" caption="Company 2" attribute="1" defaultMemberUniqueName="[Append1].[Company 2].[All]" allUniqueName="[Append1].[Company 2].[All]" dimensionUniqueName="[Append1]" displayFolder="" count="0" memberValueDatatype="5" unbalanced="0"/>
    <cacheHierarchy uniqueName="[Append1].[Company 3]" caption="Company 3" attribute="1" defaultMemberUniqueName="[Append1].[Company 3].[All]" allUniqueName="[Append1].[Company 3].[All]" dimensionUniqueName="[Append1]" displayFolder="" count="0" memberValueDatatype="5" unbalanced="0"/>
    <cacheHierarchy uniqueName="[Append1].[Company 4]" caption="Company 4" attribute="1" defaultMemberUniqueName="[Append1].[Company 4].[All]" allUniqueName="[Append1].[Company 4].[All]" dimensionUniqueName="[Append1]" displayFolder="" count="0" memberValueDatatype="20" unbalanced="0"/>
    <cacheHierarchy uniqueName="[Append1].[Company 5]" caption="Company 5" attribute="1" defaultMemberUniqueName="[Append1].[Company 5].[All]" allUniqueName="[Append1].[Company 5].[All]" dimensionUniqueName="[Append1]" displayFolder="" count="0" memberValueDatatype="20" unbalanced="0"/>
    <cacheHierarchy uniqueName="[Append1].[Total(FY 2024-25)UNITS IN GJ]" caption="Total(FY 2024-25)UNITS IN GJ" attribute="1" defaultMemberUniqueName="[Append1].[Total(FY 2024-25)UNITS IN GJ].[All]" allUniqueName="[Append1].[Total(FY 2024-25)UNITS IN GJ].[All]" dimensionUniqueName="[Append1]" displayFolder="" count="0" memberValueDatatype="5" unbalanced="0"/>
    <cacheHierarchy uniqueName="[Append1].[Total(FY 2023-2024)UNITS IN GJ]" caption="Total(FY 2023-2024)UNITS IN GJ" attribute="1" defaultMemberUniqueName="[Append1].[Total(FY 2023-2024)UNITS IN GJ].[All]" allUniqueName="[Append1].[Total(FY 2023-2024)UNITS IN GJ].[All]" dimensionUniqueName="[Append1]" displayFolder="" count="0" memberValueDatatype="5" unbalanced="0"/>
    <cacheHierarchy uniqueName="[Append13].[Sr. No.]" caption="Sr. No." attribute="1" defaultMemberUniqueName="[Append13].[Sr. No.].[All]" allUniqueName="[Append13].[Sr. No.].[All]" dimensionUniqueName="[Append13]" displayFolder="" count="0" memberValueDatatype="20" unbalanced="0"/>
    <cacheHierarchy uniqueName="[Append13].[Parameter]" caption="Parameter" attribute="1" defaultMemberUniqueName="[Append13].[Parameter].[All]" allUniqueName="[Append13].[Parameter].[All]" dimensionUniqueName="[Append13]" displayFolder="" count="0" memberValueDatatype="130" unbalanced="0"/>
    <cacheHierarchy uniqueName="[Append13].[Company 1]" caption="Company 1" attribute="1" defaultMemberUniqueName="[Append13].[Company 1].[All]" allUniqueName="[Append13].[Company 1].[All]" dimensionUniqueName="[Append13]" displayFolder="" count="0" memberValueDatatype="20" unbalanced="0"/>
    <cacheHierarchy uniqueName="[Append13].[Company 2]" caption="Company 2" attribute="1" defaultMemberUniqueName="[Append13].[Company 2].[All]" allUniqueName="[Append13].[Company 2].[All]" dimensionUniqueName="[Append13]" displayFolder="" count="0" memberValueDatatype="5" unbalanced="0"/>
    <cacheHierarchy uniqueName="[Append13].[Company 3]" caption="Company 3" attribute="1" defaultMemberUniqueName="[Append13].[Company 3].[All]" allUniqueName="[Append13].[Company 3].[All]" dimensionUniqueName="[Append13]" displayFolder="" count="0" memberValueDatatype="5" unbalanced="0"/>
    <cacheHierarchy uniqueName="[Append13].[Company 4]" caption="Company 4" attribute="1" defaultMemberUniqueName="[Append13].[Company 4].[All]" allUniqueName="[Append13].[Company 4].[All]" dimensionUniqueName="[Append13]" displayFolder="" count="0" memberValueDatatype="20" unbalanced="0"/>
    <cacheHierarchy uniqueName="[Append13].[Company 5]" caption="Company 5" attribute="1" defaultMemberUniqueName="[Append13].[Company 5].[All]" allUniqueName="[Append13].[Company 5].[All]" dimensionUniqueName="[Append13]" displayFolder="" count="0" memberValueDatatype="20" unbalanced="0"/>
    <cacheHierarchy uniqueName="[Append13].[Total(FY 2024-25)UNITS IN GJ]" caption="Total(FY 2024-25)UNITS IN GJ" attribute="1" defaultMemberUniqueName="[Append13].[Total(FY 2024-25)UNITS IN GJ].[All]" allUniqueName="[Append13].[Total(FY 2024-25)UNITS IN GJ].[All]" dimensionUniqueName="[Append13]" displayFolder="" count="0" memberValueDatatype="5" unbalanced="0"/>
    <cacheHierarchy uniqueName="[Append13].[Total(FY 2023-2024)UNITS IN GJ]" caption="Total(FY 2023-2024)UNITS IN GJ" attribute="1" defaultMemberUniqueName="[Append13].[Total(FY 2023-2024)UNITS IN GJ].[All]" allUniqueName="[Append13].[Total(FY 2023-2024)UNITS IN GJ].[All]" dimensionUniqueName="[Append13]" displayFolder="" count="0" memberValueDatatype="5" unbalanced="0"/>
    <cacheHierarchy uniqueName="[FY 2023-2024].[Sr. No.]" caption="Sr. No." attribute="1" defaultMemberUniqueName="[FY 2023-2024].[Sr. No.].[All]" allUniqueName="[FY 2023-2024].[Sr. No.].[All]" dimensionUniqueName="[FY 2023-2024]" displayFolder="" count="0" memberValueDatatype="20" unbalanced="0"/>
    <cacheHierarchy uniqueName="[FY 2023-2024].[Parameter]" caption="Parameter" attribute="1" defaultMemberUniqueName="[FY 2023-2024].[Parameter].[All]" allUniqueName="[FY 2023-2024].[Parameter].[All]" dimensionUniqueName="[FY 2023-2024]" displayFolder="" count="0" memberValueDatatype="130" unbalanced="0"/>
    <cacheHierarchy uniqueName="[FY 2023-2024].[Company 1]" caption="Company 1" attribute="1" defaultMemberUniqueName="[FY 2023-2024].[Company 1].[All]" allUniqueName="[FY 2023-2024].[Company 1].[All]" dimensionUniqueName="[FY 2023-2024]" displayFolder="" count="0" memberValueDatatype="20" unbalanced="0"/>
    <cacheHierarchy uniqueName="[FY 2023-2024].[Company 2]" caption="Company 2" attribute="1" defaultMemberUniqueName="[FY 2023-2024].[Company 2].[All]" allUniqueName="[FY 2023-2024].[Company 2].[All]" dimensionUniqueName="[FY 2023-2024]" displayFolder="" count="0" memberValueDatatype="5" unbalanced="0"/>
    <cacheHierarchy uniqueName="[FY 2023-2024].[Company 3]" caption="Company 3" attribute="1" defaultMemberUniqueName="[FY 2023-2024].[Company 3].[All]" allUniqueName="[FY 2023-2024].[Company 3].[All]" dimensionUniqueName="[FY 2023-2024]" displayFolder="" count="0" memberValueDatatype="20" unbalanced="0"/>
    <cacheHierarchy uniqueName="[FY 2023-2024].[Company 4]" caption="Company 4" attribute="1" defaultMemberUniqueName="[FY 2023-2024].[Company 4].[All]" allUniqueName="[FY 2023-2024].[Company 4].[All]" dimensionUniqueName="[FY 2023-2024]" displayFolder="" count="0" memberValueDatatype="20" unbalanced="0"/>
    <cacheHierarchy uniqueName="[FY 2023-2024].[Company 5]" caption="Company 5" attribute="1" defaultMemberUniqueName="[FY 2023-2024].[Company 5].[All]" allUniqueName="[FY 2023-2024].[Company 5].[All]" dimensionUniqueName="[FY 2023-2024]" displayFolder="" count="0" memberValueDatatype="20" unbalanced="0"/>
    <cacheHierarchy uniqueName="[FY 2023-2024].[Total(FY 2023-2024)UNITS IN GJ]" caption="Total(FY 2023-2024)UNITS IN GJ" attribute="1" defaultMemberUniqueName="[FY 2023-2024].[Total(FY 2023-2024)UNITS IN GJ].[All]" allUniqueName="[FY 2023-2024].[Total(FY 2023-2024)UNITS IN GJ].[All]" dimensionUniqueName="[FY 2023-2024]" displayFolder="" count="0" memberValueDatatype="5" unbalanced="0"/>
    <cacheHierarchy uniqueName="[FY 2024-25].[Sr. No.]" caption="Sr. No." attribute="1" defaultMemberUniqueName="[FY 2024-25].[Sr. No.].[All]" allUniqueName="[FY 2024-25].[Sr. No.].[All]" dimensionUniqueName="[FY 2024-25]" displayFolder="" count="0" memberValueDatatype="20" unbalanced="0"/>
    <cacheHierarchy uniqueName="[FY 2024-25].[Parameter]" caption="Parameter" attribute="1" defaultMemberUniqueName="[FY 2024-25].[Parameter].[All]" allUniqueName="[FY 2024-25].[Parameter].[All]" dimensionUniqueName="[FY 2024-25]" displayFolder="" count="2" memberValueDatatype="130" unbalanced="0">
      <fieldsUsage count="2">
        <fieldUsage x="-1"/>
        <fieldUsage x="3"/>
      </fieldsUsage>
    </cacheHierarchy>
    <cacheHierarchy uniqueName="[FY 2024-25].[Company 1]" caption="Company 1" attribute="1" defaultMemberUniqueName="[FY 2024-25].[Company 1].[All]" allUniqueName="[FY 2024-25].[Company 1].[All]" dimensionUniqueName="[FY 2024-25]" displayFolder="" count="0" memberValueDatatype="20" unbalanced="0"/>
    <cacheHierarchy uniqueName="[FY 2024-25].[Company 2]" caption="Company 2" attribute="1" defaultMemberUniqueName="[FY 2024-25].[Company 2].[All]" allUniqueName="[FY 2024-25].[Company 2].[All]" dimensionUniqueName="[FY 2024-25]" displayFolder="" count="0" memberValueDatatype="20" unbalanced="0"/>
    <cacheHierarchy uniqueName="[FY 2024-25].[Company 3]" caption="Company 3" attribute="1" defaultMemberUniqueName="[FY 2024-25].[Company 3].[All]" allUniqueName="[FY 2024-25].[Company 3].[All]" dimensionUniqueName="[FY 2024-25]" displayFolder="" count="0" memberValueDatatype="5" unbalanced="0"/>
    <cacheHierarchy uniqueName="[FY 2024-25].[Company 4]" caption="Company 4" attribute="1" defaultMemberUniqueName="[FY 2024-25].[Company 4].[All]" allUniqueName="[FY 2024-25].[Company 4].[All]" dimensionUniqueName="[FY 2024-25]" displayFolder="" count="0" memberValueDatatype="20" unbalanced="0"/>
    <cacheHierarchy uniqueName="[FY 2024-25].[Company 5]" caption="Company 5" attribute="1" defaultMemberUniqueName="[FY 2024-25].[Company 5].[All]" allUniqueName="[FY 2024-25].[Company 5].[All]" dimensionUniqueName="[FY 2024-25]" displayFolder="" count="0" memberValueDatatype="20" unbalanced="0"/>
    <cacheHierarchy uniqueName="[FY 2024-25].[Total(FY 2024-25)UNITS IN GJ]" caption="Total(FY 2024-25)UNITS IN GJ" attribute="1" defaultMemberUniqueName="[FY 2024-25].[Total(FY 2024-25)UNITS IN GJ].[All]" allUniqueName="[FY 2024-25].[Total(FY 2024-25)UNITS IN GJ].[All]" dimensionUniqueName="[FY 2024-25]" displayFolder="" count="0" memberValueDatatype="5" unbalanced="0"/>
    <cacheHierarchy uniqueName="[Table3].[Parameter]" caption="Parameter" attribute="1" defaultMemberUniqueName="[Table3].[Parameter].[All]" allUniqueName="[Table3].[Parameter].[All]" dimensionUniqueName="[Table3]" displayFolder="" count="0" memberValueDatatype="130" unbalanced="0"/>
    <cacheHierarchy uniqueName="[Table3].[Company]" caption="Company" attribute="1" defaultMemberUniqueName="[Table3].[Company].[All]" allUniqueName="[Table3].[Company].[All]" dimensionUniqueName="[Table3]" displayFolder="" count="0" memberValueDatatype="130" unbalanced="0"/>
    <cacheHierarchy uniqueName="[Table3].[Fiscal Year]" caption="Fiscal Year" attribute="1" defaultMemberUniqueName="[Table3].[Fiscal Year].[All]" allUniqueName="[Table3].[Fiscal Year].[All]" dimensionUniqueName="[Table3]" displayFolder="" count="0" memberValueDatatype="130" unbalanced="0"/>
    <cacheHierarchy uniqueName="[Table3].[Value (GJ)]" caption="Value (GJ)" attribute="1" defaultMemberUniqueName="[Table3].[Value (GJ)].[All]" allUniqueName="[Table3].[Value (GJ)].[All]" dimensionUniqueName="[Table3]" displayFolder="" count="0" memberValueDatatype="20" unbalanced="0"/>
    <cacheHierarchy uniqueName="[Y].[Parameter]" caption="Parameter" attribute="1" defaultMemberUniqueName="[Y].[Parameter].[All]" allUniqueName="[Y].[Parameter].[All]" dimensionUniqueName="[Y]" displayFolder="" count="0" memberValueDatatype="130" unbalanced="0"/>
    <cacheHierarchy uniqueName="[Y].[Company 1]" caption="Company 1" attribute="1" defaultMemberUniqueName="[Y].[Company 1].[All]" allUniqueName="[Y].[Company 1].[All]" dimensionUniqueName="[Y]" displayFolder="" count="0" memberValueDatatype="20" unbalanced="0"/>
    <cacheHierarchy uniqueName="[Y].[Company 2]" caption="Company 2" attribute="1" defaultMemberUniqueName="[Y].[Company 2].[All]" allUniqueName="[Y].[Company 2].[All]" dimensionUniqueName="[Y]" displayFolder="" count="0" memberValueDatatype="5" unbalanced="0"/>
    <cacheHierarchy uniqueName="[Y].[Company 3]" caption="Company 3" attribute="1" defaultMemberUniqueName="[Y].[Company 3].[All]" allUniqueName="[Y].[Company 3].[All]" dimensionUniqueName="[Y]" displayFolder="" count="0" memberValueDatatype="5" unbalanced="0"/>
    <cacheHierarchy uniqueName="[Y].[Company 4]" caption="Company 4" attribute="1" defaultMemberUniqueName="[Y].[Company 4].[All]" allUniqueName="[Y].[Company 4].[All]" dimensionUniqueName="[Y]" displayFolder="" count="0" memberValueDatatype="20" unbalanced="0"/>
    <cacheHierarchy uniqueName="[Y].[Company 5]" caption="Company 5" attribute="1" defaultMemberUniqueName="[Y].[Company 5].[All]" allUniqueName="[Y].[Company 5].[All]" dimensionUniqueName="[Y]" displayFolder="" count="0" memberValueDatatype="20" unbalanced="0"/>
    <cacheHierarchy uniqueName="[Y].[FISCAL YEAR]" caption="FISCAL YEAR" attribute="1" defaultMemberUniqueName="[Y].[FISCAL YEAR].[All]" allUniqueName="[Y].[FISCAL YEAR].[All]" dimensionUniqueName="[Y]" displayFolder="" count="0" memberValueDatatype="130" unbalanced="0"/>
    <cacheHierarchy uniqueName="[Y].[Value]" caption="Value" attribute="1" defaultMemberUniqueName="[Y].[Value].[All]" allUniqueName="[Y].[Value].[All]" dimensionUniqueName="[Y]" displayFolder="" count="0" memberValueDatatype="5" unbalanced="0"/>
    <cacheHierarchy uniqueName="[Measures].[YOY(%)Change]" caption="YOY(%)Change" measure="1" displayFolder="" measureGroup="Append1" count="0"/>
    <cacheHierarchy uniqueName="[Measures].[TOTAL ENERGY COSUMPTION]" caption="TOTAL ENERGY COSUMPTION" measure="1" displayFolder="" measureGroup="Append1" count="0"/>
    <cacheHierarchy uniqueName="[Measures].[__XL_Count FY 2024-25]" caption="__XL_Count FY 2024-25" measure="1" displayFolder="" measureGroup="FY 2024-25" count="0" hidden="1"/>
    <cacheHierarchy uniqueName="[Measures].[__XL_Count FY 2023-2024]" caption="__XL_Count FY 2023-2024" measure="1" displayFolder="" measureGroup="FY 2023-2024" count="0" hidden="1"/>
    <cacheHierarchy uniqueName="[Measures].[__XL_Count Append1]" caption="__XL_Count Append1" measure="1" displayFolder="" measureGroup="Append1" count="0" hidden="1"/>
    <cacheHierarchy uniqueName="[Measures].[__XL_Count Y]" caption="__XL_Count Y" measure="1" displayFolder="" measureGroup="Y" count="0" hidden="1"/>
    <cacheHierarchy uniqueName="[Measures].[__XL_Count Append13]" caption="__XL_Count Append13" measure="1" displayFolder="" measureGroup="Append13"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Parameter]" caption="Count of Parameter" measure="1" displayFolder="" measureGroup="Append1" count="0" hidden="1">
      <extLst>
        <ext xmlns:x15="http://schemas.microsoft.com/office/spreadsheetml/2010/11/main" uri="{B97F6D7D-B522-45F9-BDA1-12C45D357490}">
          <x15:cacheHierarchy aggregatedColumn="1"/>
        </ext>
      </extLst>
    </cacheHierarchy>
    <cacheHierarchy uniqueName="[Measures].[Sum of Company 1]" caption="Sum of Company 1" measure="1" displayFolder="" measureGroup="Append1" count="0" hidden="1">
      <extLst>
        <ext xmlns:x15="http://schemas.microsoft.com/office/spreadsheetml/2010/11/main" uri="{B97F6D7D-B522-45F9-BDA1-12C45D357490}">
          <x15:cacheHierarchy aggregatedColumn="2"/>
        </ext>
      </extLst>
    </cacheHierarchy>
    <cacheHierarchy uniqueName="[Measures].[Sum of Total(FY 2023-2024)UNITS IN GJ]" caption="Sum of Total(FY 2023-2024)UNITS IN GJ" measure="1" displayFolder="" measureGroup="Append1"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Company 1 2]" caption="Sum of Company 1 2" measure="1" displayFolder="" measureGroup="FY 2024-25" count="0" hidden="1">
      <extLst>
        <ext xmlns:x15="http://schemas.microsoft.com/office/spreadsheetml/2010/11/main" uri="{B97F6D7D-B522-45F9-BDA1-12C45D357490}">
          <x15:cacheHierarchy aggregatedColumn="28"/>
        </ext>
      </extLst>
    </cacheHierarchy>
    <cacheHierarchy uniqueName="[Measures].[Distinct Count of Company 1]" caption="Distinct Count of Company 1" measure="1" displayFolder="" measureGroup="Append1" count="0" hidden="1">
      <extLst>
        <ext xmlns:x15="http://schemas.microsoft.com/office/spreadsheetml/2010/11/main" uri="{B97F6D7D-B522-45F9-BDA1-12C45D357490}">
          <x15:cacheHierarchy aggregatedColumn="2"/>
        </ext>
      </extLst>
    </cacheHierarchy>
    <cacheHierarchy uniqueName="[Measures].[Sum of Total(FY 2024-25)UNITS IN GJ]" caption="Sum of Total(FY 2024-25)UNITS IN GJ" measure="1" displayFolder="" measureGroup="Append1"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Company 1 3]" caption="Sum of Company 1 3" measure="1" displayFolder="" measureGroup="Y" count="0" hidden="1">
      <extLst>
        <ext xmlns:x15="http://schemas.microsoft.com/office/spreadsheetml/2010/11/main" uri="{B97F6D7D-B522-45F9-BDA1-12C45D357490}">
          <x15:cacheHierarchy aggregatedColumn="39"/>
        </ext>
      </extLst>
    </cacheHierarchy>
    <cacheHierarchy uniqueName="[Measures].[Sum of Company 2]" caption="Sum of Company 2" measure="1" displayFolder="" measureGroup="Y" count="0" hidden="1">
      <extLst>
        <ext xmlns:x15="http://schemas.microsoft.com/office/spreadsheetml/2010/11/main" uri="{B97F6D7D-B522-45F9-BDA1-12C45D357490}">
          <x15:cacheHierarchy aggregatedColumn="40"/>
        </ext>
      </extLst>
    </cacheHierarchy>
    <cacheHierarchy uniqueName="[Measures].[Sum of Company 3]" caption="Sum of Company 3" measure="1" displayFolder="" measureGroup="Y" count="0" hidden="1">
      <extLst>
        <ext xmlns:x15="http://schemas.microsoft.com/office/spreadsheetml/2010/11/main" uri="{B97F6D7D-B522-45F9-BDA1-12C45D357490}">
          <x15:cacheHierarchy aggregatedColumn="41"/>
        </ext>
      </extLst>
    </cacheHierarchy>
    <cacheHierarchy uniqueName="[Measures].[Sum of Company 4]" caption="Sum of Company 4" measure="1" displayFolder="" measureGroup="Y" count="0" hidden="1">
      <extLst>
        <ext xmlns:x15="http://schemas.microsoft.com/office/spreadsheetml/2010/11/main" uri="{B97F6D7D-B522-45F9-BDA1-12C45D357490}">
          <x15:cacheHierarchy aggregatedColumn="42"/>
        </ext>
      </extLst>
    </cacheHierarchy>
    <cacheHierarchy uniqueName="[Measures].[Sum of Company 5]" caption="Sum of Company 5" measure="1" displayFolder="" measureGroup="Y" count="0" hidden="1">
      <extLst>
        <ext xmlns:x15="http://schemas.microsoft.com/office/spreadsheetml/2010/11/main" uri="{B97F6D7D-B522-45F9-BDA1-12C45D357490}">
          <x15:cacheHierarchy aggregatedColumn="43"/>
        </ext>
      </extLst>
    </cacheHierarchy>
    <cacheHierarchy uniqueName="[Measures].[Sum of Value]" caption="Sum of Value" measure="1" displayFolder="" measureGroup="Y" count="0" hidden="1">
      <extLst>
        <ext xmlns:x15="http://schemas.microsoft.com/office/spreadsheetml/2010/11/main" uri="{B97F6D7D-B522-45F9-BDA1-12C45D357490}">
          <x15:cacheHierarchy aggregatedColumn="45"/>
        </ext>
      </extLst>
    </cacheHierarchy>
    <cacheHierarchy uniqueName="[Measures].[Sum of Total(FY 2023-2024)UNITS IN GJ 2]" caption="Sum of Total(FY 2023-2024)UNITS IN GJ 2" measure="1" displayFolder="" measureGroup="Append13" count="0" hidden="1">
      <extLst>
        <ext xmlns:x15="http://schemas.microsoft.com/office/spreadsheetml/2010/11/main" uri="{B97F6D7D-B522-45F9-BDA1-12C45D357490}">
          <x15:cacheHierarchy aggregatedColumn="17"/>
        </ext>
      </extLst>
    </cacheHierarchy>
    <cacheHierarchy uniqueName="[Measures].[Count of Company]" caption="Count of Company" measure="1" displayFolder="" measureGroup="Table3" count="0" hidden="1">
      <extLst>
        <ext xmlns:x15="http://schemas.microsoft.com/office/spreadsheetml/2010/11/main" uri="{B97F6D7D-B522-45F9-BDA1-12C45D357490}">
          <x15:cacheHierarchy aggregatedColumn="35"/>
        </ext>
      </extLst>
    </cacheHierarchy>
    <cacheHierarchy uniqueName="[Measures].[Count of Fiscal Year]" caption="Count of Fiscal Year" measure="1" displayFolder="" measureGroup="Table3" count="0" hidden="1">
      <extLst>
        <ext xmlns:x15="http://schemas.microsoft.com/office/spreadsheetml/2010/11/main" uri="{B97F6D7D-B522-45F9-BDA1-12C45D357490}">
          <x15:cacheHierarchy aggregatedColumn="36"/>
        </ext>
      </extLst>
    </cacheHierarchy>
    <cacheHierarchy uniqueName="[Measures].[Sum of Value (GJ)]" caption="Sum of Value (GJ)" measure="1" displayFolder="" measureGroup="Table3" count="0" hidden="1">
      <extLst>
        <ext xmlns:x15="http://schemas.microsoft.com/office/spreadsheetml/2010/11/main" uri="{B97F6D7D-B522-45F9-BDA1-12C45D357490}">
          <x15:cacheHierarchy aggregatedColumn="37"/>
        </ext>
      </extLst>
    </cacheHierarchy>
  </cacheHierarchies>
  <kpis count="0"/>
  <dimensions count="7">
    <dimension name="Append1" uniqueName="[Append1]" caption="Append1"/>
    <dimension name="Append13" uniqueName="[Append13]" caption="Append13"/>
    <dimension name="FY 2023-2024" uniqueName="[FY 2023-2024]" caption="FY 2023-2024"/>
    <dimension name="FY 2024-25" uniqueName="[FY 2024-25]" caption="FY 2024-25"/>
    <dimension measure="1" name="Measures" uniqueName="[Measures]" caption="Measures"/>
    <dimension name="Table3" uniqueName="[Table3]" caption="Table3"/>
    <dimension name="Y" uniqueName="[Y]" caption="Y"/>
  </dimensions>
  <measureGroups count="6">
    <measureGroup name="Append1" caption="Append1"/>
    <measureGroup name="Append13" caption="Append13"/>
    <measureGroup name="FY 2023-2024" caption="FY 2023-2024"/>
    <measureGroup name="FY 2024-25" caption="FY 2024-25"/>
    <measureGroup name="Table3" caption="Table3"/>
    <measureGroup name="Y" caption="Y"/>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32.79291689815" backgroundQuery="1" createdVersion="8" refreshedVersion="8" minRefreshableVersion="3" recordCount="0" supportSubquery="1" supportAdvancedDrill="1" xr:uid="{FB401730-7736-43EF-AB44-E53120DCCE34}">
  <cacheSource type="external" connectionId="7"/>
  <cacheFields count="2">
    <cacheField name="[Measures].[YOY(%)Change]" caption="YOY(%)Change" numFmtId="0" hierarchy="46" level="32767"/>
    <cacheField name="[FY 2024-25].[Parameter].[Parameter]" caption="Parameter" numFmtId="0" hierarchy="27" level="1">
      <sharedItems containsSemiMixedTypes="0" containsNonDate="0" containsString="0"/>
    </cacheField>
  </cacheFields>
  <cacheHierarchies count="71">
    <cacheHierarchy uniqueName="[Append1].[Sr. No.]" caption="Sr. No." attribute="1" defaultMemberUniqueName="[Append1].[Sr. No.].[All]" allUniqueName="[Append1].[Sr. No.].[All]" dimensionUniqueName="[Append1]" displayFolder="" count="0" memberValueDatatype="20" unbalanced="0"/>
    <cacheHierarchy uniqueName="[Append1].[Parameter]" caption="Parameter" attribute="1" defaultMemberUniqueName="[Append1].[Parameter].[All]" allUniqueName="[Append1].[Parameter].[All]" dimensionUniqueName="[Append1]" displayFolder="" count="0" memberValueDatatype="130" unbalanced="0"/>
    <cacheHierarchy uniqueName="[Append1].[Company 1]" caption="Company 1" attribute="1" defaultMemberUniqueName="[Append1].[Company 1].[All]" allUniqueName="[Append1].[Company 1].[All]" dimensionUniqueName="[Append1]" displayFolder="" count="0" memberValueDatatype="20" unbalanced="0"/>
    <cacheHierarchy uniqueName="[Append1].[Company 2]" caption="Company 2" attribute="1" defaultMemberUniqueName="[Append1].[Company 2].[All]" allUniqueName="[Append1].[Company 2].[All]" dimensionUniqueName="[Append1]" displayFolder="" count="0" memberValueDatatype="5" unbalanced="0"/>
    <cacheHierarchy uniqueName="[Append1].[Company 3]" caption="Company 3" attribute="1" defaultMemberUniqueName="[Append1].[Company 3].[All]" allUniqueName="[Append1].[Company 3].[All]" dimensionUniqueName="[Append1]" displayFolder="" count="0" memberValueDatatype="5" unbalanced="0"/>
    <cacheHierarchy uniqueName="[Append1].[Company 4]" caption="Company 4" attribute="1" defaultMemberUniqueName="[Append1].[Company 4].[All]" allUniqueName="[Append1].[Company 4].[All]" dimensionUniqueName="[Append1]" displayFolder="" count="0" memberValueDatatype="20" unbalanced="0"/>
    <cacheHierarchy uniqueName="[Append1].[Company 5]" caption="Company 5" attribute="1" defaultMemberUniqueName="[Append1].[Company 5].[All]" allUniqueName="[Append1].[Company 5].[All]" dimensionUniqueName="[Append1]" displayFolder="" count="0" memberValueDatatype="20" unbalanced="0"/>
    <cacheHierarchy uniqueName="[Append1].[Total(FY 2024-25)UNITS IN GJ]" caption="Total(FY 2024-25)UNITS IN GJ" attribute="1" defaultMemberUniqueName="[Append1].[Total(FY 2024-25)UNITS IN GJ].[All]" allUniqueName="[Append1].[Total(FY 2024-25)UNITS IN GJ].[All]" dimensionUniqueName="[Append1]" displayFolder="" count="0" memberValueDatatype="5" unbalanced="0"/>
    <cacheHierarchy uniqueName="[Append1].[Total(FY 2023-2024)UNITS IN GJ]" caption="Total(FY 2023-2024)UNITS IN GJ" attribute="1" defaultMemberUniqueName="[Append1].[Total(FY 2023-2024)UNITS IN GJ].[All]" allUniqueName="[Append1].[Total(FY 2023-2024)UNITS IN GJ].[All]" dimensionUniqueName="[Append1]" displayFolder="" count="0" memberValueDatatype="5" unbalanced="0"/>
    <cacheHierarchy uniqueName="[Append13].[Sr. No.]" caption="Sr. No." attribute="1" defaultMemberUniqueName="[Append13].[Sr. No.].[All]" allUniqueName="[Append13].[Sr. No.].[All]" dimensionUniqueName="[Append13]" displayFolder="" count="0" memberValueDatatype="20" unbalanced="0"/>
    <cacheHierarchy uniqueName="[Append13].[Parameter]" caption="Parameter" attribute="1" defaultMemberUniqueName="[Append13].[Parameter].[All]" allUniqueName="[Append13].[Parameter].[All]" dimensionUniqueName="[Append13]" displayFolder="" count="0" memberValueDatatype="130" unbalanced="0"/>
    <cacheHierarchy uniqueName="[Append13].[Company 1]" caption="Company 1" attribute="1" defaultMemberUniqueName="[Append13].[Company 1].[All]" allUniqueName="[Append13].[Company 1].[All]" dimensionUniqueName="[Append13]" displayFolder="" count="0" memberValueDatatype="20" unbalanced="0"/>
    <cacheHierarchy uniqueName="[Append13].[Company 2]" caption="Company 2" attribute="1" defaultMemberUniqueName="[Append13].[Company 2].[All]" allUniqueName="[Append13].[Company 2].[All]" dimensionUniqueName="[Append13]" displayFolder="" count="0" memberValueDatatype="5" unbalanced="0"/>
    <cacheHierarchy uniqueName="[Append13].[Company 3]" caption="Company 3" attribute="1" defaultMemberUniqueName="[Append13].[Company 3].[All]" allUniqueName="[Append13].[Company 3].[All]" dimensionUniqueName="[Append13]" displayFolder="" count="0" memberValueDatatype="5" unbalanced="0"/>
    <cacheHierarchy uniqueName="[Append13].[Company 4]" caption="Company 4" attribute="1" defaultMemberUniqueName="[Append13].[Company 4].[All]" allUniqueName="[Append13].[Company 4].[All]" dimensionUniqueName="[Append13]" displayFolder="" count="0" memberValueDatatype="20" unbalanced="0"/>
    <cacheHierarchy uniqueName="[Append13].[Company 5]" caption="Company 5" attribute="1" defaultMemberUniqueName="[Append13].[Company 5].[All]" allUniqueName="[Append13].[Company 5].[All]" dimensionUniqueName="[Append13]" displayFolder="" count="0" memberValueDatatype="20" unbalanced="0"/>
    <cacheHierarchy uniqueName="[Append13].[Total(FY 2024-25)UNITS IN GJ]" caption="Total(FY 2024-25)UNITS IN GJ" attribute="1" defaultMemberUniqueName="[Append13].[Total(FY 2024-25)UNITS IN GJ].[All]" allUniqueName="[Append13].[Total(FY 2024-25)UNITS IN GJ].[All]" dimensionUniqueName="[Append13]" displayFolder="" count="0" memberValueDatatype="5" unbalanced="0"/>
    <cacheHierarchy uniqueName="[Append13].[Total(FY 2023-2024)UNITS IN GJ]" caption="Total(FY 2023-2024)UNITS IN GJ" attribute="1" defaultMemberUniqueName="[Append13].[Total(FY 2023-2024)UNITS IN GJ].[All]" allUniqueName="[Append13].[Total(FY 2023-2024)UNITS IN GJ].[All]" dimensionUniqueName="[Append13]" displayFolder="" count="0" memberValueDatatype="5" unbalanced="0"/>
    <cacheHierarchy uniqueName="[FY 2023-2024].[Sr. No.]" caption="Sr. No." attribute="1" defaultMemberUniqueName="[FY 2023-2024].[Sr. No.].[All]" allUniqueName="[FY 2023-2024].[Sr. No.].[All]" dimensionUniqueName="[FY 2023-2024]" displayFolder="" count="0" memberValueDatatype="20" unbalanced="0"/>
    <cacheHierarchy uniqueName="[FY 2023-2024].[Parameter]" caption="Parameter" attribute="1" defaultMemberUniqueName="[FY 2023-2024].[Parameter].[All]" allUniqueName="[FY 2023-2024].[Parameter].[All]" dimensionUniqueName="[FY 2023-2024]" displayFolder="" count="0" memberValueDatatype="130" unbalanced="0"/>
    <cacheHierarchy uniqueName="[FY 2023-2024].[Company 1]" caption="Company 1" attribute="1" defaultMemberUniqueName="[FY 2023-2024].[Company 1].[All]" allUniqueName="[FY 2023-2024].[Company 1].[All]" dimensionUniqueName="[FY 2023-2024]" displayFolder="" count="0" memberValueDatatype="20" unbalanced="0"/>
    <cacheHierarchy uniqueName="[FY 2023-2024].[Company 2]" caption="Company 2" attribute="1" defaultMemberUniqueName="[FY 2023-2024].[Company 2].[All]" allUniqueName="[FY 2023-2024].[Company 2].[All]" dimensionUniqueName="[FY 2023-2024]" displayFolder="" count="0" memberValueDatatype="5" unbalanced="0"/>
    <cacheHierarchy uniqueName="[FY 2023-2024].[Company 3]" caption="Company 3" attribute="1" defaultMemberUniqueName="[FY 2023-2024].[Company 3].[All]" allUniqueName="[FY 2023-2024].[Company 3].[All]" dimensionUniqueName="[FY 2023-2024]" displayFolder="" count="0" memberValueDatatype="20" unbalanced="0"/>
    <cacheHierarchy uniqueName="[FY 2023-2024].[Company 4]" caption="Company 4" attribute="1" defaultMemberUniqueName="[FY 2023-2024].[Company 4].[All]" allUniqueName="[FY 2023-2024].[Company 4].[All]" dimensionUniqueName="[FY 2023-2024]" displayFolder="" count="0" memberValueDatatype="20" unbalanced="0"/>
    <cacheHierarchy uniqueName="[FY 2023-2024].[Company 5]" caption="Company 5" attribute="1" defaultMemberUniqueName="[FY 2023-2024].[Company 5].[All]" allUniqueName="[FY 2023-2024].[Company 5].[All]" dimensionUniqueName="[FY 2023-2024]" displayFolder="" count="0" memberValueDatatype="20" unbalanced="0"/>
    <cacheHierarchy uniqueName="[FY 2023-2024].[Total(FY 2023-2024)UNITS IN GJ]" caption="Total(FY 2023-2024)UNITS IN GJ" attribute="1" defaultMemberUniqueName="[FY 2023-2024].[Total(FY 2023-2024)UNITS IN GJ].[All]" allUniqueName="[FY 2023-2024].[Total(FY 2023-2024)UNITS IN GJ].[All]" dimensionUniqueName="[FY 2023-2024]" displayFolder="" count="0" memberValueDatatype="5" unbalanced="0"/>
    <cacheHierarchy uniqueName="[FY 2024-25].[Sr. No.]" caption="Sr. No." attribute="1" defaultMemberUniqueName="[FY 2024-25].[Sr. No.].[All]" allUniqueName="[FY 2024-25].[Sr. No.].[All]" dimensionUniqueName="[FY 2024-25]" displayFolder="" count="0" memberValueDatatype="20" unbalanced="0"/>
    <cacheHierarchy uniqueName="[FY 2024-25].[Parameter]" caption="Parameter" attribute="1" defaultMemberUniqueName="[FY 2024-25].[Parameter].[All]" allUniqueName="[FY 2024-25].[Parameter].[All]" dimensionUniqueName="[FY 2024-25]" displayFolder="" count="2" memberValueDatatype="130" unbalanced="0">
      <fieldsUsage count="2">
        <fieldUsage x="-1"/>
        <fieldUsage x="1"/>
      </fieldsUsage>
    </cacheHierarchy>
    <cacheHierarchy uniqueName="[FY 2024-25].[Company 1]" caption="Company 1" attribute="1" defaultMemberUniqueName="[FY 2024-25].[Company 1].[All]" allUniqueName="[FY 2024-25].[Company 1].[All]" dimensionUniqueName="[FY 2024-25]" displayFolder="" count="0" memberValueDatatype="20" unbalanced="0"/>
    <cacheHierarchy uniqueName="[FY 2024-25].[Company 2]" caption="Company 2" attribute="1" defaultMemberUniqueName="[FY 2024-25].[Company 2].[All]" allUniqueName="[FY 2024-25].[Company 2].[All]" dimensionUniqueName="[FY 2024-25]" displayFolder="" count="0" memberValueDatatype="20" unbalanced="0"/>
    <cacheHierarchy uniqueName="[FY 2024-25].[Company 3]" caption="Company 3" attribute="1" defaultMemberUniqueName="[FY 2024-25].[Company 3].[All]" allUniqueName="[FY 2024-25].[Company 3].[All]" dimensionUniqueName="[FY 2024-25]" displayFolder="" count="0" memberValueDatatype="5" unbalanced="0"/>
    <cacheHierarchy uniqueName="[FY 2024-25].[Company 4]" caption="Company 4" attribute="1" defaultMemberUniqueName="[FY 2024-25].[Company 4].[All]" allUniqueName="[FY 2024-25].[Company 4].[All]" dimensionUniqueName="[FY 2024-25]" displayFolder="" count="0" memberValueDatatype="20" unbalanced="0"/>
    <cacheHierarchy uniqueName="[FY 2024-25].[Company 5]" caption="Company 5" attribute="1" defaultMemberUniqueName="[FY 2024-25].[Company 5].[All]" allUniqueName="[FY 2024-25].[Company 5].[All]" dimensionUniqueName="[FY 2024-25]" displayFolder="" count="0" memberValueDatatype="20" unbalanced="0"/>
    <cacheHierarchy uniqueName="[FY 2024-25].[Total(FY 2024-25)UNITS IN GJ]" caption="Total(FY 2024-25)UNITS IN GJ" attribute="1" defaultMemberUniqueName="[FY 2024-25].[Total(FY 2024-25)UNITS IN GJ].[All]" allUniqueName="[FY 2024-25].[Total(FY 2024-25)UNITS IN GJ].[All]" dimensionUniqueName="[FY 2024-25]" displayFolder="" count="0" memberValueDatatype="5" unbalanced="0"/>
    <cacheHierarchy uniqueName="[Table3].[Parameter]" caption="Parameter" attribute="1" defaultMemberUniqueName="[Table3].[Parameter].[All]" allUniqueName="[Table3].[Parameter].[All]" dimensionUniqueName="[Table3]" displayFolder="" count="0" memberValueDatatype="130" unbalanced="0"/>
    <cacheHierarchy uniqueName="[Table3].[Company]" caption="Company" attribute="1" defaultMemberUniqueName="[Table3].[Company].[All]" allUniqueName="[Table3].[Company].[All]" dimensionUniqueName="[Table3]" displayFolder="" count="0" memberValueDatatype="130" unbalanced="0"/>
    <cacheHierarchy uniqueName="[Table3].[Fiscal Year]" caption="Fiscal Year" attribute="1" defaultMemberUniqueName="[Table3].[Fiscal Year].[All]" allUniqueName="[Table3].[Fiscal Year].[All]" dimensionUniqueName="[Table3]" displayFolder="" count="0" memberValueDatatype="130" unbalanced="0"/>
    <cacheHierarchy uniqueName="[Table3].[Value (GJ)]" caption="Value (GJ)" attribute="1" defaultMemberUniqueName="[Table3].[Value (GJ)].[All]" allUniqueName="[Table3].[Value (GJ)].[All]" dimensionUniqueName="[Table3]" displayFolder="" count="0" memberValueDatatype="20" unbalanced="0"/>
    <cacheHierarchy uniqueName="[Y].[Parameter]" caption="Parameter" attribute="1" defaultMemberUniqueName="[Y].[Parameter].[All]" allUniqueName="[Y].[Parameter].[All]" dimensionUniqueName="[Y]" displayFolder="" count="0" memberValueDatatype="130" unbalanced="0"/>
    <cacheHierarchy uniqueName="[Y].[Company 1]" caption="Company 1" attribute="1" defaultMemberUniqueName="[Y].[Company 1].[All]" allUniqueName="[Y].[Company 1].[All]" dimensionUniqueName="[Y]" displayFolder="" count="0" memberValueDatatype="20" unbalanced="0"/>
    <cacheHierarchy uniqueName="[Y].[Company 2]" caption="Company 2" attribute="1" defaultMemberUniqueName="[Y].[Company 2].[All]" allUniqueName="[Y].[Company 2].[All]" dimensionUniqueName="[Y]" displayFolder="" count="0" memberValueDatatype="5" unbalanced="0"/>
    <cacheHierarchy uniqueName="[Y].[Company 3]" caption="Company 3" attribute="1" defaultMemberUniqueName="[Y].[Company 3].[All]" allUniqueName="[Y].[Company 3].[All]" dimensionUniqueName="[Y]" displayFolder="" count="0" memberValueDatatype="5" unbalanced="0"/>
    <cacheHierarchy uniqueName="[Y].[Company 4]" caption="Company 4" attribute="1" defaultMemberUniqueName="[Y].[Company 4].[All]" allUniqueName="[Y].[Company 4].[All]" dimensionUniqueName="[Y]" displayFolder="" count="0" memberValueDatatype="20" unbalanced="0"/>
    <cacheHierarchy uniqueName="[Y].[Company 5]" caption="Company 5" attribute="1" defaultMemberUniqueName="[Y].[Company 5].[All]" allUniqueName="[Y].[Company 5].[All]" dimensionUniqueName="[Y]" displayFolder="" count="0" memberValueDatatype="20" unbalanced="0"/>
    <cacheHierarchy uniqueName="[Y].[FISCAL YEAR]" caption="FISCAL YEAR" attribute="1" defaultMemberUniqueName="[Y].[FISCAL YEAR].[All]" allUniqueName="[Y].[FISCAL YEAR].[All]" dimensionUniqueName="[Y]" displayFolder="" count="0" memberValueDatatype="130" unbalanced="0"/>
    <cacheHierarchy uniqueName="[Y].[Value]" caption="Value" attribute="1" defaultMemberUniqueName="[Y].[Value].[All]" allUniqueName="[Y].[Value].[All]" dimensionUniqueName="[Y]" displayFolder="" count="0" memberValueDatatype="5" unbalanced="0"/>
    <cacheHierarchy uniqueName="[Measures].[YOY(%)Change]" caption="YOY(%)Change" measure="1" displayFolder="" measureGroup="Append1" count="0" oneField="1">
      <fieldsUsage count="1">
        <fieldUsage x="0"/>
      </fieldsUsage>
    </cacheHierarchy>
    <cacheHierarchy uniqueName="[Measures].[TOTAL ENERGY COSUMPTION]" caption="TOTAL ENERGY COSUMPTION" measure="1" displayFolder="" measureGroup="Append1" count="0"/>
    <cacheHierarchy uniqueName="[Measures].[__XL_Count FY 2024-25]" caption="__XL_Count FY 2024-25" measure="1" displayFolder="" measureGroup="FY 2024-25" count="0" hidden="1"/>
    <cacheHierarchy uniqueName="[Measures].[__XL_Count FY 2023-2024]" caption="__XL_Count FY 2023-2024" measure="1" displayFolder="" measureGroup="FY 2023-2024" count="0" hidden="1"/>
    <cacheHierarchy uniqueName="[Measures].[__XL_Count Append1]" caption="__XL_Count Append1" measure="1" displayFolder="" measureGroup="Append1" count="0" hidden="1"/>
    <cacheHierarchy uniqueName="[Measures].[__XL_Count Y]" caption="__XL_Count Y" measure="1" displayFolder="" measureGroup="Y" count="0" hidden="1"/>
    <cacheHierarchy uniqueName="[Measures].[__XL_Count Append13]" caption="__XL_Count Append13" measure="1" displayFolder="" measureGroup="Append13"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Parameter]" caption="Count of Parameter" measure="1" displayFolder="" measureGroup="Append1" count="0" hidden="1">
      <extLst>
        <ext xmlns:x15="http://schemas.microsoft.com/office/spreadsheetml/2010/11/main" uri="{B97F6D7D-B522-45F9-BDA1-12C45D357490}">
          <x15:cacheHierarchy aggregatedColumn="1"/>
        </ext>
      </extLst>
    </cacheHierarchy>
    <cacheHierarchy uniqueName="[Measures].[Sum of Company 1]" caption="Sum of Company 1" measure="1" displayFolder="" measureGroup="Append1" count="0" hidden="1">
      <extLst>
        <ext xmlns:x15="http://schemas.microsoft.com/office/spreadsheetml/2010/11/main" uri="{B97F6D7D-B522-45F9-BDA1-12C45D357490}">
          <x15:cacheHierarchy aggregatedColumn="2"/>
        </ext>
      </extLst>
    </cacheHierarchy>
    <cacheHierarchy uniqueName="[Measures].[Sum of Total(FY 2023-2024)UNITS IN GJ]" caption="Sum of Total(FY 2023-2024)UNITS IN GJ" measure="1" displayFolder="" measureGroup="Append1" count="0" hidden="1">
      <extLst>
        <ext xmlns:x15="http://schemas.microsoft.com/office/spreadsheetml/2010/11/main" uri="{B97F6D7D-B522-45F9-BDA1-12C45D357490}">
          <x15:cacheHierarchy aggregatedColumn="8"/>
        </ext>
      </extLst>
    </cacheHierarchy>
    <cacheHierarchy uniqueName="[Measures].[Sum of Company 1 2]" caption="Sum of Company 1 2" measure="1" displayFolder="" measureGroup="FY 2024-25" count="0" hidden="1">
      <extLst>
        <ext xmlns:x15="http://schemas.microsoft.com/office/spreadsheetml/2010/11/main" uri="{B97F6D7D-B522-45F9-BDA1-12C45D357490}">
          <x15:cacheHierarchy aggregatedColumn="28"/>
        </ext>
      </extLst>
    </cacheHierarchy>
    <cacheHierarchy uniqueName="[Measures].[Distinct Count of Company 1]" caption="Distinct Count of Company 1" measure="1" displayFolder="" measureGroup="Append1" count="0" hidden="1">
      <extLst>
        <ext xmlns:x15="http://schemas.microsoft.com/office/spreadsheetml/2010/11/main" uri="{B97F6D7D-B522-45F9-BDA1-12C45D357490}">
          <x15:cacheHierarchy aggregatedColumn="2"/>
        </ext>
      </extLst>
    </cacheHierarchy>
    <cacheHierarchy uniqueName="[Measures].[Sum of Total(FY 2024-25)UNITS IN GJ]" caption="Sum of Total(FY 2024-25)UNITS IN GJ" measure="1" displayFolder="" measureGroup="Append1" count="0" hidden="1">
      <extLst>
        <ext xmlns:x15="http://schemas.microsoft.com/office/spreadsheetml/2010/11/main" uri="{B97F6D7D-B522-45F9-BDA1-12C45D357490}">
          <x15:cacheHierarchy aggregatedColumn="7"/>
        </ext>
      </extLst>
    </cacheHierarchy>
    <cacheHierarchy uniqueName="[Measures].[Sum of Company 1 3]" caption="Sum of Company 1 3" measure="1" displayFolder="" measureGroup="Y" count="0" hidden="1">
      <extLst>
        <ext xmlns:x15="http://schemas.microsoft.com/office/spreadsheetml/2010/11/main" uri="{B97F6D7D-B522-45F9-BDA1-12C45D357490}">
          <x15:cacheHierarchy aggregatedColumn="39"/>
        </ext>
      </extLst>
    </cacheHierarchy>
    <cacheHierarchy uniqueName="[Measures].[Sum of Company 2]" caption="Sum of Company 2" measure="1" displayFolder="" measureGroup="Y" count="0" hidden="1">
      <extLst>
        <ext xmlns:x15="http://schemas.microsoft.com/office/spreadsheetml/2010/11/main" uri="{B97F6D7D-B522-45F9-BDA1-12C45D357490}">
          <x15:cacheHierarchy aggregatedColumn="40"/>
        </ext>
      </extLst>
    </cacheHierarchy>
    <cacheHierarchy uniqueName="[Measures].[Sum of Company 3]" caption="Sum of Company 3" measure="1" displayFolder="" measureGroup="Y" count="0" hidden="1">
      <extLst>
        <ext xmlns:x15="http://schemas.microsoft.com/office/spreadsheetml/2010/11/main" uri="{B97F6D7D-B522-45F9-BDA1-12C45D357490}">
          <x15:cacheHierarchy aggregatedColumn="41"/>
        </ext>
      </extLst>
    </cacheHierarchy>
    <cacheHierarchy uniqueName="[Measures].[Sum of Company 4]" caption="Sum of Company 4" measure="1" displayFolder="" measureGroup="Y" count="0" hidden="1">
      <extLst>
        <ext xmlns:x15="http://schemas.microsoft.com/office/spreadsheetml/2010/11/main" uri="{B97F6D7D-B522-45F9-BDA1-12C45D357490}">
          <x15:cacheHierarchy aggregatedColumn="42"/>
        </ext>
      </extLst>
    </cacheHierarchy>
    <cacheHierarchy uniqueName="[Measures].[Sum of Company 5]" caption="Sum of Company 5" measure="1" displayFolder="" measureGroup="Y" count="0" hidden="1">
      <extLst>
        <ext xmlns:x15="http://schemas.microsoft.com/office/spreadsheetml/2010/11/main" uri="{B97F6D7D-B522-45F9-BDA1-12C45D357490}">
          <x15:cacheHierarchy aggregatedColumn="43"/>
        </ext>
      </extLst>
    </cacheHierarchy>
    <cacheHierarchy uniqueName="[Measures].[Sum of Value]" caption="Sum of Value" measure="1" displayFolder="" measureGroup="Y" count="0" hidden="1">
      <extLst>
        <ext xmlns:x15="http://schemas.microsoft.com/office/spreadsheetml/2010/11/main" uri="{B97F6D7D-B522-45F9-BDA1-12C45D357490}">
          <x15:cacheHierarchy aggregatedColumn="45"/>
        </ext>
      </extLst>
    </cacheHierarchy>
    <cacheHierarchy uniqueName="[Measures].[Sum of Total(FY 2023-2024)UNITS IN GJ 2]" caption="Sum of Total(FY 2023-2024)UNITS IN GJ 2" measure="1" displayFolder="" measureGroup="Append13" count="0" hidden="1">
      <extLst>
        <ext xmlns:x15="http://schemas.microsoft.com/office/spreadsheetml/2010/11/main" uri="{B97F6D7D-B522-45F9-BDA1-12C45D357490}">
          <x15:cacheHierarchy aggregatedColumn="17"/>
        </ext>
      </extLst>
    </cacheHierarchy>
    <cacheHierarchy uniqueName="[Measures].[Count of Company]" caption="Count of Company" measure="1" displayFolder="" measureGroup="Table3" count="0" hidden="1">
      <extLst>
        <ext xmlns:x15="http://schemas.microsoft.com/office/spreadsheetml/2010/11/main" uri="{B97F6D7D-B522-45F9-BDA1-12C45D357490}">
          <x15:cacheHierarchy aggregatedColumn="35"/>
        </ext>
      </extLst>
    </cacheHierarchy>
    <cacheHierarchy uniqueName="[Measures].[Count of Fiscal Year]" caption="Count of Fiscal Year" measure="1" displayFolder="" measureGroup="Table3" count="0" hidden="1">
      <extLst>
        <ext xmlns:x15="http://schemas.microsoft.com/office/spreadsheetml/2010/11/main" uri="{B97F6D7D-B522-45F9-BDA1-12C45D357490}">
          <x15:cacheHierarchy aggregatedColumn="36"/>
        </ext>
      </extLst>
    </cacheHierarchy>
    <cacheHierarchy uniqueName="[Measures].[Sum of Value (GJ)]" caption="Sum of Value (GJ)" measure="1" displayFolder="" measureGroup="Table3" count="0" hidden="1">
      <extLst>
        <ext xmlns:x15="http://schemas.microsoft.com/office/spreadsheetml/2010/11/main" uri="{B97F6D7D-B522-45F9-BDA1-12C45D357490}">
          <x15:cacheHierarchy aggregatedColumn="37"/>
        </ext>
      </extLst>
    </cacheHierarchy>
  </cacheHierarchies>
  <kpis count="0"/>
  <dimensions count="7">
    <dimension name="Append1" uniqueName="[Append1]" caption="Append1"/>
    <dimension name="Append13" uniqueName="[Append13]" caption="Append13"/>
    <dimension name="FY 2023-2024" uniqueName="[FY 2023-2024]" caption="FY 2023-2024"/>
    <dimension name="FY 2024-25" uniqueName="[FY 2024-25]" caption="FY 2024-25"/>
    <dimension measure="1" name="Measures" uniqueName="[Measures]" caption="Measures"/>
    <dimension name="Table3" uniqueName="[Table3]" caption="Table3"/>
    <dimension name="Y" uniqueName="[Y]" caption="Y"/>
  </dimensions>
  <measureGroups count="6">
    <measureGroup name="Append1" caption="Append1"/>
    <measureGroup name="Append13" caption="Append13"/>
    <measureGroup name="FY 2023-2024" caption="FY 2023-2024"/>
    <measureGroup name="FY 2024-25" caption="FY 2024-25"/>
    <measureGroup name="Table3" caption="Table3"/>
    <measureGroup name="Y" caption="Y"/>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32.79291921296" backgroundQuery="1" createdVersion="8" refreshedVersion="8" minRefreshableVersion="3" recordCount="0" supportSubquery="1" supportAdvancedDrill="1" xr:uid="{B6449255-EEFD-4833-849E-B6BC03A96243}">
  <cacheSource type="external" connectionId="7"/>
  <cacheFields count="4">
    <cacheField name="[Append1].[Parameter].[Parameter]" caption="Parameter" numFmtId="0" hierarchy="1" level="1">
      <sharedItems count="3">
        <s v="Total energy consumed (A+B+C+D+E+F)"/>
        <s v="Total energy consumed from non-renewable sources (D+E+F)"/>
        <s v="Total energy consumed from renewable sources (A+B+C)"/>
      </sharedItems>
    </cacheField>
    <cacheField name="[Measures].[Sum of Total(FY 2023-2024)UNITS IN GJ]" caption="Sum of Total(FY 2023-2024)UNITS IN GJ" numFmtId="0" hierarchy="57" level="32767"/>
    <cacheField name="[Measures].[Sum of Total(FY 2024-25)UNITS IN GJ]" caption="Sum of Total(FY 2024-25)UNITS IN GJ" numFmtId="0" hierarchy="60" level="32767"/>
    <cacheField name="[FY 2024-25].[Parameter].[Parameter]" caption="Parameter" numFmtId="0" hierarchy="27" level="1">
      <sharedItems containsSemiMixedTypes="0" containsNonDate="0" containsString="0"/>
    </cacheField>
  </cacheFields>
  <cacheHierarchies count="71">
    <cacheHierarchy uniqueName="[Append1].[Sr. No.]" caption="Sr. No." attribute="1" defaultMemberUniqueName="[Append1].[Sr. No.].[All]" allUniqueName="[Append1].[Sr. No.].[All]" dimensionUniqueName="[Append1]" displayFolder="" count="0" memberValueDatatype="20" unbalanced="0"/>
    <cacheHierarchy uniqueName="[Append1].[Parameter]" caption="Parameter" attribute="1" defaultMemberUniqueName="[Append1].[Parameter].[All]" allUniqueName="[Append1].[Parameter].[All]" dimensionUniqueName="[Append1]" displayFolder="" count="2" memberValueDatatype="130" unbalanced="0">
      <fieldsUsage count="2">
        <fieldUsage x="-1"/>
        <fieldUsage x="0"/>
      </fieldsUsage>
    </cacheHierarchy>
    <cacheHierarchy uniqueName="[Append1].[Company 1]" caption="Company 1" attribute="1" defaultMemberUniqueName="[Append1].[Company 1].[All]" allUniqueName="[Append1].[Company 1].[All]" dimensionUniqueName="[Append1]" displayFolder="" count="0" memberValueDatatype="20" unbalanced="0"/>
    <cacheHierarchy uniqueName="[Append1].[Company 2]" caption="Company 2" attribute="1" defaultMemberUniqueName="[Append1].[Company 2].[All]" allUniqueName="[Append1].[Company 2].[All]" dimensionUniqueName="[Append1]" displayFolder="" count="0" memberValueDatatype="5" unbalanced="0"/>
    <cacheHierarchy uniqueName="[Append1].[Company 3]" caption="Company 3" attribute="1" defaultMemberUniqueName="[Append1].[Company 3].[All]" allUniqueName="[Append1].[Company 3].[All]" dimensionUniqueName="[Append1]" displayFolder="" count="0" memberValueDatatype="5" unbalanced="0"/>
    <cacheHierarchy uniqueName="[Append1].[Company 4]" caption="Company 4" attribute="1" defaultMemberUniqueName="[Append1].[Company 4].[All]" allUniqueName="[Append1].[Company 4].[All]" dimensionUniqueName="[Append1]" displayFolder="" count="0" memberValueDatatype="20" unbalanced="0"/>
    <cacheHierarchy uniqueName="[Append1].[Company 5]" caption="Company 5" attribute="1" defaultMemberUniqueName="[Append1].[Company 5].[All]" allUniqueName="[Append1].[Company 5].[All]" dimensionUniqueName="[Append1]" displayFolder="" count="0" memberValueDatatype="20" unbalanced="0"/>
    <cacheHierarchy uniqueName="[Append1].[Total(FY 2024-25)UNITS IN GJ]" caption="Total(FY 2024-25)UNITS IN GJ" attribute="1" defaultMemberUniqueName="[Append1].[Total(FY 2024-25)UNITS IN GJ].[All]" allUniqueName="[Append1].[Total(FY 2024-25)UNITS IN GJ].[All]" dimensionUniqueName="[Append1]" displayFolder="" count="0" memberValueDatatype="5" unbalanced="0"/>
    <cacheHierarchy uniqueName="[Append1].[Total(FY 2023-2024)UNITS IN GJ]" caption="Total(FY 2023-2024)UNITS IN GJ" attribute="1" defaultMemberUniqueName="[Append1].[Total(FY 2023-2024)UNITS IN GJ].[All]" allUniqueName="[Append1].[Total(FY 2023-2024)UNITS IN GJ].[All]" dimensionUniqueName="[Append1]" displayFolder="" count="0" memberValueDatatype="5" unbalanced="0"/>
    <cacheHierarchy uniqueName="[Append13].[Sr. No.]" caption="Sr. No." attribute="1" defaultMemberUniqueName="[Append13].[Sr. No.].[All]" allUniqueName="[Append13].[Sr. No.].[All]" dimensionUniqueName="[Append13]" displayFolder="" count="0" memberValueDatatype="20" unbalanced="0"/>
    <cacheHierarchy uniqueName="[Append13].[Parameter]" caption="Parameter" attribute="1" defaultMemberUniqueName="[Append13].[Parameter].[All]" allUniqueName="[Append13].[Parameter].[All]" dimensionUniqueName="[Append13]" displayFolder="" count="0" memberValueDatatype="130" unbalanced="0"/>
    <cacheHierarchy uniqueName="[Append13].[Company 1]" caption="Company 1" attribute="1" defaultMemberUniqueName="[Append13].[Company 1].[All]" allUniqueName="[Append13].[Company 1].[All]" dimensionUniqueName="[Append13]" displayFolder="" count="0" memberValueDatatype="20" unbalanced="0"/>
    <cacheHierarchy uniqueName="[Append13].[Company 2]" caption="Company 2" attribute="1" defaultMemberUniqueName="[Append13].[Company 2].[All]" allUniqueName="[Append13].[Company 2].[All]" dimensionUniqueName="[Append13]" displayFolder="" count="0" memberValueDatatype="5" unbalanced="0"/>
    <cacheHierarchy uniqueName="[Append13].[Company 3]" caption="Company 3" attribute="1" defaultMemberUniqueName="[Append13].[Company 3].[All]" allUniqueName="[Append13].[Company 3].[All]" dimensionUniqueName="[Append13]" displayFolder="" count="0" memberValueDatatype="5" unbalanced="0"/>
    <cacheHierarchy uniqueName="[Append13].[Company 4]" caption="Company 4" attribute="1" defaultMemberUniqueName="[Append13].[Company 4].[All]" allUniqueName="[Append13].[Company 4].[All]" dimensionUniqueName="[Append13]" displayFolder="" count="0" memberValueDatatype="20" unbalanced="0"/>
    <cacheHierarchy uniqueName="[Append13].[Company 5]" caption="Company 5" attribute="1" defaultMemberUniqueName="[Append13].[Company 5].[All]" allUniqueName="[Append13].[Company 5].[All]" dimensionUniqueName="[Append13]" displayFolder="" count="0" memberValueDatatype="20" unbalanced="0"/>
    <cacheHierarchy uniqueName="[Append13].[Total(FY 2024-25)UNITS IN GJ]" caption="Total(FY 2024-25)UNITS IN GJ" attribute="1" defaultMemberUniqueName="[Append13].[Total(FY 2024-25)UNITS IN GJ].[All]" allUniqueName="[Append13].[Total(FY 2024-25)UNITS IN GJ].[All]" dimensionUniqueName="[Append13]" displayFolder="" count="0" memberValueDatatype="5" unbalanced="0"/>
    <cacheHierarchy uniqueName="[Append13].[Total(FY 2023-2024)UNITS IN GJ]" caption="Total(FY 2023-2024)UNITS IN GJ" attribute="1" defaultMemberUniqueName="[Append13].[Total(FY 2023-2024)UNITS IN GJ].[All]" allUniqueName="[Append13].[Total(FY 2023-2024)UNITS IN GJ].[All]" dimensionUniqueName="[Append13]" displayFolder="" count="0" memberValueDatatype="5" unbalanced="0"/>
    <cacheHierarchy uniqueName="[FY 2023-2024].[Sr. No.]" caption="Sr. No." attribute="1" defaultMemberUniqueName="[FY 2023-2024].[Sr. No.].[All]" allUniqueName="[FY 2023-2024].[Sr. No.].[All]" dimensionUniqueName="[FY 2023-2024]" displayFolder="" count="0" memberValueDatatype="20" unbalanced="0"/>
    <cacheHierarchy uniqueName="[FY 2023-2024].[Parameter]" caption="Parameter" attribute="1" defaultMemberUniqueName="[FY 2023-2024].[Parameter].[All]" allUniqueName="[FY 2023-2024].[Parameter].[All]" dimensionUniqueName="[FY 2023-2024]" displayFolder="" count="0" memberValueDatatype="130" unbalanced="0"/>
    <cacheHierarchy uniqueName="[FY 2023-2024].[Company 1]" caption="Company 1" attribute="1" defaultMemberUniqueName="[FY 2023-2024].[Company 1].[All]" allUniqueName="[FY 2023-2024].[Company 1].[All]" dimensionUniqueName="[FY 2023-2024]" displayFolder="" count="0" memberValueDatatype="20" unbalanced="0"/>
    <cacheHierarchy uniqueName="[FY 2023-2024].[Company 2]" caption="Company 2" attribute="1" defaultMemberUniqueName="[FY 2023-2024].[Company 2].[All]" allUniqueName="[FY 2023-2024].[Company 2].[All]" dimensionUniqueName="[FY 2023-2024]" displayFolder="" count="0" memberValueDatatype="5" unbalanced="0"/>
    <cacheHierarchy uniqueName="[FY 2023-2024].[Company 3]" caption="Company 3" attribute="1" defaultMemberUniqueName="[FY 2023-2024].[Company 3].[All]" allUniqueName="[FY 2023-2024].[Company 3].[All]" dimensionUniqueName="[FY 2023-2024]" displayFolder="" count="0" memberValueDatatype="20" unbalanced="0"/>
    <cacheHierarchy uniqueName="[FY 2023-2024].[Company 4]" caption="Company 4" attribute="1" defaultMemberUniqueName="[FY 2023-2024].[Company 4].[All]" allUniqueName="[FY 2023-2024].[Company 4].[All]" dimensionUniqueName="[FY 2023-2024]" displayFolder="" count="0" memberValueDatatype="20" unbalanced="0"/>
    <cacheHierarchy uniqueName="[FY 2023-2024].[Company 5]" caption="Company 5" attribute="1" defaultMemberUniqueName="[FY 2023-2024].[Company 5].[All]" allUniqueName="[FY 2023-2024].[Company 5].[All]" dimensionUniqueName="[FY 2023-2024]" displayFolder="" count="0" memberValueDatatype="20" unbalanced="0"/>
    <cacheHierarchy uniqueName="[FY 2023-2024].[Total(FY 2023-2024)UNITS IN GJ]" caption="Total(FY 2023-2024)UNITS IN GJ" attribute="1" defaultMemberUniqueName="[FY 2023-2024].[Total(FY 2023-2024)UNITS IN GJ].[All]" allUniqueName="[FY 2023-2024].[Total(FY 2023-2024)UNITS IN GJ].[All]" dimensionUniqueName="[FY 2023-2024]" displayFolder="" count="0" memberValueDatatype="5" unbalanced="0"/>
    <cacheHierarchy uniqueName="[FY 2024-25].[Sr. No.]" caption="Sr. No." attribute="1" defaultMemberUniqueName="[FY 2024-25].[Sr. No.].[All]" allUniqueName="[FY 2024-25].[Sr. No.].[All]" dimensionUniqueName="[FY 2024-25]" displayFolder="" count="0" memberValueDatatype="20" unbalanced="0"/>
    <cacheHierarchy uniqueName="[FY 2024-25].[Parameter]" caption="Parameter" attribute="1" defaultMemberUniqueName="[FY 2024-25].[Parameter].[All]" allUniqueName="[FY 2024-25].[Parameter].[All]" dimensionUniqueName="[FY 2024-25]" displayFolder="" count="2" memberValueDatatype="130" unbalanced="0">
      <fieldsUsage count="2">
        <fieldUsage x="-1"/>
        <fieldUsage x="3"/>
      </fieldsUsage>
    </cacheHierarchy>
    <cacheHierarchy uniqueName="[FY 2024-25].[Company 1]" caption="Company 1" attribute="1" defaultMemberUniqueName="[FY 2024-25].[Company 1].[All]" allUniqueName="[FY 2024-25].[Company 1].[All]" dimensionUniqueName="[FY 2024-25]" displayFolder="" count="0" memberValueDatatype="20" unbalanced="0"/>
    <cacheHierarchy uniqueName="[FY 2024-25].[Company 2]" caption="Company 2" attribute="1" defaultMemberUniqueName="[FY 2024-25].[Company 2].[All]" allUniqueName="[FY 2024-25].[Company 2].[All]" dimensionUniqueName="[FY 2024-25]" displayFolder="" count="0" memberValueDatatype="20" unbalanced="0"/>
    <cacheHierarchy uniqueName="[FY 2024-25].[Company 3]" caption="Company 3" attribute="1" defaultMemberUniqueName="[FY 2024-25].[Company 3].[All]" allUniqueName="[FY 2024-25].[Company 3].[All]" dimensionUniqueName="[FY 2024-25]" displayFolder="" count="0" memberValueDatatype="5" unbalanced="0"/>
    <cacheHierarchy uniqueName="[FY 2024-25].[Company 4]" caption="Company 4" attribute="1" defaultMemberUniqueName="[FY 2024-25].[Company 4].[All]" allUniqueName="[FY 2024-25].[Company 4].[All]" dimensionUniqueName="[FY 2024-25]" displayFolder="" count="0" memberValueDatatype="20" unbalanced="0"/>
    <cacheHierarchy uniqueName="[FY 2024-25].[Company 5]" caption="Company 5" attribute="1" defaultMemberUniqueName="[FY 2024-25].[Company 5].[All]" allUniqueName="[FY 2024-25].[Company 5].[All]" dimensionUniqueName="[FY 2024-25]" displayFolder="" count="0" memberValueDatatype="20" unbalanced="0"/>
    <cacheHierarchy uniqueName="[FY 2024-25].[Total(FY 2024-25)UNITS IN GJ]" caption="Total(FY 2024-25)UNITS IN GJ" attribute="1" defaultMemberUniqueName="[FY 2024-25].[Total(FY 2024-25)UNITS IN GJ].[All]" allUniqueName="[FY 2024-25].[Total(FY 2024-25)UNITS IN GJ].[All]" dimensionUniqueName="[FY 2024-25]" displayFolder="" count="0" memberValueDatatype="5" unbalanced="0"/>
    <cacheHierarchy uniqueName="[Table3].[Parameter]" caption="Parameter" attribute="1" defaultMemberUniqueName="[Table3].[Parameter].[All]" allUniqueName="[Table3].[Parameter].[All]" dimensionUniqueName="[Table3]" displayFolder="" count="0" memberValueDatatype="130" unbalanced="0"/>
    <cacheHierarchy uniqueName="[Table3].[Company]" caption="Company" attribute="1" defaultMemberUniqueName="[Table3].[Company].[All]" allUniqueName="[Table3].[Company].[All]" dimensionUniqueName="[Table3]" displayFolder="" count="0" memberValueDatatype="130" unbalanced="0"/>
    <cacheHierarchy uniqueName="[Table3].[Fiscal Year]" caption="Fiscal Year" attribute="1" defaultMemberUniqueName="[Table3].[Fiscal Year].[All]" allUniqueName="[Table3].[Fiscal Year].[All]" dimensionUniqueName="[Table3]" displayFolder="" count="0" memberValueDatatype="130" unbalanced="0"/>
    <cacheHierarchy uniqueName="[Table3].[Value (GJ)]" caption="Value (GJ)" attribute="1" defaultMemberUniqueName="[Table3].[Value (GJ)].[All]" allUniqueName="[Table3].[Value (GJ)].[All]" dimensionUniqueName="[Table3]" displayFolder="" count="0" memberValueDatatype="20" unbalanced="0"/>
    <cacheHierarchy uniqueName="[Y].[Parameter]" caption="Parameter" attribute="1" defaultMemberUniqueName="[Y].[Parameter].[All]" allUniqueName="[Y].[Parameter].[All]" dimensionUniqueName="[Y]" displayFolder="" count="0" memberValueDatatype="130" unbalanced="0"/>
    <cacheHierarchy uniqueName="[Y].[Company 1]" caption="Company 1" attribute="1" defaultMemberUniqueName="[Y].[Company 1].[All]" allUniqueName="[Y].[Company 1].[All]" dimensionUniqueName="[Y]" displayFolder="" count="0" memberValueDatatype="20" unbalanced="0"/>
    <cacheHierarchy uniqueName="[Y].[Company 2]" caption="Company 2" attribute="1" defaultMemberUniqueName="[Y].[Company 2].[All]" allUniqueName="[Y].[Company 2].[All]" dimensionUniqueName="[Y]" displayFolder="" count="0" memberValueDatatype="5" unbalanced="0"/>
    <cacheHierarchy uniqueName="[Y].[Company 3]" caption="Company 3" attribute="1" defaultMemberUniqueName="[Y].[Company 3].[All]" allUniqueName="[Y].[Company 3].[All]" dimensionUniqueName="[Y]" displayFolder="" count="0" memberValueDatatype="5" unbalanced="0"/>
    <cacheHierarchy uniqueName="[Y].[Company 4]" caption="Company 4" attribute="1" defaultMemberUniqueName="[Y].[Company 4].[All]" allUniqueName="[Y].[Company 4].[All]" dimensionUniqueName="[Y]" displayFolder="" count="0" memberValueDatatype="20" unbalanced="0"/>
    <cacheHierarchy uniqueName="[Y].[Company 5]" caption="Company 5" attribute="1" defaultMemberUniqueName="[Y].[Company 5].[All]" allUniqueName="[Y].[Company 5].[All]" dimensionUniqueName="[Y]" displayFolder="" count="0" memberValueDatatype="20" unbalanced="0"/>
    <cacheHierarchy uniqueName="[Y].[FISCAL YEAR]" caption="FISCAL YEAR" attribute="1" defaultMemberUniqueName="[Y].[FISCAL YEAR].[All]" allUniqueName="[Y].[FISCAL YEAR].[All]" dimensionUniqueName="[Y]" displayFolder="" count="0" memberValueDatatype="130" unbalanced="0"/>
    <cacheHierarchy uniqueName="[Y].[Value]" caption="Value" attribute="1" defaultMemberUniqueName="[Y].[Value].[All]" allUniqueName="[Y].[Value].[All]" dimensionUniqueName="[Y]" displayFolder="" count="0" memberValueDatatype="5" unbalanced="0"/>
    <cacheHierarchy uniqueName="[Measures].[YOY(%)Change]" caption="YOY(%)Change" measure="1" displayFolder="" measureGroup="Append1" count="0"/>
    <cacheHierarchy uniqueName="[Measures].[TOTAL ENERGY COSUMPTION]" caption="TOTAL ENERGY COSUMPTION" measure="1" displayFolder="" measureGroup="Append1" count="0"/>
    <cacheHierarchy uniqueName="[Measures].[__XL_Count FY 2024-25]" caption="__XL_Count FY 2024-25" measure="1" displayFolder="" measureGroup="FY 2024-25" count="0" hidden="1"/>
    <cacheHierarchy uniqueName="[Measures].[__XL_Count FY 2023-2024]" caption="__XL_Count FY 2023-2024" measure="1" displayFolder="" measureGroup="FY 2023-2024" count="0" hidden="1"/>
    <cacheHierarchy uniqueName="[Measures].[__XL_Count Append1]" caption="__XL_Count Append1" measure="1" displayFolder="" measureGroup="Append1" count="0" hidden="1"/>
    <cacheHierarchy uniqueName="[Measures].[__XL_Count Y]" caption="__XL_Count Y" measure="1" displayFolder="" measureGroup="Y" count="0" hidden="1"/>
    <cacheHierarchy uniqueName="[Measures].[__XL_Count Append13]" caption="__XL_Count Append13" measure="1" displayFolder="" measureGroup="Append13"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Parameter]" caption="Count of Parameter" measure="1" displayFolder="" measureGroup="Append1" count="0" hidden="1">
      <extLst>
        <ext xmlns:x15="http://schemas.microsoft.com/office/spreadsheetml/2010/11/main" uri="{B97F6D7D-B522-45F9-BDA1-12C45D357490}">
          <x15:cacheHierarchy aggregatedColumn="1"/>
        </ext>
      </extLst>
    </cacheHierarchy>
    <cacheHierarchy uniqueName="[Measures].[Sum of Company 1]" caption="Sum of Company 1" measure="1" displayFolder="" measureGroup="Append1" count="0" hidden="1">
      <extLst>
        <ext xmlns:x15="http://schemas.microsoft.com/office/spreadsheetml/2010/11/main" uri="{B97F6D7D-B522-45F9-BDA1-12C45D357490}">
          <x15:cacheHierarchy aggregatedColumn="2"/>
        </ext>
      </extLst>
    </cacheHierarchy>
    <cacheHierarchy uniqueName="[Measures].[Sum of Total(FY 2023-2024)UNITS IN GJ]" caption="Sum of Total(FY 2023-2024)UNITS IN GJ" measure="1" displayFolder="" measureGroup="Append1"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Company 1 2]" caption="Sum of Company 1 2" measure="1" displayFolder="" measureGroup="FY 2024-25" count="0" hidden="1">
      <extLst>
        <ext xmlns:x15="http://schemas.microsoft.com/office/spreadsheetml/2010/11/main" uri="{B97F6D7D-B522-45F9-BDA1-12C45D357490}">
          <x15:cacheHierarchy aggregatedColumn="28"/>
        </ext>
      </extLst>
    </cacheHierarchy>
    <cacheHierarchy uniqueName="[Measures].[Distinct Count of Company 1]" caption="Distinct Count of Company 1" measure="1" displayFolder="" measureGroup="Append1" count="0" hidden="1">
      <extLst>
        <ext xmlns:x15="http://schemas.microsoft.com/office/spreadsheetml/2010/11/main" uri="{B97F6D7D-B522-45F9-BDA1-12C45D357490}">
          <x15:cacheHierarchy aggregatedColumn="2"/>
        </ext>
      </extLst>
    </cacheHierarchy>
    <cacheHierarchy uniqueName="[Measures].[Sum of Total(FY 2024-25)UNITS IN GJ]" caption="Sum of Total(FY 2024-25)UNITS IN GJ" measure="1" displayFolder="" measureGroup="Append1"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Company 1 3]" caption="Sum of Company 1 3" measure="1" displayFolder="" measureGroup="Y" count="0" hidden="1">
      <extLst>
        <ext xmlns:x15="http://schemas.microsoft.com/office/spreadsheetml/2010/11/main" uri="{B97F6D7D-B522-45F9-BDA1-12C45D357490}">
          <x15:cacheHierarchy aggregatedColumn="39"/>
        </ext>
      </extLst>
    </cacheHierarchy>
    <cacheHierarchy uniqueName="[Measures].[Sum of Company 2]" caption="Sum of Company 2" measure="1" displayFolder="" measureGroup="Y" count="0" hidden="1">
      <extLst>
        <ext xmlns:x15="http://schemas.microsoft.com/office/spreadsheetml/2010/11/main" uri="{B97F6D7D-B522-45F9-BDA1-12C45D357490}">
          <x15:cacheHierarchy aggregatedColumn="40"/>
        </ext>
      </extLst>
    </cacheHierarchy>
    <cacheHierarchy uniqueName="[Measures].[Sum of Company 3]" caption="Sum of Company 3" measure="1" displayFolder="" measureGroup="Y" count="0" hidden="1">
      <extLst>
        <ext xmlns:x15="http://schemas.microsoft.com/office/spreadsheetml/2010/11/main" uri="{B97F6D7D-B522-45F9-BDA1-12C45D357490}">
          <x15:cacheHierarchy aggregatedColumn="41"/>
        </ext>
      </extLst>
    </cacheHierarchy>
    <cacheHierarchy uniqueName="[Measures].[Sum of Company 4]" caption="Sum of Company 4" measure="1" displayFolder="" measureGroup="Y" count="0" hidden="1">
      <extLst>
        <ext xmlns:x15="http://schemas.microsoft.com/office/spreadsheetml/2010/11/main" uri="{B97F6D7D-B522-45F9-BDA1-12C45D357490}">
          <x15:cacheHierarchy aggregatedColumn="42"/>
        </ext>
      </extLst>
    </cacheHierarchy>
    <cacheHierarchy uniqueName="[Measures].[Sum of Company 5]" caption="Sum of Company 5" measure="1" displayFolder="" measureGroup="Y" count="0" hidden="1">
      <extLst>
        <ext xmlns:x15="http://schemas.microsoft.com/office/spreadsheetml/2010/11/main" uri="{B97F6D7D-B522-45F9-BDA1-12C45D357490}">
          <x15:cacheHierarchy aggregatedColumn="43"/>
        </ext>
      </extLst>
    </cacheHierarchy>
    <cacheHierarchy uniqueName="[Measures].[Sum of Value]" caption="Sum of Value" measure="1" displayFolder="" measureGroup="Y" count="0" hidden="1">
      <extLst>
        <ext xmlns:x15="http://schemas.microsoft.com/office/spreadsheetml/2010/11/main" uri="{B97F6D7D-B522-45F9-BDA1-12C45D357490}">
          <x15:cacheHierarchy aggregatedColumn="45"/>
        </ext>
      </extLst>
    </cacheHierarchy>
    <cacheHierarchy uniqueName="[Measures].[Sum of Total(FY 2023-2024)UNITS IN GJ 2]" caption="Sum of Total(FY 2023-2024)UNITS IN GJ 2" measure="1" displayFolder="" measureGroup="Append13" count="0" hidden="1">
      <extLst>
        <ext xmlns:x15="http://schemas.microsoft.com/office/spreadsheetml/2010/11/main" uri="{B97F6D7D-B522-45F9-BDA1-12C45D357490}">
          <x15:cacheHierarchy aggregatedColumn="17"/>
        </ext>
      </extLst>
    </cacheHierarchy>
    <cacheHierarchy uniqueName="[Measures].[Count of Company]" caption="Count of Company" measure="1" displayFolder="" measureGroup="Table3" count="0" hidden="1">
      <extLst>
        <ext xmlns:x15="http://schemas.microsoft.com/office/spreadsheetml/2010/11/main" uri="{B97F6D7D-B522-45F9-BDA1-12C45D357490}">
          <x15:cacheHierarchy aggregatedColumn="35"/>
        </ext>
      </extLst>
    </cacheHierarchy>
    <cacheHierarchy uniqueName="[Measures].[Count of Fiscal Year]" caption="Count of Fiscal Year" measure="1" displayFolder="" measureGroup="Table3" count="0" hidden="1">
      <extLst>
        <ext xmlns:x15="http://schemas.microsoft.com/office/spreadsheetml/2010/11/main" uri="{B97F6D7D-B522-45F9-BDA1-12C45D357490}">
          <x15:cacheHierarchy aggregatedColumn="36"/>
        </ext>
      </extLst>
    </cacheHierarchy>
    <cacheHierarchy uniqueName="[Measures].[Sum of Value (GJ)]" caption="Sum of Value (GJ)" measure="1" displayFolder="" measureGroup="Table3" count="0" hidden="1">
      <extLst>
        <ext xmlns:x15="http://schemas.microsoft.com/office/spreadsheetml/2010/11/main" uri="{B97F6D7D-B522-45F9-BDA1-12C45D357490}">
          <x15:cacheHierarchy aggregatedColumn="37"/>
        </ext>
      </extLst>
    </cacheHierarchy>
  </cacheHierarchies>
  <kpis count="0"/>
  <dimensions count="7">
    <dimension name="Append1" uniqueName="[Append1]" caption="Append1"/>
    <dimension name="Append13" uniqueName="[Append13]" caption="Append13"/>
    <dimension name="FY 2023-2024" uniqueName="[FY 2023-2024]" caption="FY 2023-2024"/>
    <dimension name="FY 2024-25" uniqueName="[FY 2024-25]" caption="FY 2024-25"/>
    <dimension measure="1" name="Measures" uniqueName="[Measures]" caption="Measures"/>
    <dimension name="Table3" uniqueName="[Table3]" caption="Table3"/>
    <dimension name="Y" uniqueName="[Y]" caption="Y"/>
  </dimensions>
  <measureGroups count="6">
    <measureGroup name="Append1" caption="Append1"/>
    <measureGroup name="Append13" caption="Append13"/>
    <measureGroup name="FY 2023-2024" caption="FY 2023-2024"/>
    <measureGroup name="FY 2024-25" caption="FY 2024-25"/>
    <measureGroup name="Table3" caption="Table3"/>
    <measureGroup name="Y" caption="Y"/>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32.793648032406" backgroundQuery="1" createdVersion="8" refreshedVersion="8" minRefreshableVersion="3" recordCount="0" supportSubquery="1" supportAdvancedDrill="1" xr:uid="{58A0890F-F6C6-4F0A-8FFF-439ABE998BBF}">
  <cacheSource type="external" connectionId="7"/>
  <cacheFields count="4">
    <cacheField name="[Append1].[Parameter].[Parameter]" caption="Parameter" numFmtId="0" hierarchy="1" level="1">
      <sharedItems count="2">
        <s v="Total energy consumed from non-renewable sources (D+E+F)"/>
        <s v="Total energy consumed from renewable sources (A+B+C)"/>
      </sharedItems>
    </cacheField>
    <cacheField name="[Measures].[Sum of Total(FY 2024-25)UNITS IN GJ]" caption="Sum of Total(FY 2024-25)UNITS IN GJ" numFmtId="0" hierarchy="60" level="32767"/>
    <cacheField name="[Measures].[Sum of Total(FY 2023-2024)UNITS IN GJ]" caption="Sum of Total(FY 2023-2024)UNITS IN GJ" numFmtId="0" hierarchy="57" level="32767"/>
    <cacheField name="[FY 2024-25].[Parameter].[Parameter]" caption="Parameter" numFmtId="0" hierarchy="27" level="1">
      <sharedItems containsSemiMixedTypes="0" containsNonDate="0" containsString="0"/>
    </cacheField>
  </cacheFields>
  <cacheHierarchies count="71">
    <cacheHierarchy uniqueName="[Append1].[Sr. No.]" caption="Sr. No." attribute="1" defaultMemberUniqueName="[Append1].[Sr. No.].[All]" allUniqueName="[Append1].[Sr. No.].[All]" dimensionUniqueName="[Append1]" displayFolder="" count="0" memberValueDatatype="20" unbalanced="0"/>
    <cacheHierarchy uniqueName="[Append1].[Parameter]" caption="Parameter" attribute="1" defaultMemberUniqueName="[Append1].[Parameter].[All]" allUniqueName="[Append1].[Parameter].[All]" dimensionUniqueName="[Append1]" displayFolder="" count="2" memberValueDatatype="130" unbalanced="0">
      <fieldsUsage count="2">
        <fieldUsage x="-1"/>
        <fieldUsage x="0"/>
      </fieldsUsage>
    </cacheHierarchy>
    <cacheHierarchy uniqueName="[Append1].[Company 1]" caption="Company 1" attribute="1" defaultMemberUniqueName="[Append1].[Company 1].[All]" allUniqueName="[Append1].[Company 1].[All]" dimensionUniqueName="[Append1]" displayFolder="" count="0" memberValueDatatype="20" unbalanced="0"/>
    <cacheHierarchy uniqueName="[Append1].[Company 2]" caption="Company 2" attribute="1" defaultMemberUniqueName="[Append1].[Company 2].[All]" allUniqueName="[Append1].[Company 2].[All]" dimensionUniqueName="[Append1]" displayFolder="" count="0" memberValueDatatype="5" unbalanced="0"/>
    <cacheHierarchy uniqueName="[Append1].[Company 3]" caption="Company 3" attribute="1" defaultMemberUniqueName="[Append1].[Company 3].[All]" allUniqueName="[Append1].[Company 3].[All]" dimensionUniqueName="[Append1]" displayFolder="" count="0" memberValueDatatype="5" unbalanced="0"/>
    <cacheHierarchy uniqueName="[Append1].[Company 4]" caption="Company 4" attribute="1" defaultMemberUniqueName="[Append1].[Company 4].[All]" allUniqueName="[Append1].[Company 4].[All]" dimensionUniqueName="[Append1]" displayFolder="" count="0" memberValueDatatype="20" unbalanced="0"/>
    <cacheHierarchy uniqueName="[Append1].[Company 5]" caption="Company 5" attribute="1" defaultMemberUniqueName="[Append1].[Company 5].[All]" allUniqueName="[Append1].[Company 5].[All]" dimensionUniqueName="[Append1]" displayFolder="" count="0" memberValueDatatype="20" unbalanced="0"/>
    <cacheHierarchy uniqueName="[Append1].[Total(FY 2024-25)UNITS IN GJ]" caption="Total(FY 2024-25)UNITS IN GJ" attribute="1" defaultMemberUniqueName="[Append1].[Total(FY 2024-25)UNITS IN GJ].[All]" allUniqueName="[Append1].[Total(FY 2024-25)UNITS IN GJ].[All]" dimensionUniqueName="[Append1]" displayFolder="" count="0" memberValueDatatype="5" unbalanced="0"/>
    <cacheHierarchy uniqueName="[Append1].[Total(FY 2023-2024)UNITS IN GJ]" caption="Total(FY 2023-2024)UNITS IN GJ" attribute="1" defaultMemberUniqueName="[Append1].[Total(FY 2023-2024)UNITS IN GJ].[All]" allUniqueName="[Append1].[Total(FY 2023-2024)UNITS IN GJ].[All]" dimensionUniqueName="[Append1]" displayFolder="" count="0" memberValueDatatype="5" unbalanced="0"/>
    <cacheHierarchy uniqueName="[Append13].[Sr. No.]" caption="Sr. No." attribute="1" defaultMemberUniqueName="[Append13].[Sr. No.].[All]" allUniqueName="[Append13].[Sr. No.].[All]" dimensionUniqueName="[Append13]" displayFolder="" count="0" memberValueDatatype="20" unbalanced="0"/>
    <cacheHierarchy uniqueName="[Append13].[Parameter]" caption="Parameter" attribute="1" defaultMemberUniqueName="[Append13].[Parameter].[All]" allUniqueName="[Append13].[Parameter].[All]" dimensionUniqueName="[Append13]" displayFolder="" count="0" memberValueDatatype="130" unbalanced="0"/>
    <cacheHierarchy uniqueName="[Append13].[Company 1]" caption="Company 1" attribute="1" defaultMemberUniqueName="[Append13].[Company 1].[All]" allUniqueName="[Append13].[Company 1].[All]" dimensionUniqueName="[Append13]" displayFolder="" count="0" memberValueDatatype="20" unbalanced="0"/>
    <cacheHierarchy uniqueName="[Append13].[Company 2]" caption="Company 2" attribute="1" defaultMemberUniqueName="[Append13].[Company 2].[All]" allUniqueName="[Append13].[Company 2].[All]" dimensionUniqueName="[Append13]" displayFolder="" count="0" memberValueDatatype="5" unbalanced="0"/>
    <cacheHierarchy uniqueName="[Append13].[Company 3]" caption="Company 3" attribute="1" defaultMemberUniqueName="[Append13].[Company 3].[All]" allUniqueName="[Append13].[Company 3].[All]" dimensionUniqueName="[Append13]" displayFolder="" count="0" memberValueDatatype="5" unbalanced="0"/>
    <cacheHierarchy uniqueName="[Append13].[Company 4]" caption="Company 4" attribute="1" defaultMemberUniqueName="[Append13].[Company 4].[All]" allUniqueName="[Append13].[Company 4].[All]" dimensionUniqueName="[Append13]" displayFolder="" count="0" memberValueDatatype="20" unbalanced="0"/>
    <cacheHierarchy uniqueName="[Append13].[Company 5]" caption="Company 5" attribute="1" defaultMemberUniqueName="[Append13].[Company 5].[All]" allUniqueName="[Append13].[Company 5].[All]" dimensionUniqueName="[Append13]" displayFolder="" count="0" memberValueDatatype="20" unbalanced="0"/>
    <cacheHierarchy uniqueName="[Append13].[Total(FY 2024-25)UNITS IN GJ]" caption="Total(FY 2024-25)UNITS IN GJ" attribute="1" defaultMemberUniqueName="[Append13].[Total(FY 2024-25)UNITS IN GJ].[All]" allUniqueName="[Append13].[Total(FY 2024-25)UNITS IN GJ].[All]" dimensionUniqueName="[Append13]" displayFolder="" count="0" memberValueDatatype="5" unbalanced="0"/>
    <cacheHierarchy uniqueName="[Append13].[Total(FY 2023-2024)UNITS IN GJ]" caption="Total(FY 2023-2024)UNITS IN GJ" attribute="1" defaultMemberUniqueName="[Append13].[Total(FY 2023-2024)UNITS IN GJ].[All]" allUniqueName="[Append13].[Total(FY 2023-2024)UNITS IN GJ].[All]" dimensionUniqueName="[Append13]" displayFolder="" count="0" memberValueDatatype="5" unbalanced="0"/>
    <cacheHierarchy uniqueName="[FY 2023-2024].[Sr. No.]" caption="Sr. No." attribute="1" defaultMemberUniqueName="[FY 2023-2024].[Sr. No.].[All]" allUniqueName="[FY 2023-2024].[Sr. No.].[All]" dimensionUniqueName="[FY 2023-2024]" displayFolder="" count="0" memberValueDatatype="20" unbalanced="0"/>
    <cacheHierarchy uniqueName="[FY 2023-2024].[Parameter]" caption="Parameter" attribute="1" defaultMemberUniqueName="[FY 2023-2024].[Parameter].[All]" allUniqueName="[FY 2023-2024].[Parameter].[All]" dimensionUniqueName="[FY 2023-2024]" displayFolder="" count="0" memberValueDatatype="130" unbalanced="0"/>
    <cacheHierarchy uniqueName="[FY 2023-2024].[Company 1]" caption="Company 1" attribute="1" defaultMemberUniqueName="[FY 2023-2024].[Company 1].[All]" allUniqueName="[FY 2023-2024].[Company 1].[All]" dimensionUniqueName="[FY 2023-2024]" displayFolder="" count="0" memberValueDatatype="20" unbalanced="0"/>
    <cacheHierarchy uniqueName="[FY 2023-2024].[Company 2]" caption="Company 2" attribute="1" defaultMemberUniqueName="[FY 2023-2024].[Company 2].[All]" allUniqueName="[FY 2023-2024].[Company 2].[All]" dimensionUniqueName="[FY 2023-2024]" displayFolder="" count="0" memberValueDatatype="5" unbalanced="0"/>
    <cacheHierarchy uniqueName="[FY 2023-2024].[Company 3]" caption="Company 3" attribute="1" defaultMemberUniqueName="[FY 2023-2024].[Company 3].[All]" allUniqueName="[FY 2023-2024].[Company 3].[All]" dimensionUniqueName="[FY 2023-2024]" displayFolder="" count="0" memberValueDatatype="20" unbalanced="0"/>
    <cacheHierarchy uniqueName="[FY 2023-2024].[Company 4]" caption="Company 4" attribute="1" defaultMemberUniqueName="[FY 2023-2024].[Company 4].[All]" allUniqueName="[FY 2023-2024].[Company 4].[All]" dimensionUniqueName="[FY 2023-2024]" displayFolder="" count="0" memberValueDatatype="20" unbalanced="0"/>
    <cacheHierarchy uniqueName="[FY 2023-2024].[Company 5]" caption="Company 5" attribute="1" defaultMemberUniqueName="[FY 2023-2024].[Company 5].[All]" allUniqueName="[FY 2023-2024].[Company 5].[All]" dimensionUniqueName="[FY 2023-2024]" displayFolder="" count="0" memberValueDatatype="20" unbalanced="0"/>
    <cacheHierarchy uniqueName="[FY 2023-2024].[Total(FY 2023-2024)UNITS IN GJ]" caption="Total(FY 2023-2024)UNITS IN GJ" attribute="1" defaultMemberUniqueName="[FY 2023-2024].[Total(FY 2023-2024)UNITS IN GJ].[All]" allUniqueName="[FY 2023-2024].[Total(FY 2023-2024)UNITS IN GJ].[All]" dimensionUniqueName="[FY 2023-2024]" displayFolder="" count="0" memberValueDatatype="5" unbalanced="0"/>
    <cacheHierarchy uniqueName="[FY 2024-25].[Sr. No.]" caption="Sr. No." attribute="1" defaultMemberUniqueName="[FY 2024-25].[Sr. No.].[All]" allUniqueName="[FY 2024-25].[Sr. No.].[All]" dimensionUniqueName="[FY 2024-25]" displayFolder="" count="0" memberValueDatatype="20" unbalanced="0"/>
    <cacheHierarchy uniqueName="[FY 2024-25].[Parameter]" caption="Parameter" attribute="1" defaultMemberUniqueName="[FY 2024-25].[Parameter].[All]" allUniqueName="[FY 2024-25].[Parameter].[All]" dimensionUniqueName="[FY 2024-25]" displayFolder="" count="2" memberValueDatatype="130" unbalanced="0">
      <fieldsUsage count="2">
        <fieldUsage x="-1"/>
        <fieldUsage x="3"/>
      </fieldsUsage>
    </cacheHierarchy>
    <cacheHierarchy uniqueName="[FY 2024-25].[Company 1]" caption="Company 1" attribute="1" defaultMemberUniqueName="[FY 2024-25].[Company 1].[All]" allUniqueName="[FY 2024-25].[Company 1].[All]" dimensionUniqueName="[FY 2024-25]" displayFolder="" count="0" memberValueDatatype="20" unbalanced="0"/>
    <cacheHierarchy uniqueName="[FY 2024-25].[Company 2]" caption="Company 2" attribute="1" defaultMemberUniqueName="[FY 2024-25].[Company 2].[All]" allUniqueName="[FY 2024-25].[Company 2].[All]" dimensionUniqueName="[FY 2024-25]" displayFolder="" count="0" memberValueDatatype="20" unbalanced="0"/>
    <cacheHierarchy uniqueName="[FY 2024-25].[Company 3]" caption="Company 3" attribute="1" defaultMemberUniqueName="[FY 2024-25].[Company 3].[All]" allUniqueName="[FY 2024-25].[Company 3].[All]" dimensionUniqueName="[FY 2024-25]" displayFolder="" count="0" memberValueDatatype="5" unbalanced="0"/>
    <cacheHierarchy uniqueName="[FY 2024-25].[Company 4]" caption="Company 4" attribute="1" defaultMemberUniqueName="[FY 2024-25].[Company 4].[All]" allUniqueName="[FY 2024-25].[Company 4].[All]" dimensionUniqueName="[FY 2024-25]" displayFolder="" count="0" memberValueDatatype="20" unbalanced="0"/>
    <cacheHierarchy uniqueName="[FY 2024-25].[Company 5]" caption="Company 5" attribute="1" defaultMemberUniqueName="[FY 2024-25].[Company 5].[All]" allUniqueName="[FY 2024-25].[Company 5].[All]" dimensionUniqueName="[FY 2024-25]" displayFolder="" count="0" memberValueDatatype="20" unbalanced="0"/>
    <cacheHierarchy uniqueName="[FY 2024-25].[Total(FY 2024-25)UNITS IN GJ]" caption="Total(FY 2024-25)UNITS IN GJ" attribute="1" defaultMemberUniqueName="[FY 2024-25].[Total(FY 2024-25)UNITS IN GJ].[All]" allUniqueName="[FY 2024-25].[Total(FY 2024-25)UNITS IN GJ].[All]" dimensionUniqueName="[FY 2024-25]" displayFolder="" count="0" memberValueDatatype="5" unbalanced="0"/>
    <cacheHierarchy uniqueName="[Table3].[Parameter]" caption="Parameter" attribute="1" defaultMemberUniqueName="[Table3].[Parameter].[All]" allUniqueName="[Table3].[Parameter].[All]" dimensionUniqueName="[Table3]" displayFolder="" count="0" memberValueDatatype="130" unbalanced="0"/>
    <cacheHierarchy uniqueName="[Table3].[Company]" caption="Company" attribute="1" defaultMemberUniqueName="[Table3].[Company].[All]" allUniqueName="[Table3].[Company].[All]" dimensionUniqueName="[Table3]" displayFolder="" count="0" memberValueDatatype="130" unbalanced="0"/>
    <cacheHierarchy uniqueName="[Table3].[Fiscal Year]" caption="Fiscal Year" attribute="1" defaultMemberUniqueName="[Table3].[Fiscal Year].[All]" allUniqueName="[Table3].[Fiscal Year].[All]" dimensionUniqueName="[Table3]" displayFolder="" count="0" memberValueDatatype="130" unbalanced="0"/>
    <cacheHierarchy uniqueName="[Table3].[Value (GJ)]" caption="Value (GJ)" attribute="1" defaultMemberUniqueName="[Table3].[Value (GJ)].[All]" allUniqueName="[Table3].[Value (GJ)].[All]" dimensionUniqueName="[Table3]" displayFolder="" count="0" memberValueDatatype="20" unbalanced="0"/>
    <cacheHierarchy uniqueName="[Y].[Parameter]" caption="Parameter" attribute="1" defaultMemberUniqueName="[Y].[Parameter].[All]" allUniqueName="[Y].[Parameter].[All]" dimensionUniqueName="[Y]" displayFolder="" count="0" memberValueDatatype="130" unbalanced="0"/>
    <cacheHierarchy uniqueName="[Y].[Company 1]" caption="Company 1" attribute="1" defaultMemberUniqueName="[Y].[Company 1].[All]" allUniqueName="[Y].[Company 1].[All]" dimensionUniqueName="[Y]" displayFolder="" count="0" memberValueDatatype="20" unbalanced="0"/>
    <cacheHierarchy uniqueName="[Y].[Company 2]" caption="Company 2" attribute="1" defaultMemberUniqueName="[Y].[Company 2].[All]" allUniqueName="[Y].[Company 2].[All]" dimensionUniqueName="[Y]" displayFolder="" count="0" memberValueDatatype="5" unbalanced="0"/>
    <cacheHierarchy uniqueName="[Y].[Company 3]" caption="Company 3" attribute="1" defaultMemberUniqueName="[Y].[Company 3].[All]" allUniqueName="[Y].[Company 3].[All]" dimensionUniqueName="[Y]" displayFolder="" count="0" memberValueDatatype="5" unbalanced="0"/>
    <cacheHierarchy uniqueName="[Y].[Company 4]" caption="Company 4" attribute="1" defaultMemberUniqueName="[Y].[Company 4].[All]" allUniqueName="[Y].[Company 4].[All]" dimensionUniqueName="[Y]" displayFolder="" count="0" memberValueDatatype="20" unbalanced="0"/>
    <cacheHierarchy uniqueName="[Y].[Company 5]" caption="Company 5" attribute="1" defaultMemberUniqueName="[Y].[Company 5].[All]" allUniqueName="[Y].[Company 5].[All]" dimensionUniqueName="[Y]" displayFolder="" count="0" memberValueDatatype="20" unbalanced="0"/>
    <cacheHierarchy uniqueName="[Y].[FISCAL YEAR]" caption="FISCAL YEAR" attribute="1" defaultMemberUniqueName="[Y].[FISCAL YEAR].[All]" allUniqueName="[Y].[FISCAL YEAR].[All]" dimensionUniqueName="[Y]" displayFolder="" count="0" memberValueDatatype="130" unbalanced="0"/>
    <cacheHierarchy uniqueName="[Y].[Value]" caption="Value" attribute="1" defaultMemberUniqueName="[Y].[Value].[All]" allUniqueName="[Y].[Value].[All]" dimensionUniqueName="[Y]" displayFolder="" count="0" memberValueDatatype="5" unbalanced="0"/>
    <cacheHierarchy uniqueName="[Measures].[YOY(%)Change]" caption="YOY(%)Change" measure="1" displayFolder="" measureGroup="Append1" count="0"/>
    <cacheHierarchy uniqueName="[Measures].[TOTAL ENERGY COSUMPTION]" caption="TOTAL ENERGY COSUMPTION" measure="1" displayFolder="" measureGroup="Append1" count="0"/>
    <cacheHierarchy uniqueName="[Measures].[__XL_Count FY 2024-25]" caption="__XL_Count FY 2024-25" measure="1" displayFolder="" measureGroup="FY 2024-25" count="0" hidden="1"/>
    <cacheHierarchy uniqueName="[Measures].[__XL_Count FY 2023-2024]" caption="__XL_Count FY 2023-2024" measure="1" displayFolder="" measureGroup="FY 2023-2024" count="0" hidden="1"/>
    <cacheHierarchy uniqueName="[Measures].[__XL_Count Append1]" caption="__XL_Count Append1" measure="1" displayFolder="" measureGroup="Append1" count="0" hidden="1"/>
    <cacheHierarchy uniqueName="[Measures].[__XL_Count Y]" caption="__XL_Count Y" measure="1" displayFolder="" measureGroup="Y" count="0" hidden="1"/>
    <cacheHierarchy uniqueName="[Measures].[__XL_Count Append13]" caption="__XL_Count Append13" measure="1" displayFolder="" measureGroup="Append13"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Parameter]" caption="Count of Parameter" measure="1" displayFolder="" measureGroup="Append1" count="0" hidden="1">
      <extLst>
        <ext xmlns:x15="http://schemas.microsoft.com/office/spreadsheetml/2010/11/main" uri="{B97F6D7D-B522-45F9-BDA1-12C45D357490}">
          <x15:cacheHierarchy aggregatedColumn="1"/>
        </ext>
      </extLst>
    </cacheHierarchy>
    <cacheHierarchy uniqueName="[Measures].[Sum of Company 1]" caption="Sum of Company 1" measure="1" displayFolder="" measureGroup="Append1" count="0" hidden="1">
      <extLst>
        <ext xmlns:x15="http://schemas.microsoft.com/office/spreadsheetml/2010/11/main" uri="{B97F6D7D-B522-45F9-BDA1-12C45D357490}">
          <x15:cacheHierarchy aggregatedColumn="2"/>
        </ext>
      </extLst>
    </cacheHierarchy>
    <cacheHierarchy uniqueName="[Measures].[Sum of Total(FY 2023-2024)UNITS IN GJ]" caption="Sum of Total(FY 2023-2024)UNITS IN GJ" measure="1" displayFolder="" measureGroup="Append1"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Company 1 2]" caption="Sum of Company 1 2" measure="1" displayFolder="" measureGroup="FY 2024-25" count="0" hidden="1">
      <extLst>
        <ext xmlns:x15="http://schemas.microsoft.com/office/spreadsheetml/2010/11/main" uri="{B97F6D7D-B522-45F9-BDA1-12C45D357490}">
          <x15:cacheHierarchy aggregatedColumn="28"/>
        </ext>
      </extLst>
    </cacheHierarchy>
    <cacheHierarchy uniqueName="[Measures].[Distinct Count of Company 1]" caption="Distinct Count of Company 1" measure="1" displayFolder="" measureGroup="Append1" count="0" hidden="1">
      <extLst>
        <ext xmlns:x15="http://schemas.microsoft.com/office/spreadsheetml/2010/11/main" uri="{B97F6D7D-B522-45F9-BDA1-12C45D357490}">
          <x15:cacheHierarchy aggregatedColumn="2"/>
        </ext>
      </extLst>
    </cacheHierarchy>
    <cacheHierarchy uniqueName="[Measures].[Sum of Total(FY 2024-25)UNITS IN GJ]" caption="Sum of Total(FY 2024-25)UNITS IN GJ" measure="1" displayFolder="" measureGroup="Append1"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Company 1 3]" caption="Sum of Company 1 3" measure="1" displayFolder="" measureGroup="Y" count="0" hidden="1">
      <extLst>
        <ext xmlns:x15="http://schemas.microsoft.com/office/spreadsheetml/2010/11/main" uri="{B97F6D7D-B522-45F9-BDA1-12C45D357490}">
          <x15:cacheHierarchy aggregatedColumn="39"/>
        </ext>
      </extLst>
    </cacheHierarchy>
    <cacheHierarchy uniqueName="[Measures].[Sum of Company 2]" caption="Sum of Company 2" measure="1" displayFolder="" measureGroup="Y" count="0" hidden="1">
      <extLst>
        <ext xmlns:x15="http://schemas.microsoft.com/office/spreadsheetml/2010/11/main" uri="{B97F6D7D-B522-45F9-BDA1-12C45D357490}">
          <x15:cacheHierarchy aggregatedColumn="40"/>
        </ext>
      </extLst>
    </cacheHierarchy>
    <cacheHierarchy uniqueName="[Measures].[Sum of Company 3]" caption="Sum of Company 3" measure="1" displayFolder="" measureGroup="Y" count="0" hidden="1">
      <extLst>
        <ext xmlns:x15="http://schemas.microsoft.com/office/spreadsheetml/2010/11/main" uri="{B97F6D7D-B522-45F9-BDA1-12C45D357490}">
          <x15:cacheHierarchy aggregatedColumn="41"/>
        </ext>
      </extLst>
    </cacheHierarchy>
    <cacheHierarchy uniqueName="[Measures].[Sum of Company 4]" caption="Sum of Company 4" measure="1" displayFolder="" measureGroup="Y" count="0" hidden="1">
      <extLst>
        <ext xmlns:x15="http://schemas.microsoft.com/office/spreadsheetml/2010/11/main" uri="{B97F6D7D-B522-45F9-BDA1-12C45D357490}">
          <x15:cacheHierarchy aggregatedColumn="42"/>
        </ext>
      </extLst>
    </cacheHierarchy>
    <cacheHierarchy uniqueName="[Measures].[Sum of Company 5]" caption="Sum of Company 5" measure="1" displayFolder="" measureGroup="Y" count="0" hidden="1">
      <extLst>
        <ext xmlns:x15="http://schemas.microsoft.com/office/spreadsheetml/2010/11/main" uri="{B97F6D7D-B522-45F9-BDA1-12C45D357490}">
          <x15:cacheHierarchy aggregatedColumn="43"/>
        </ext>
      </extLst>
    </cacheHierarchy>
    <cacheHierarchy uniqueName="[Measures].[Sum of Value]" caption="Sum of Value" measure="1" displayFolder="" measureGroup="Y" count="0" hidden="1">
      <extLst>
        <ext xmlns:x15="http://schemas.microsoft.com/office/spreadsheetml/2010/11/main" uri="{B97F6D7D-B522-45F9-BDA1-12C45D357490}">
          <x15:cacheHierarchy aggregatedColumn="45"/>
        </ext>
      </extLst>
    </cacheHierarchy>
    <cacheHierarchy uniqueName="[Measures].[Sum of Total(FY 2023-2024)UNITS IN GJ 2]" caption="Sum of Total(FY 2023-2024)UNITS IN GJ 2" measure="1" displayFolder="" measureGroup="Append13" count="0" hidden="1">
      <extLst>
        <ext xmlns:x15="http://schemas.microsoft.com/office/spreadsheetml/2010/11/main" uri="{B97F6D7D-B522-45F9-BDA1-12C45D357490}">
          <x15:cacheHierarchy aggregatedColumn="17"/>
        </ext>
      </extLst>
    </cacheHierarchy>
    <cacheHierarchy uniqueName="[Measures].[Count of Company]" caption="Count of Company" measure="1" displayFolder="" measureGroup="Table3" count="0" hidden="1">
      <extLst>
        <ext xmlns:x15="http://schemas.microsoft.com/office/spreadsheetml/2010/11/main" uri="{B97F6D7D-B522-45F9-BDA1-12C45D357490}">
          <x15:cacheHierarchy aggregatedColumn="35"/>
        </ext>
      </extLst>
    </cacheHierarchy>
    <cacheHierarchy uniqueName="[Measures].[Count of Fiscal Year]" caption="Count of Fiscal Year" measure="1" displayFolder="" measureGroup="Table3" count="0" hidden="1">
      <extLst>
        <ext xmlns:x15="http://schemas.microsoft.com/office/spreadsheetml/2010/11/main" uri="{B97F6D7D-B522-45F9-BDA1-12C45D357490}">
          <x15:cacheHierarchy aggregatedColumn="36"/>
        </ext>
      </extLst>
    </cacheHierarchy>
    <cacheHierarchy uniqueName="[Measures].[Sum of Value (GJ)]" caption="Sum of Value (GJ)" measure="1" displayFolder="" measureGroup="Table3" count="0" hidden="1">
      <extLst>
        <ext xmlns:x15="http://schemas.microsoft.com/office/spreadsheetml/2010/11/main" uri="{B97F6D7D-B522-45F9-BDA1-12C45D357490}">
          <x15:cacheHierarchy aggregatedColumn="37"/>
        </ext>
      </extLst>
    </cacheHierarchy>
  </cacheHierarchies>
  <kpis count="0"/>
  <dimensions count="7">
    <dimension name="Append1" uniqueName="[Append1]" caption="Append1"/>
    <dimension name="Append13" uniqueName="[Append13]" caption="Append13"/>
    <dimension name="FY 2023-2024" uniqueName="[FY 2023-2024]" caption="FY 2023-2024"/>
    <dimension name="FY 2024-25" uniqueName="[FY 2024-25]" caption="FY 2024-25"/>
    <dimension measure="1" name="Measures" uniqueName="[Measures]" caption="Measures"/>
    <dimension name="Table3" uniqueName="[Table3]" caption="Table3"/>
    <dimension name="Y" uniqueName="[Y]" caption="Y"/>
  </dimensions>
  <measureGroups count="6">
    <measureGroup name="Append1" caption="Append1"/>
    <measureGroup name="Append13" caption="Append13"/>
    <measureGroup name="FY 2023-2024" caption="FY 2023-2024"/>
    <measureGroup name="FY 2024-25" caption="FY 2024-25"/>
    <measureGroup name="Table3" caption="Table3"/>
    <measureGroup name="Y" caption="Y"/>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32.894202546297" backgroundQuery="1" createdVersion="8" refreshedVersion="8" minRefreshableVersion="3" recordCount="0" supportSubquery="1" supportAdvancedDrill="1" xr:uid="{35474594-8A06-4E4C-BBBD-986F4EAAF51F}">
  <cacheSource type="external" connectionId="7"/>
  <cacheFields count="4">
    <cacheField name="[Table3].[Company].[Company]" caption="Company" numFmtId="0" hierarchy="35" level="1">
      <sharedItems count="5">
        <s v="Company 1"/>
        <s v="Company 2"/>
        <s v="Company 3"/>
        <s v="Company 4"/>
        <s v="Company 5"/>
      </sharedItems>
    </cacheField>
    <cacheField name="[Table3].[Parameter].[Parameter]" caption="Parameter" numFmtId="0" hierarchy="34" level="1">
      <sharedItems count="1">
        <s v="Total energy consumed (A+B+C+D+E+F)"/>
      </sharedItems>
    </cacheField>
    <cacheField name="[Measures].[Sum of Value (GJ)]" caption="Sum of Value (GJ)" numFmtId="0" hierarchy="70" level="32767"/>
    <cacheField name="[Table3].[Fiscal Year].[Fiscal Year]" caption="Fiscal Year" numFmtId="0" hierarchy="36" level="1">
      <sharedItems count="2">
        <s v="2023-24"/>
        <s v="2024-25"/>
      </sharedItems>
    </cacheField>
  </cacheFields>
  <cacheHierarchies count="71">
    <cacheHierarchy uniqueName="[Append1].[Sr. No.]" caption="Sr. No." attribute="1" defaultMemberUniqueName="[Append1].[Sr. No.].[All]" allUniqueName="[Append1].[Sr. No.].[All]" dimensionUniqueName="[Append1]" displayFolder="" count="0" memberValueDatatype="20" unbalanced="0"/>
    <cacheHierarchy uniqueName="[Append1].[Parameter]" caption="Parameter" attribute="1" defaultMemberUniqueName="[Append1].[Parameter].[All]" allUniqueName="[Append1].[Parameter].[All]" dimensionUniqueName="[Append1]" displayFolder="" count="0" memberValueDatatype="130" unbalanced="0"/>
    <cacheHierarchy uniqueName="[Append1].[Company 1]" caption="Company 1" attribute="1" defaultMemberUniqueName="[Append1].[Company 1].[All]" allUniqueName="[Append1].[Company 1].[All]" dimensionUniqueName="[Append1]" displayFolder="" count="0" memberValueDatatype="20" unbalanced="0"/>
    <cacheHierarchy uniqueName="[Append1].[Company 2]" caption="Company 2" attribute="1" defaultMemberUniqueName="[Append1].[Company 2].[All]" allUniqueName="[Append1].[Company 2].[All]" dimensionUniqueName="[Append1]" displayFolder="" count="0" memberValueDatatype="5" unbalanced="0"/>
    <cacheHierarchy uniqueName="[Append1].[Company 3]" caption="Company 3" attribute="1" defaultMemberUniqueName="[Append1].[Company 3].[All]" allUniqueName="[Append1].[Company 3].[All]" dimensionUniqueName="[Append1]" displayFolder="" count="0" memberValueDatatype="5" unbalanced="0"/>
    <cacheHierarchy uniqueName="[Append1].[Company 4]" caption="Company 4" attribute="1" defaultMemberUniqueName="[Append1].[Company 4].[All]" allUniqueName="[Append1].[Company 4].[All]" dimensionUniqueName="[Append1]" displayFolder="" count="0" memberValueDatatype="20" unbalanced="0"/>
    <cacheHierarchy uniqueName="[Append1].[Company 5]" caption="Company 5" attribute="1" defaultMemberUniqueName="[Append1].[Company 5].[All]" allUniqueName="[Append1].[Company 5].[All]" dimensionUniqueName="[Append1]" displayFolder="" count="0" memberValueDatatype="20" unbalanced="0"/>
    <cacheHierarchy uniqueName="[Append1].[Total(FY 2024-25)UNITS IN GJ]" caption="Total(FY 2024-25)UNITS IN GJ" attribute="1" defaultMemberUniqueName="[Append1].[Total(FY 2024-25)UNITS IN GJ].[All]" allUniqueName="[Append1].[Total(FY 2024-25)UNITS IN GJ].[All]" dimensionUniqueName="[Append1]" displayFolder="" count="0" memberValueDatatype="5" unbalanced="0"/>
    <cacheHierarchy uniqueName="[Append1].[Total(FY 2023-2024)UNITS IN GJ]" caption="Total(FY 2023-2024)UNITS IN GJ" attribute="1" defaultMemberUniqueName="[Append1].[Total(FY 2023-2024)UNITS IN GJ].[All]" allUniqueName="[Append1].[Total(FY 2023-2024)UNITS IN GJ].[All]" dimensionUniqueName="[Append1]" displayFolder="" count="0" memberValueDatatype="5" unbalanced="0"/>
    <cacheHierarchy uniqueName="[Append13].[Sr. No.]" caption="Sr. No." attribute="1" defaultMemberUniqueName="[Append13].[Sr. No.].[All]" allUniqueName="[Append13].[Sr. No.].[All]" dimensionUniqueName="[Append13]" displayFolder="" count="0" memberValueDatatype="20" unbalanced="0"/>
    <cacheHierarchy uniqueName="[Append13].[Parameter]" caption="Parameter" attribute="1" defaultMemberUniqueName="[Append13].[Parameter].[All]" allUniqueName="[Append13].[Parameter].[All]" dimensionUniqueName="[Append13]" displayFolder="" count="0" memberValueDatatype="130" unbalanced="0"/>
    <cacheHierarchy uniqueName="[Append13].[Company 1]" caption="Company 1" attribute="1" defaultMemberUniqueName="[Append13].[Company 1].[All]" allUniqueName="[Append13].[Company 1].[All]" dimensionUniqueName="[Append13]" displayFolder="" count="0" memberValueDatatype="20" unbalanced="0"/>
    <cacheHierarchy uniqueName="[Append13].[Company 2]" caption="Company 2" attribute="1" defaultMemberUniqueName="[Append13].[Company 2].[All]" allUniqueName="[Append13].[Company 2].[All]" dimensionUniqueName="[Append13]" displayFolder="" count="0" memberValueDatatype="5" unbalanced="0"/>
    <cacheHierarchy uniqueName="[Append13].[Company 3]" caption="Company 3" attribute="1" defaultMemberUniqueName="[Append13].[Company 3].[All]" allUniqueName="[Append13].[Company 3].[All]" dimensionUniqueName="[Append13]" displayFolder="" count="0" memberValueDatatype="5" unbalanced="0"/>
    <cacheHierarchy uniqueName="[Append13].[Company 4]" caption="Company 4" attribute="1" defaultMemberUniqueName="[Append13].[Company 4].[All]" allUniqueName="[Append13].[Company 4].[All]" dimensionUniqueName="[Append13]" displayFolder="" count="0" memberValueDatatype="20" unbalanced="0"/>
    <cacheHierarchy uniqueName="[Append13].[Company 5]" caption="Company 5" attribute="1" defaultMemberUniqueName="[Append13].[Company 5].[All]" allUniqueName="[Append13].[Company 5].[All]" dimensionUniqueName="[Append13]" displayFolder="" count="0" memberValueDatatype="20" unbalanced="0"/>
    <cacheHierarchy uniqueName="[Append13].[Total(FY 2024-25)UNITS IN GJ]" caption="Total(FY 2024-25)UNITS IN GJ" attribute="1" defaultMemberUniqueName="[Append13].[Total(FY 2024-25)UNITS IN GJ].[All]" allUniqueName="[Append13].[Total(FY 2024-25)UNITS IN GJ].[All]" dimensionUniqueName="[Append13]" displayFolder="" count="0" memberValueDatatype="5" unbalanced="0"/>
    <cacheHierarchy uniqueName="[Append13].[Total(FY 2023-2024)UNITS IN GJ]" caption="Total(FY 2023-2024)UNITS IN GJ" attribute="1" defaultMemberUniqueName="[Append13].[Total(FY 2023-2024)UNITS IN GJ].[All]" allUniqueName="[Append13].[Total(FY 2023-2024)UNITS IN GJ].[All]" dimensionUniqueName="[Append13]" displayFolder="" count="0" memberValueDatatype="5" unbalanced="0"/>
    <cacheHierarchy uniqueName="[FY 2023-2024].[Sr. No.]" caption="Sr. No." attribute="1" defaultMemberUniqueName="[FY 2023-2024].[Sr. No.].[All]" allUniqueName="[FY 2023-2024].[Sr. No.].[All]" dimensionUniqueName="[FY 2023-2024]" displayFolder="" count="0" memberValueDatatype="20" unbalanced="0"/>
    <cacheHierarchy uniqueName="[FY 2023-2024].[Parameter]" caption="Parameter" attribute="1" defaultMemberUniqueName="[FY 2023-2024].[Parameter].[All]" allUniqueName="[FY 2023-2024].[Parameter].[All]" dimensionUniqueName="[FY 2023-2024]" displayFolder="" count="0" memberValueDatatype="130" unbalanced="0"/>
    <cacheHierarchy uniqueName="[FY 2023-2024].[Company 1]" caption="Company 1" attribute="1" defaultMemberUniqueName="[FY 2023-2024].[Company 1].[All]" allUniqueName="[FY 2023-2024].[Company 1].[All]" dimensionUniqueName="[FY 2023-2024]" displayFolder="" count="0" memberValueDatatype="20" unbalanced="0"/>
    <cacheHierarchy uniqueName="[FY 2023-2024].[Company 2]" caption="Company 2" attribute="1" defaultMemberUniqueName="[FY 2023-2024].[Company 2].[All]" allUniqueName="[FY 2023-2024].[Company 2].[All]" dimensionUniqueName="[FY 2023-2024]" displayFolder="" count="0" memberValueDatatype="5" unbalanced="0"/>
    <cacheHierarchy uniqueName="[FY 2023-2024].[Company 3]" caption="Company 3" attribute="1" defaultMemberUniqueName="[FY 2023-2024].[Company 3].[All]" allUniqueName="[FY 2023-2024].[Company 3].[All]" dimensionUniqueName="[FY 2023-2024]" displayFolder="" count="0" memberValueDatatype="20" unbalanced="0"/>
    <cacheHierarchy uniqueName="[FY 2023-2024].[Company 4]" caption="Company 4" attribute="1" defaultMemberUniqueName="[FY 2023-2024].[Company 4].[All]" allUniqueName="[FY 2023-2024].[Company 4].[All]" dimensionUniqueName="[FY 2023-2024]" displayFolder="" count="0" memberValueDatatype="20" unbalanced="0"/>
    <cacheHierarchy uniqueName="[FY 2023-2024].[Company 5]" caption="Company 5" attribute="1" defaultMemberUniqueName="[FY 2023-2024].[Company 5].[All]" allUniqueName="[FY 2023-2024].[Company 5].[All]" dimensionUniqueName="[FY 2023-2024]" displayFolder="" count="0" memberValueDatatype="20" unbalanced="0"/>
    <cacheHierarchy uniqueName="[FY 2023-2024].[Total(FY 2023-2024)UNITS IN GJ]" caption="Total(FY 2023-2024)UNITS IN GJ" attribute="1" defaultMemberUniqueName="[FY 2023-2024].[Total(FY 2023-2024)UNITS IN GJ].[All]" allUniqueName="[FY 2023-2024].[Total(FY 2023-2024)UNITS IN GJ].[All]" dimensionUniqueName="[FY 2023-2024]" displayFolder="" count="0" memberValueDatatype="5" unbalanced="0"/>
    <cacheHierarchy uniqueName="[FY 2024-25].[Sr. No.]" caption="Sr. No." attribute="1" defaultMemberUniqueName="[FY 2024-25].[Sr. No.].[All]" allUniqueName="[FY 2024-25].[Sr. No.].[All]" dimensionUniqueName="[FY 2024-25]" displayFolder="" count="0" memberValueDatatype="20" unbalanced="0"/>
    <cacheHierarchy uniqueName="[FY 2024-25].[Parameter]" caption="Parameter" attribute="1" defaultMemberUniqueName="[FY 2024-25].[Parameter].[All]" allUniqueName="[FY 2024-25].[Parameter].[All]" dimensionUniqueName="[FY 2024-25]" displayFolder="" count="0" memberValueDatatype="130" unbalanced="0"/>
    <cacheHierarchy uniqueName="[FY 2024-25].[Company 1]" caption="Company 1" attribute="1" defaultMemberUniqueName="[FY 2024-25].[Company 1].[All]" allUniqueName="[FY 2024-25].[Company 1].[All]" dimensionUniqueName="[FY 2024-25]" displayFolder="" count="0" memberValueDatatype="20" unbalanced="0"/>
    <cacheHierarchy uniqueName="[FY 2024-25].[Company 2]" caption="Company 2" attribute="1" defaultMemberUniqueName="[FY 2024-25].[Company 2].[All]" allUniqueName="[FY 2024-25].[Company 2].[All]" dimensionUniqueName="[FY 2024-25]" displayFolder="" count="0" memberValueDatatype="20" unbalanced="0"/>
    <cacheHierarchy uniqueName="[FY 2024-25].[Company 3]" caption="Company 3" attribute="1" defaultMemberUniqueName="[FY 2024-25].[Company 3].[All]" allUniqueName="[FY 2024-25].[Company 3].[All]" dimensionUniqueName="[FY 2024-25]" displayFolder="" count="0" memberValueDatatype="5" unbalanced="0"/>
    <cacheHierarchy uniqueName="[FY 2024-25].[Company 4]" caption="Company 4" attribute="1" defaultMemberUniqueName="[FY 2024-25].[Company 4].[All]" allUniqueName="[FY 2024-25].[Company 4].[All]" dimensionUniqueName="[FY 2024-25]" displayFolder="" count="0" memberValueDatatype="20" unbalanced="0"/>
    <cacheHierarchy uniqueName="[FY 2024-25].[Company 5]" caption="Company 5" attribute="1" defaultMemberUniqueName="[FY 2024-25].[Company 5].[All]" allUniqueName="[FY 2024-25].[Company 5].[All]" dimensionUniqueName="[FY 2024-25]" displayFolder="" count="0" memberValueDatatype="20" unbalanced="0"/>
    <cacheHierarchy uniqueName="[FY 2024-25].[Total(FY 2024-25)UNITS IN GJ]" caption="Total(FY 2024-25)UNITS IN GJ" attribute="1" defaultMemberUniqueName="[FY 2024-25].[Total(FY 2024-25)UNITS IN GJ].[All]" allUniqueName="[FY 2024-25].[Total(FY 2024-25)UNITS IN GJ].[All]" dimensionUniqueName="[FY 2024-25]" displayFolder="" count="0" memberValueDatatype="5" unbalanced="0"/>
    <cacheHierarchy uniqueName="[Table3].[Parameter]" caption="Parameter" attribute="1" defaultMemberUniqueName="[Table3].[Parameter].[All]" allUniqueName="[Table3].[Parameter].[All]" dimensionUniqueName="[Table3]" displayFolder="" count="2" memberValueDatatype="130" unbalanced="0">
      <fieldsUsage count="2">
        <fieldUsage x="-1"/>
        <fieldUsage x="1"/>
      </fieldsUsage>
    </cacheHierarchy>
    <cacheHierarchy uniqueName="[Table3].[Company]" caption="Company" attribute="1" defaultMemberUniqueName="[Table3].[Company].[All]" allUniqueName="[Table3].[Company].[All]" dimensionUniqueName="[Table3]" displayFolder="" count="2" memberValueDatatype="130" unbalanced="0">
      <fieldsUsage count="2">
        <fieldUsage x="-1"/>
        <fieldUsage x="0"/>
      </fieldsUsage>
    </cacheHierarchy>
    <cacheHierarchy uniqueName="[Table3].[Fiscal Year]" caption="Fiscal Year" attribute="1" defaultMemberUniqueName="[Table3].[Fiscal Year].[All]" allUniqueName="[Table3].[Fiscal Year].[All]" dimensionUniqueName="[Table3]" displayFolder="" count="2" memberValueDatatype="130" unbalanced="0">
      <fieldsUsage count="2">
        <fieldUsage x="-1"/>
        <fieldUsage x="3"/>
      </fieldsUsage>
    </cacheHierarchy>
    <cacheHierarchy uniqueName="[Table3].[Value (GJ)]" caption="Value (GJ)" attribute="1" defaultMemberUniqueName="[Table3].[Value (GJ)].[All]" allUniqueName="[Table3].[Value (GJ)].[All]" dimensionUniqueName="[Table3]" displayFolder="" count="0" memberValueDatatype="20" unbalanced="0"/>
    <cacheHierarchy uniqueName="[Y].[Parameter]" caption="Parameter" attribute="1" defaultMemberUniqueName="[Y].[Parameter].[All]" allUniqueName="[Y].[Parameter].[All]" dimensionUniqueName="[Y]" displayFolder="" count="0" memberValueDatatype="130" unbalanced="0"/>
    <cacheHierarchy uniqueName="[Y].[Company 1]" caption="Company 1" attribute="1" defaultMemberUniqueName="[Y].[Company 1].[All]" allUniqueName="[Y].[Company 1].[All]" dimensionUniqueName="[Y]" displayFolder="" count="0" memberValueDatatype="20" unbalanced="0"/>
    <cacheHierarchy uniqueName="[Y].[Company 2]" caption="Company 2" attribute="1" defaultMemberUniqueName="[Y].[Company 2].[All]" allUniqueName="[Y].[Company 2].[All]" dimensionUniqueName="[Y]" displayFolder="" count="0" memberValueDatatype="5" unbalanced="0"/>
    <cacheHierarchy uniqueName="[Y].[Company 3]" caption="Company 3" attribute="1" defaultMemberUniqueName="[Y].[Company 3].[All]" allUniqueName="[Y].[Company 3].[All]" dimensionUniqueName="[Y]" displayFolder="" count="0" memberValueDatatype="5" unbalanced="0"/>
    <cacheHierarchy uniqueName="[Y].[Company 4]" caption="Company 4" attribute="1" defaultMemberUniqueName="[Y].[Company 4].[All]" allUniqueName="[Y].[Company 4].[All]" dimensionUniqueName="[Y]" displayFolder="" count="0" memberValueDatatype="20" unbalanced="0"/>
    <cacheHierarchy uniqueName="[Y].[Company 5]" caption="Company 5" attribute="1" defaultMemberUniqueName="[Y].[Company 5].[All]" allUniqueName="[Y].[Company 5].[All]" dimensionUniqueName="[Y]" displayFolder="" count="0" memberValueDatatype="20" unbalanced="0"/>
    <cacheHierarchy uniqueName="[Y].[FISCAL YEAR]" caption="FISCAL YEAR" attribute="1" defaultMemberUniqueName="[Y].[FISCAL YEAR].[All]" allUniqueName="[Y].[FISCAL YEAR].[All]" dimensionUniqueName="[Y]" displayFolder="" count="0" memberValueDatatype="130" unbalanced="0"/>
    <cacheHierarchy uniqueName="[Y].[Value]" caption="Value" attribute="1" defaultMemberUniqueName="[Y].[Value].[All]" allUniqueName="[Y].[Value].[All]" dimensionUniqueName="[Y]" displayFolder="" count="0" memberValueDatatype="5" unbalanced="0"/>
    <cacheHierarchy uniqueName="[Measures].[YOY(%)Change]" caption="YOY(%)Change" measure="1" displayFolder="" measureGroup="Append1" count="0"/>
    <cacheHierarchy uniqueName="[Measures].[TOTAL ENERGY COSUMPTION]" caption="TOTAL ENERGY COSUMPTION" measure="1" displayFolder="" measureGroup="Append1" count="0"/>
    <cacheHierarchy uniqueName="[Measures].[__XL_Count FY 2024-25]" caption="__XL_Count FY 2024-25" measure="1" displayFolder="" measureGroup="FY 2024-25" count="0" hidden="1"/>
    <cacheHierarchy uniqueName="[Measures].[__XL_Count FY 2023-2024]" caption="__XL_Count FY 2023-2024" measure="1" displayFolder="" measureGroup="FY 2023-2024" count="0" hidden="1"/>
    <cacheHierarchy uniqueName="[Measures].[__XL_Count Append1]" caption="__XL_Count Append1" measure="1" displayFolder="" measureGroup="Append1" count="0" hidden="1"/>
    <cacheHierarchy uniqueName="[Measures].[__XL_Count Y]" caption="__XL_Count Y" measure="1" displayFolder="" measureGroup="Y" count="0" hidden="1"/>
    <cacheHierarchy uniqueName="[Measures].[__XL_Count Append13]" caption="__XL_Count Append13" measure="1" displayFolder="" measureGroup="Append13"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Parameter]" caption="Count of Parameter" measure="1" displayFolder="" measureGroup="Append1" count="0" hidden="1">
      <extLst>
        <ext xmlns:x15="http://schemas.microsoft.com/office/spreadsheetml/2010/11/main" uri="{B97F6D7D-B522-45F9-BDA1-12C45D357490}">
          <x15:cacheHierarchy aggregatedColumn="1"/>
        </ext>
      </extLst>
    </cacheHierarchy>
    <cacheHierarchy uniqueName="[Measures].[Sum of Company 1]" caption="Sum of Company 1" measure="1" displayFolder="" measureGroup="Append1" count="0" hidden="1">
      <extLst>
        <ext xmlns:x15="http://schemas.microsoft.com/office/spreadsheetml/2010/11/main" uri="{B97F6D7D-B522-45F9-BDA1-12C45D357490}">
          <x15:cacheHierarchy aggregatedColumn="2"/>
        </ext>
      </extLst>
    </cacheHierarchy>
    <cacheHierarchy uniqueName="[Measures].[Sum of Total(FY 2023-2024)UNITS IN GJ]" caption="Sum of Total(FY 2023-2024)UNITS IN GJ" measure="1" displayFolder="" measureGroup="Append1" count="0" hidden="1">
      <extLst>
        <ext xmlns:x15="http://schemas.microsoft.com/office/spreadsheetml/2010/11/main" uri="{B97F6D7D-B522-45F9-BDA1-12C45D357490}">
          <x15:cacheHierarchy aggregatedColumn="8"/>
        </ext>
      </extLst>
    </cacheHierarchy>
    <cacheHierarchy uniqueName="[Measures].[Sum of Company 1 2]" caption="Sum of Company 1 2" measure="1" displayFolder="" measureGroup="FY 2024-25" count="0" hidden="1">
      <extLst>
        <ext xmlns:x15="http://schemas.microsoft.com/office/spreadsheetml/2010/11/main" uri="{B97F6D7D-B522-45F9-BDA1-12C45D357490}">
          <x15:cacheHierarchy aggregatedColumn="28"/>
        </ext>
      </extLst>
    </cacheHierarchy>
    <cacheHierarchy uniqueName="[Measures].[Distinct Count of Company 1]" caption="Distinct Count of Company 1" measure="1" displayFolder="" measureGroup="Append1" count="0" hidden="1">
      <extLst>
        <ext xmlns:x15="http://schemas.microsoft.com/office/spreadsheetml/2010/11/main" uri="{B97F6D7D-B522-45F9-BDA1-12C45D357490}">
          <x15:cacheHierarchy aggregatedColumn="2"/>
        </ext>
      </extLst>
    </cacheHierarchy>
    <cacheHierarchy uniqueName="[Measures].[Sum of Total(FY 2024-25)UNITS IN GJ]" caption="Sum of Total(FY 2024-25)UNITS IN GJ" measure="1" displayFolder="" measureGroup="Append1" count="0" hidden="1">
      <extLst>
        <ext xmlns:x15="http://schemas.microsoft.com/office/spreadsheetml/2010/11/main" uri="{B97F6D7D-B522-45F9-BDA1-12C45D357490}">
          <x15:cacheHierarchy aggregatedColumn="7"/>
        </ext>
      </extLst>
    </cacheHierarchy>
    <cacheHierarchy uniqueName="[Measures].[Sum of Company 1 3]" caption="Sum of Company 1 3" measure="1" displayFolder="" measureGroup="Y" count="0" hidden="1">
      <extLst>
        <ext xmlns:x15="http://schemas.microsoft.com/office/spreadsheetml/2010/11/main" uri="{B97F6D7D-B522-45F9-BDA1-12C45D357490}">
          <x15:cacheHierarchy aggregatedColumn="39"/>
        </ext>
      </extLst>
    </cacheHierarchy>
    <cacheHierarchy uniqueName="[Measures].[Sum of Company 2]" caption="Sum of Company 2" measure="1" displayFolder="" measureGroup="Y" count="0" hidden="1">
      <extLst>
        <ext xmlns:x15="http://schemas.microsoft.com/office/spreadsheetml/2010/11/main" uri="{B97F6D7D-B522-45F9-BDA1-12C45D357490}">
          <x15:cacheHierarchy aggregatedColumn="40"/>
        </ext>
      </extLst>
    </cacheHierarchy>
    <cacheHierarchy uniqueName="[Measures].[Sum of Company 3]" caption="Sum of Company 3" measure="1" displayFolder="" measureGroup="Y" count="0" hidden="1">
      <extLst>
        <ext xmlns:x15="http://schemas.microsoft.com/office/spreadsheetml/2010/11/main" uri="{B97F6D7D-B522-45F9-BDA1-12C45D357490}">
          <x15:cacheHierarchy aggregatedColumn="41"/>
        </ext>
      </extLst>
    </cacheHierarchy>
    <cacheHierarchy uniqueName="[Measures].[Sum of Company 4]" caption="Sum of Company 4" measure="1" displayFolder="" measureGroup="Y" count="0" hidden="1">
      <extLst>
        <ext xmlns:x15="http://schemas.microsoft.com/office/spreadsheetml/2010/11/main" uri="{B97F6D7D-B522-45F9-BDA1-12C45D357490}">
          <x15:cacheHierarchy aggregatedColumn="42"/>
        </ext>
      </extLst>
    </cacheHierarchy>
    <cacheHierarchy uniqueName="[Measures].[Sum of Company 5]" caption="Sum of Company 5" measure="1" displayFolder="" measureGroup="Y" count="0" hidden="1">
      <extLst>
        <ext xmlns:x15="http://schemas.microsoft.com/office/spreadsheetml/2010/11/main" uri="{B97F6D7D-B522-45F9-BDA1-12C45D357490}">
          <x15:cacheHierarchy aggregatedColumn="43"/>
        </ext>
      </extLst>
    </cacheHierarchy>
    <cacheHierarchy uniqueName="[Measures].[Sum of Value]" caption="Sum of Value" measure="1" displayFolder="" measureGroup="Y" count="0" hidden="1">
      <extLst>
        <ext xmlns:x15="http://schemas.microsoft.com/office/spreadsheetml/2010/11/main" uri="{B97F6D7D-B522-45F9-BDA1-12C45D357490}">
          <x15:cacheHierarchy aggregatedColumn="45"/>
        </ext>
      </extLst>
    </cacheHierarchy>
    <cacheHierarchy uniqueName="[Measures].[Sum of Total(FY 2023-2024)UNITS IN GJ 2]" caption="Sum of Total(FY 2023-2024)UNITS IN GJ 2" measure="1" displayFolder="" measureGroup="Append13" count="0" hidden="1">
      <extLst>
        <ext xmlns:x15="http://schemas.microsoft.com/office/spreadsheetml/2010/11/main" uri="{B97F6D7D-B522-45F9-BDA1-12C45D357490}">
          <x15:cacheHierarchy aggregatedColumn="17"/>
        </ext>
      </extLst>
    </cacheHierarchy>
    <cacheHierarchy uniqueName="[Measures].[Count of Company]" caption="Count of Company" measure="1" displayFolder="" measureGroup="Table3" count="0" hidden="1">
      <extLst>
        <ext xmlns:x15="http://schemas.microsoft.com/office/spreadsheetml/2010/11/main" uri="{B97F6D7D-B522-45F9-BDA1-12C45D357490}">
          <x15:cacheHierarchy aggregatedColumn="35"/>
        </ext>
      </extLst>
    </cacheHierarchy>
    <cacheHierarchy uniqueName="[Measures].[Count of Fiscal Year]" caption="Count of Fiscal Year" measure="1" displayFolder="" measureGroup="Table3" count="0" hidden="1">
      <extLst>
        <ext xmlns:x15="http://schemas.microsoft.com/office/spreadsheetml/2010/11/main" uri="{B97F6D7D-B522-45F9-BDA1-12C45D357490}">
          <x15:cacheHierarchy aggregatedColumn="36"/>
        </ext>
      </extLst>
    </cacheHierarchy>
    <cacheHierarchy uniqueName="[Measures].[Sum of Value (GJ)]" caption="Sum of Value (GJ)" measure="1" displayFolder="" measureGroup="Table3" count="0" oneField="1" hidden="1">
      <fieldsUsage count="1">
        <fieldUsage x="2"/>
      </fieldsUsage>
      <extLst>
        <ext xmlns:x15="http://schemas.microsoft.com/office/spreadsheetml/2010/11/main" uri="{B97F6D7D-B522-45F9-BDA1-12C45D357490}">
          <x15:cacheHierarchy aggregatedColumn="37"/>
        </ext>
      </extLst>
    </cacheHierarchy>
  </cacheHierarchies>
  <kpis count="0"/>
  <dimensions count="7">
    <dimension name="Append1" uniqueName="[Append1]" caption="Append1"/>
    <dimension name="Append13" uniqueName="[Append13]" caption="Append13"/>
    <dimension name="FY 2023-2024" uniqueName="[FY 2023-2024]" caption="FY 2023-2024"/>
    <dimension name="FY 2024-25" uniqueName="[FY 2024-25]" caption="FY 2024-25"/>
    <dimension measure="1" name="Measures" uniqueName="[Measures]" caption="Measures"/>
    <dimension name="Table3" uniqueName="[Table3]" caption="Table3"/>
    <dimension name="Y" uniqueName="[Y]" caption="Y"/>
  </dimensions>
  <measureGroups count="6">
    <measureGroup name="Append1" caption="Append1"/>
    <measureGroup name="Append13" caption="Append13"/>
    <measureGroup name="FY 2023-2024" caption="FY 2023-2024"/>
    <measureGroup name="FY 2024-25" caption="FY 2024-25"/>
    <measureGroup name="Table3" caption="Table3"/>
    <measureGroup name="Y" caption="Y"/>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33ADC9-9B09-462E-B688-1C13E98CF7C9}" name="PivotTable4" cacheId="7" dataOnRows="1" applyNumberFormats="0" applyBorderFormats="0" applyFontFormats="0" applyPatternFormats="0" applyAlignmentFormats="0" applyWidthHeightFormats="1" dataCaption="Values" tag="9d342f19-8d72-4380-b395-42f1912f8bba" updatedVersion="8" minRefreshableVersion="3" useAutoFormatting="1" subtotalHiddenItems="1" rowGrandTotals="0" colGrandTotals="0" itemPrintTitles="1" createdVersion="8" indent="0" outline="1" outlineData="1" multipleFieldFilters="0" chartFormat="24">
  <location ref="A1:C4" firstHeaderRow="1" firstDataRow="2" firstDataCol="1"/>
  <pivotFields count="4">
    <pivotField axis="axisCol" allDrilled="1" subtotalTop="0" showAll="0" defaultSubtotal="0" defaultAttributeDrillState="1">
      <items count="2">
        <item n="Renewable sources" s="1" x="1"/>
        <item n="Non-renewable sources" s="1" x="0"/>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2">
    <i>
      <x/>
    </i>
    <i i="1">
      <x v="1"/>
    </i>
  </rowItems>
  <colFields count="1">
    <field x="0"/>
  </colFields>
  <colItems count="2">
    <i>
      <x/>
    </i>
    <i>
      <x v="1"/>
    </i>
  </colItems>
  <dataFields count="2">
    <dataField name="(FY 2023-2024)" fld="2" baseField="0" baseItem="0" numFmtId="3"/>
    <dataField name="(FY 2024-25)" fld="1" baseField="0" baseItem="0" numFmtId="3"/>
  </dataFields>
  <formats count="2">
    <format dxfId="115">
      <pivotArea outline="0" collapsedLevelsAreSubtotals="1" fieldPosition="0">
        <references count="1">
          <reference field="4294967294" count="1" selected="0">
            <x v="1"/>
          </reference>
        </references>
      </pivotArea>
    </format>
    <format dxfId="114">
      <pivotArea dataOnly="0" labelOnly="1" outline="0" fieldPosition="0">
        <references count="1">
          <reference field="4294967294" count="1">
            <x v="1"/>
          </reference>
        </references>
      </pivotArea>
    </format>
  </formats>
  <chartFormats count="8">
    <chartFormat chart="10" format="0" series="1">
      <pivotArea type="data" outline="0" fieldPosition="0">
        <references count="2">
          <reference field="4294967294" count="1" selected="0">
            <x v="1"/>
          </reference>
          <reference field="0" count="1" selected="0">
            <x v="0"/>
          </reference>
        </references>
      </pivotArea>
    </chartFormat>
    <chartFormat chart="10" format="1" series="1">
      <pivotArea type="data" outline="0" fieldPosition="0">
        <references count="2">
          <reference field="4294967294" count="1" selected="0">
            <x v="1"/>
          </reference>
          <reference field="0" count="1" selected="0">
            <x v="1"/>
          </reference>
        </references>
      </pivotArea>
    </chartFormat>
    <chartFormat chart="18" format="4" series="1">
      <pivotArea type="data" outline="0" fieldPosition="0">
        <references count="2">
          <reference field="4294967294" count="1" selected="0">
            <x v="1"/>
          </reference>
          <reference field="0" count="1" selected="0">
            <x v="0"/>
          </reference>
        </references>
      </pivotArea>
    </chartFormat>
    <chartFormat chart="18" format="5" series="1">
      <pivotArea type="data" outline="0" fieldPosition="0">
        <references count="2">
          <reference field="4294967294" count="1" selected="0">
            <x v="1"/>
          </reference>
          <reference field="0" count="1" selected="0">
            <x v="1"/>
          </reference>
        </references>
      </pivotArea>
    </chartFormat>
    <chartFormat chart="18" format="6" series="1">
      <pivotArea type="data" outline="0" fieldPosition="0">
        <references count="2">
          <reference field="4294967294" count="1" selected="0">
            <x v="0"/>
          </reference>
          <reference field="0" count="1" selected="0">
            <x v="0"/>
          </reference>
        </references>
      </pivotArea>
    </chartFormat>
    <chartFormat chart="18" format="7" series="1">
      <pivotArea type="data" outline="0" fieldPosition="0">
        <references count="2">
          <reference field="4294967294" count="1" selected="0">
            <x v="0"/>
          </reference>
          <reference field="0" count="1" selected="0">
            <x v="1"/>
          </reference>
        </references>
      </pivotArea>
    </chartFormat>
    <chartFormat chart="10" format="2" series="1">
      <pivotArea type="data" outline="0" fieldPosition="0">
        <references count="2">
          <reference field="4294967294" count="1" selected="0">
            <x v="0"/>
          </reference>
          <reference field="0" count="1" selected="0">
            <x v="0"/>
          </reference>
        </references>
      </pivotArea>
    </chartFormat>
    <chartFormat chart="10" format="3" series="1">
      <pivotArea type="data" outline="0" fieldPosition="0">
        <references count="2">
          <reference field="4294967294" count="1" selected="0">
            <x v="0"/>
          </reference>
          <reference field="0" count="1" selected="0">
            <x v="1"/>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Y 2024-25].[Parameter].&amp;[Total energy consumed (A+B+C+D+E+F)]"/>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FY 2023-2024)"/>
    <pivotHierarchy dragToData="1"/>
    <pivotHierarchy dragToData="1"/>
    <pivotHierarchy dragToData="1" caption="(FY 2024-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end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A56434D-9625-447B-9AE3-C741503C0FBE}" name="PivotTable14" cacheId="133" applyNumberFormats="0" applyBorderFormats="0" applyFontFormats="0" applyPatternFormats="0" applyAlignmentFormats="0" applyWidthHeightFormats="1" dataCaption="Values" tag="cf41b5a9-2506-4789-a12d-12fbc0be9589" updatedVersion="8" minRefreshableVersion="3" useAutoFormatting="1" subtotalHiddenItems="1" rowGrandTotals="0" colGrandTotals="0" itemPrintTitles="1" createdVersion="8" indent="0" outline="1" outlineData="1" multipleFieldFilters="0" chartFormat="35">
  <location ref="A1:F11" firstHeaderRow="1" firstDataRow="2" firstDataCol="1"/>
  <pivotFields count="4">
    <pivotField axis="axisRow" allDrilled="1" subtotalTop="0" showAll="0" defaultSubtotal="0" defaultAttributeDrillState="1">
      <items count="9">
        <item s="1" x="5"/>
        <item s="1" x="7"/>
        <item s="1" x="1"/>
        <item s="1" x="6"/>
        <item s="1" x="8"/>
        <item s="1" x="0"/>
        <item s="1" x="3"/>
        <item s="1" x="4"/>
        <item s="1" x="2"/>
      </items>
    </pivotField>
    <pivotField axis="axisCol"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x v="8"/>
    </i>
  </rowItems>
  <colFields count="1">
    <field x="1"/>
  </colFields>
  <colItems count="5">
    <i>
      <x/>
    </i>
    <i>
      <x v="1"/>
    </i>
    <i>
      <x v="2"/>
    </i>
    <i>
      <x v="3"/>
    </i>
    <i>
      <x v="4"/>
    </i>
  </colItems>
  <dataFields count="1">
    <dataField name="Sum of Value (GJ)" fld="2" baseField="0" baseItem="0" numFmtId="3"/>
  </dataFields>
  <formats count="4">
    <format dxfId="109">
      <pivotArea outline="0" collapsedLevelsAreSubtotals="1" fieldPosition="0"/>
    </format>
    <format dxfId="108">
      <pivotArea dataOnly="0" labelOnly="1" fieldPosition="0">
        <references count="1">
          <reference field="1" count="0"/>
        </references>
      </pivotArea>
    </format>
    <format dxfId="107">
      <pivotArea outline="0" collapsedLevelsAreSubtotals="1" fieldPosition="0"/>
    </format>
    <format dxfId="106">
      <pivotArea dataOnly="0" labelOnly="1" fieldPosition="0">
        <references count="1">
          <reference field="1" count="0"/>
        </references>
      </pivotArea>
    </format>
  </formats>
  <chartFormats count="99">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2">
          <reference field="4294967294" count="1" selected="0">
            <x v="0"/>
          </reference>
          <reference field="1" count="1" selected="0">
            <x v="2"/>
          </reference>
        </references>
      </pivotArea>
    </chartFormat>
    <chartFormat chart="6" format="3" series="1">
      <pivotArea type="data" outline="0" fieldPosition="0">
        <references count="2">
          <reference field="4294967294" count="1" selected="0">
            <x v="0"/>
          </reference>
          <reference field="1" count="1" selected="0">
            <x v="3"/>
          </reference>
        </references>
      </pivotArea>
    </chartFormat>
    <chartFormat chart="6" format="4" series="1">
      <pivotArea type="data" outline="0" fieldPosition="0">
        <references count="2">
          <reference field="4294967294" count="1" selected="0">
            <x v="0"/>
          </reference>
          <reference field="1" count="1" selected="0">
            <x v="4"/>
          </reference>
        </references>
      </pivotArea>
    </chartFormat>
    <chartFormat chart="6" format="5"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 chart="10" format="8" series="1">
      <pivotArea type="data" outline="0" fieldPosition="0">
        <references count="2">
          <reference field="4294967294" count="1" selected="0">
            <x v="0"/>
          </reference>
          <reference field="1" count="1" selected="0">
            <x v="1"/>
          </reference>
        </references>
      </pivotArea>
    </chartFormat>
    <chartFormat chart="10" format="9" series="1">
      <pivotArea type="data" outline="0" fieldPosition="0">
        <references count="2">
          <reference field="4294967294" count="1" selected="0">
            <x v="0"/>
          </reference>
          <reference field="1" count="1" selected="0">
            <x v="2"/>
          </reference>
        </references>
      </pivotArea>
    </chartFormat>
    <chartFormat chart="10" format="10" series="1">
      <pivotArea type="data" outline="0" fieldPosition="0">
        <references count="2">
          <reference field="4294967294" count="1" selected="0">
            <x v="0"/>
          </reference>
          <reference field="1" count="1" selected="0">
            <x v="3"/>
          </reference>
        </references>
      </pivotArea>
    </chartFormat>
    <chartFormat chart="10" format="11" series="1">
      <pivotArea type="data" outline="0" fieldPosition="0">
        <references count="2">
          <reference field="4294967294" count="1" selected="0">
            <x v="0"/>
          </reference>
          <reference field="1" count="1" selected="0">
            <x v="4"/>
          </reference>
        </references>
      </pivotArea>
    </chartFormat>
    <chartFormat chart="10" format="12" series="1">
      <pivotArea type="data" outline="0" fieldPosition="0">
        <references count="2">
          <reference field="4294967294" count="1" selected="0">
            <x v="0"/>
          </reference>
          <reference field="0" count="1" selected="0">
            <x v="4"/>
          </reference>
        </references>
      </pivotArea>
    </chartFormat>
    <chartFormat chart="10" format="13" series="1">
      <pivotArea type="data" outline="0" fieldPosition="0">
        <references count="2">
          <reference field="4294967294" count="1" selected="0">
            <x v="0"/>
          </reference>
          <reference field="0" count="1" selected="0">
            <x v="6"/>
          </reference>
        </references>
      </pivotArea>
    </chartFormat>
    <chartFormat chart="10" format="14" series="1">
      <pivotArea type="data" outline="0" fieldPosition="0">
        <references count="2">
          <reference field="4294967294" count="1" selected="0">
            <x v="0"/>
          </reference>
          <reference field="0" count="1" selected="0">
            <x v="7"/>
          </reference>
        </references>
      </pivotArea>
    </chartFormat>
    <chartFormat chart="10" format="15" series="1">
      <pivotArea type="data" outline="0" fieldPosition="0">
        <references count="2">
          <reference field="4294967294" count="1" selected="0">
            <x v="0"/>
          </reference>
          <reference field="0" count="1" selected="0">
            <x v="8"/>
          </reference>
        </references>
      </pivotArea>
    </chartFormat>
    <chartFormat chart="6" format="6" series="1">
      <pivotArea type="data" outline="0" fieldPosition="0">
        <references count="2">
          <reference field="4294967294" count="1" selected="0">
            <x v="0"/>
          </reference>
          <reference field="0" count="1" selected="0">
            <x v="4"/>
          </reference>
        </references>
      </pivotArea>
    </chartFormat>
    <chartFormat chart="6" format="7" series="1">
      <pivotArea type="data" outline="0" fieldPosition="0">
        <references count="2">
          <reference field="4294967294" count="1" selected="0">
            <x v="0"/>
          </reference>
          <reference field="0" count="1" selected="0">
            <x v="6"/>
          </reference>
        </references>
      </pivotArea>
    </chartFormat>
    <chartFormat chart="6" format="8" series="1">
      <pivotArea type="data" outline="0" fieldPosition="0">
        <references count="2">
          <reference field="4294967294" count="1" selected="0">
            <x v="0"/>
          </reference>
          <reference field="0" count="1" selected="0">
            <x v="7"/>
          </reference>
        </references>
      </pivotArea>
    </chartFormat>
    <chartFormat chart="6" format="9" series="1">
      <pivotArea type="data" outline="0" fieldPosition="0">
        <references count="2">
          <reference field="4294967294" count="1" selected="0">
            <x v="0"/>
          </reference>
          <reference field="0" count="1" selected="0">
            <x v="8"/>
          </reference>
        </references>
      </pivotArea>
    </chartFormat>
    <chartFormat chart="10" format="16" series="1">
      <pivotArea type="data" outline="0" fieldPosition="0">
        <references count="3">
          <reference field="4294967294" count="1" selected="0">
            <x v="0"/>
          </reference>
          <reference field="0" count="1" selected="0">
            <x v="1"/>
          </reference>
          <reference field="1" count="1" selected="0">
            <x v="0"/>
          </reference>
        </references>
      </pivotArea>
    </chartFormat>
    <chartFormat chart="10" format="17" series="1">
      <pivotArea type="data" outline="0" fieldPosition="0">
        <references count="3">
          <reference field="4294967294" count="1" selected="0">
            <x v="0"/>
          </reference>
          <reference field="0" count="1" selected="0">
            <x v="1"/>
          </reference>
          <reference field="1" count="1" selected="0">
            <x v="1"/>
          </reference>
        </references>
      </pivotArea>
    </chartFormat>
    <chartFormat chart="10" format="18" series="1">
      <pivotArea type="data" outline="0" fieldPosition="0">
        <references count="3">
          <reference field="4294967294" count="1" selected="0">
            <x v="0"/>
          </reference>
          <reference field="0" count="1" selected="0">
            <x v="1"/>
          </reference>
          <reference field="1" count="1" selected="0">
            <x v="2"/>
          </reference>
        </references>
      </pivotArea>
    </chartFormat>
    <chartFormat chart="10" format="19" series="1">
      <pivotArea type="data" outline="0" fieldPosition="0">
        <references count="3">
          <reference field="4294967294" count="1" selected="0">
            <x v="0"/>
          </reference>
          <reference field="0" count="1" selected="0">
            <x v="1"/>
          </reference>
          <reference field="1" count="1" selected="0">
            <x v="3"/>
          </reference>
        </references>
      </pivotArea>
    </chartFormat>
    <chartFormat chart="10" format="20" series="1">
      <pivotArea type="data" outline="0" fieldPosition="0">
        <references count="3">
          <reference field="4294967294" count="1" selected="0">
            <x v="0"/>
          </reference>
          <reference field="0" count="1" selected="0">
            <x v="1"/>
          </reference>
          <reference field="1" count="1" selected="0">
            <x v="4"/>
          </reference>
        </references>
      </pivotArea>
    </chartFormat>
    <chartFormat chart="10" format="21" series="1">
      <pivotArea type="data" outline="0" fieldPosition="0">
        <references count="3">
          <reference field="4294967294" count="1" selected="0">
            <x v="0"/>
          </reference>
          <reference field="0" count="1" selected="0">
            <x v="2"/>
          </reference>
          <reference field="1" count="1" selected="0">
            <x v="0"/>
          </reference>
        </references>
      </pivotArea>
    </chartFormat>
    <chartFormat chart="10" format="22" series="1">
      <pivotArea type="data" outline="0" fieldPosition="0">
        <references count="3">
          <reference field="4294967294" count="1" selected="0">
            <x v="0"/>
          </reference>
          <reference field="0" count="1" selected="0">
            <x v="2"/>
          </reference>
          <reference field="1" count="1" selected="0">
            <x v="1"/>
          </reference>
        </references>
      </pivotArea>
    </chartFormat>
    <chartFormat chart="10" format="23" series="1">
      <pivotArea type="data" outline="0" fieldPosition="0">
        <references count="3">
          <reference field="4294967294" count="1" selected="0">
            <x v="0"/>
          </reference>
          <reference field="0" count="1" selected="0">
            <x v="2"/>
          </reference>
          <reference field="1" count="1" selected="0">
            <x v="2"/>
          </reference>
        </references>
      </pivotArea>
    </chartFormat>
    <chartFormat chart="10" format="24" series="1">
      <pivotArea type="data" outline="0" fieldPosition="0">
        <references count="3">
          <reference field="4294967294" count="1" selected="0">
            <x v="0"/>
          </reference>
          <reference field="0" count="1" selected="0">
            <x v="2"/>
          </reference>
          <reference field="1" count="1" selected="0">
            <x v="3"/>
          </reference>
        </references>
      </pivotArea>
    </chartFormat>
    <chartFormat chart="10" format="25" series="1">
      <pivotArea type="data" outline="0" fieldPosition="0">
        <references count="3">
          <reference field="4294967294" count="1" selected="0">
            <x v="0"/>
          </reference>
          <reference field="0" count="1" selected="0">
            <x v="2"/>
          </reference>
          <reference field="1" count="1" selected="0">
            <x v="4"/>
          </reference>
        </references>
      </pivotArea>
    </chartFormat>
    <chartFormat chart="10" format="26" series="1">
      <pivotArea type="data" outline="0" fieldPosition="0">
        <references count="3">
          <reference field="4294967294" count="1" selected="0">
            <x v="0"/>
          </reference>
          <reference field="0" count="1" selected="0">
            <x v="3"/>
          </reference>
          <reference field="1" count="1" selected="0">
            <x v="0"/>
          </reference>
        </references>
      </pivotArea>
    </chartFormat>
    <chartFormat chart="10" format="27" series="1">
      <pivotArea type="data" outline="0" fieldPosition="0">
        <references count="3">
          <reference field="4294967294" count="1" selected="0">
            <x v="0"/>
          </reference>
          <reference field="0" count="1" selected="0">
            <x v="3"/>
          </reference>
          <reference field="1" count="1" selected="0">
            <x v="1"/>
          </reference>
        </references>
      </pivotArea>
    </chartFormat>
    <chartFormat chart="10" format="28" series="1">
      <pivotArea type="data" outline="0" fieldPosition="0">
        <references count="3">
          <reference field="4294967294" count="1" selected="0">
            <x v="0"/>
          </reference>
          <reference field="0" count="1" selected="0">
            <x v="3"/>
          </reference>
          <reference field="1" count="1" selected="0">
            <x v="2"/>
          </reference>
        </references>
      </pivotArea>
    </chartFormat>
    <chartFormat chart="10" format="29" series="1">
      <pivotArea type="data" outline="0" fieldPosition="0">
        <references count="3">
          <reference field="4294967294" count="1" selected="0">
            <x v="0"/>
          </reference>
          <reference field="0" count="1" selected="0">
            <x v="3"/>
          </reference>
          <reference field="1" count="1" selected="0">
            <x v="3"/>
          </reference>
        </references>
      </pivotArea>
    </chartFormat>
    <chartFormat chart="10" format="30" series="1">
      <pivotArea type="data" outline="0" fieldPosition="0">
        <references count="3">
          <reference field="4294967294" count="1" selected="0">
            <x v="0"/>
          </reference>
          <reference field="0" count="1" selected="0">
            <x v="3"/>
          </reference>
          <reference field="1" count="1" selected="0">
            <x v="4"/>
          </reference>
        </references>
      </pivotArea>
    </chartFormat>
    <chartFormat chart="10" format="31" series="1">
      <pivotArea type="data" outline="0" fieldPosition="0">
        <references count="3">
          <reference field="4294967294" count="1" selected="0">
            <x v="0"/>
          </reference>
          <reference field="0" count="1" selected="0">
            <x v="5"/>
          </reference>
          <reference field="1" count="1" selected="0">
            <x v="0"/>
          </reference>
        </references>
      </pivotArea>
    </chartFormat>
    <chartFormat chart="10" format="32" series="1">
      <pivotArea type="data" outline="0" fieldPosition="0">
        <references count="3">
          <reference field="4294967294" count="1" selected="0">
            <x v="0"/>
          </reference>
          <reference field="0" count="1" selected="0">
            <x v="5"/>
          </reference>
          <reference field="1" count="1" selected="0">
            <x v="1"/>
          </reference>
        </references>
      </pivotArea>
    </chartFormat>
    <chartFormat chart="10" format="33" series="1">
      <pivotArea type="data" outline="0" fieldPosition="0">
        <references count="3">
          <reference field="4294967294" count="1" selected="0">
            <x v="0"/>
          </reference>
          <reference field="0" count="1" selected="0">
            <x v="5"/>
          </reference>
          <reference field="1" count="1" selected="0">
            <x v="2"/>
          </reference>
        </references>
      </pivotArea>
    </chartFormat>
    <chartFormat chart="10" format="34" series="1">
      <pivotArea type="data" outline="0" fieldPosition="0">
        <references count="3">
          <reference field="4294967294" count="1" selected="0">
            <x v="0"/>
          </reference>
          <reference field="0" count="1" selected="0">
            <x v="5"/>
          </reference>
          <reference field="1" count="1" selected="0">
            <x v="3"/>
          </reference>
        </references>
      </pivotArea>
    </chartFormat>
    <chartFormat chart="10" format="35" series="1">
      <pivotArea type="data" outline="0" fieldPosition="0">
        <references count="3">
          <reference field="4294967294" count="1" selected="0">
            <x v="0"/>
          </reference>
          <reference field="0" count="1" selected="0">
            <x v="5"/>
          </reference>
          <reference field="1" count="1" selected="0">
            <x v="4"/>
          </reference>
        </references>
      </pivotArea>
    </chartFormat>
    <chartFormat chart="10" format="36" series="1">
      <pivotArea type="data" outline="0" fieldPosition="0">
        <references count="3">
          <reference field="4294967294" count="1" selected="0">
            <x v="0"/>
          </reference>
          <reference field="0" count="1" selected="0">
            <x v="4"/>
          </reference>
          <reference field="1" count="1" selected="0">
            <x v="0"/>
          </reference>
        </references>
      </pivotArea>
    </chartFormat>
    <chartFormat chart="10" format="37" series="1">
      <pivotArea type="data" outline="0" fieldPosition="0">
        <references count="3">
          <reference field="4294967294" count="1" selected="0">
            <x v="0"/>
          </reference>
          <reference field="0" count="1" selected="0">
            <x v="4"/>
          </reference>
          <reference field="1" count="1" selected="0">
            <x v="1"/>
          </reference>
        </references>
      </pivotArea>
    </chartFormat>
    <chartFormat chart="10" format="38" series="1">
      <pivotArea type="data" outline="0" fieldPosition="0">
        <references count="3">
          <reference field="4294967294" count="1" selected="0">
            <x v="0"/>
          </reference>
          <reference field="0" count="1" selected="0">
            <x v="4"/>
          </reference>
          <reference field="1" count="1" selected="0">
            <x v="2"/>
          </reference>
        </references>
      </pivotArea>
    </chartFormat>
    <chartFormat chart="10" format="39" series="1">
      <pivotArea type="data" outline="0" fieldPosition="0">
        <references count="3">
          <reference field="4294967294" count="1" selected="0">
            <x v="0"/>
          </reference>
          <reference field="0" count="1" selected="0">
            <x v="4"/>
          </reference>
          <reference field="1" count="1" selected="0">
            <x v="3"/>
          </reference>
        </references>
      </pivotArea>
    </chartFormat>
    <chartFormat chart="10" format="40" series="1">
      <pivotArea type="data" outline="0" fieldPosition="0">
        <references count="3">
          <reference field="4294967294" count="1" selected="0">
            <x v="0"/>
          </reference>
          <reference field="0" count="1" selected="0">
            <x v="4"/>
          </reference>
          <reference field="1" count="1" selected="0">
            <x v="4"/>
          </reference>
        </references>
      </pivotArea>
    </chartFormat>
    <chartFormat chart="10" format="41" series="1">
      <pivotArea type="data" outline="0" fieldPosition="0">
        <references count="3">
          <reference field="4294967294" count="1" selected="0">
            <x v="0"/>
          </reference>
          <reference field="0" count="1" selected="0">
            <x v="6"/>
          </reference>
          <reference field="1" count="1" selected="0">
            <x v="0"/>
          </reference>
        </references>
      </pivotArea>
    </chartFormat>
    <chartFormat chart="10" format="42" series="1">
      <pivotArea type="data" outline="0" fieldPosition="0">
        <references count="3">
          <reference field="4294967294" count="1" selected="0">
            <x v="0"/>
          </reference>
          <reference field="0" count="1" selected="0">
            <x v="6"/>
          </reference>
          <reference field="1" count="1" selected="0">
            <x v="1"/>
          </reference>
        </references>
      </pivotArea>
    </chartFormat>
    <chartFormat chart="10" format="43" series="1">
      <pivotArea type="data" outline="0" fieldPosition="0">
        <references count="3">
          <reference field="4294967294" count="1" selected="0">
            <x v="0"/>
          </reference>
          <reference field="0" count="1" selected="0">
            <x v="6"/>
          </reference>
          <reference field="1" count="1" selected="0">
            <x v="2"/>
          </reference>
        </references>
      </pivotArea>
    </chartFormat>
    <chartFormat chart="10" format="44" series="1">
      <pivotArea type="data" outline="0" fieldPosition="0">
        <references count="3">
          <reference field="4294967294" count="1" selected="0">
            <x v="0"/>
          </reference>
          <reference field="0" count="1" selected="0">
            <x v="6"/>
          </reference>
          <reference field="1" count="1" selected="0">
            <x v="3"/>
          </reference>
        </references>
      </pivotArea>
    </chartFormat>
    <chartFormat chart="10" format="45" series="1">
      <pivotArea type="data" outline="0" fieldPosition="0">
        <references count="3">
          <reference field="4294967294" count="1" selected="0">
            <x v="0"/>
          </reference>
          <reference field="0" count="1" selected="0">
            <x v="6"/>
          </reference>
          <reference field="1" count="1" selected="0">
            <x v="4"/>
          </reference>
        </references>
      </pivotArea>
    </chartFormat>
    <chartFormat chart="10" format="46" series="1">
      <pivotArea type="data" outline="0" fieldPosition="0">
        <references count="3">
          <reference field="4294967294" count="1" selected="0">
            <x v="0"/>
          </reference>
          <reference field="0" count="1" selected="0">
            <x v="7"/>
          </reference>
          <reference field="1" count="1" selected="0">
            <x v="0"/>
          </reference>
        </references>
      </pivotArea>
    </chartFormat>
    <chartFormat chart="10" format="47" series="1">
      <pivotArea type="data" outline="0" fieldPosition="0">
        <references count="3">
          <reference field="4294967294" count="1" selected="0">
            <x v="0"/>
          </reference>
          <reference field="0" count="1" selected="0">
            <x v="7"/>
          </reference>
          <reference field="1" count="1" selected="0">
            <x v="1"/>
          </reference>
        </references>
      </pivotArea>
    </chartFormat>
    <chartFormat chart="10" format="48" series="1">
      <pivotArea type="data" outline="0" fieldPosition="0">
        <references count="3">
          <reference field="4294967294" count="1" selected="0">
            <x v="0"/>
          </reference>
          <reference field="0" count="1" selected="0">
            <x v="7"/>
          </reference>
          <reference field="1" count="1" selected="0">
            <x v="2"/>
          </reference>
        </references>
      </pivotArea>
    </chartFormat>
    <chartFormat chart="10" format="49" series="1">
      <pivotArea type="data" outline="0" fieldPosition="0">
        <references count="3">
          <reference field="4294967294" count="1" selected="0">
            <x v="0"/>
          </reference>
          <reference field="0" count="1" selected="0">
            <x v="7"/>
          </reference>
          <reference field="1" count="1" selected="0">
            <x v="3"/>
          </reference>
        </references>
      </pivotArea>
    </chartFormat>
    <chartFormat chart="10" format="50" series="1">
      <pivotArea type="data" outline="0" fieldPosition="0">
        <references count="3">
          <reference field="4294967294" count="1" selected="0">
            <x v="0"/>
          </reference>
          <reference field="0" count="1" selected="0">
            <x v="7"/>
          </reference>
          <reference field="1" count="1" selected="0">
            <x v="4"/>
          </reference>
        </references>
      </pivotArea>
    </chartFormat>
    <chartFormat chart="10" format="51" series="1">
      <pivotArea type="data" outline="0" fieldPosition="0">
        <references count="3">
          <reference field="4294967294" count="1" selected="0">
            <x v="0"/>
          </reference>
          <reference field="0" count="1" selected="0">
            <x v="8"/>
          </reference>
          <reference field="1" count="1" selected="0">
            <x v="0"/>
          </reference>
        </references>
      </pivotArea>
    </chartFormat>
    <chartFormat chart="10" format="52" series="1">
      <pivotArea type="data" outline="0" fieldPosition="0">
        <references count="3">
          <reference field="4294967294" count="1" selected="0">
            <x v="0"/>
          </reference>
          <reference field="0" count="1" selected="0">
            <x v="8"/>
          </reference>
          <reference field="1" count="1" selected="0">
            <x v="1"/>
          </reference>
        </references>
      </pivotArea>
    </chartFormat>
    <chartFormat chart="10" format="53" series="1">
      <pivotArea type="data" outline="0" fieldPosition="0">
        <references count="3">
          <reference field="4294967294" count="1" selected="0">
            <x v="0"/>
          </reference>
          <reference field="0" count="1" selected="0">
            <x v="8"/>
          </reference>
          <reference field="1" count="1" selected="0">
            <x v="2"/>
          </reference>
        </references>
      </pivotArea>
    </chartFormat>
    <chartFormat chart="10" format="54" series="1">
      <pivotArea type="data" outline="0" fieldPosition="0">
        <references count="3">
          <reference field="4294967294" count="1" selected="0">
            <x v="0"/>
          </reference>
          <reference field="0" count="1" selected="0">
            <x v="8"/>
          </reference>
          <reference field="1" count="1" selected="0">
            <x v="3"/>
          </reference>
        </references>
      </pivotArea>
    </chartFormat>
    <chartFormat chart="10" format="55" series="1">
      <pivotArea type="data" outline="0" fieldPosition="0">
        <references count="3">
          <reference field="4294967294" count="1" selected="0">
            <x v="0"/>
          </reference>
          <reference field="0" count="1" selected="0">
            <x v="8"/>
          </reference>
          <reference field="1" count="1" selected="0">
            <x v="4"/>
          </reference>
        </references>
      </pivotArea>
    </chartFormat>
    <chartFormat chart="6" format="10" series="1">
      <pivotArea type="data" outline="0" fieldPosition="0">
        <references count="3">
          <reference field="4294967294" count="1" selected="0">
            <x v="0"/>
          </reference>
          <reference field="0" count="1" selected="0">
            <x v="1"/>
          </reference>
          <reference field="1" count="1" selected="0">
            <x v="0"/>
          </reference>
        </references>
      </pivotArea>
    </chartFormat>
    <chartFormat chart="6" format="11" series="1">
      <pivotArea type="data" outline="0" fieldPosition="0">
        <references count="3">
          <reference field="4294967294" count="1" selected="0">
            <x v="0"/>
          </reference>
          <reference field="0" count="1" selected="0">
            <x v="1"/>
          </reference>
          <reference field="1" count="1" selected="0">
            <x v="1"/>
          </reference>
        </references>
      </pivotArea>
    </chartFormat>
    <chartFormat chart="6" format="12" series="1">
      <pivotArea type="data" outline="0" fieldPosition="0">
        <references count="3">
          <reference field="4294967294" count="1" selected="0">
            <x v="0"/>
          </reference>
          <reference field="0" count="1" selected="0">
            <x v="1"/>
          </reference>
          <reference field="1" count="1" selected="0">
            <x v="2"/>
          </reference>
        </references>
      </pivotArea>
    </chartFormat>
    <chartFormat chart="6" format="13" series="1">
      <pivotArea type="data" outline="0" fieldPosition="0">
        <references count="3">
          <reference field="4294967294" count="1" selected="0">
            <x v="0"/>
          </reference>
          <reference field="0" count="1" selected="0">
            <x v="1"/>
          </reference>
          <reference field="1" count="1" selected="0">
            <x v="3"/>
          </reference>
        </references>
      </pivotArea>
    </chartFormat>
    <chartFormat chart="6" format="14" series="1">
      <pivotArea type="data" outline="0" fieldPosition="0">
        <references count="3">
          <reference field="4294967294" count="1" selected="0">
            <x v="0"/>
          </reference>
          <reference field="0" count="1" selected="0">
            <x v="1"/>
          </reference>
          <reference field="1" count="1" selected="0">
            <x v="4"/>
          </reference>
        </references>
      </pivotArea>
    </chartFormat>
    <chartFormat chart="6" format="15" series="1">
      <pivotArea type="data" outline="0" fieldPosition="0">
        <references count="3">
          <reference field="4294967294" count="1" selected="0">
            <x v="0"/>
          </reference>
          <reference field="0" count="1" selected="0">
            <x v="2"/>
          </reference>
          <reference field="1" count="1" selected="0">
            <x v="0"/>
          </reference>
        </references>
      </pivotArea>
    </chartFormat>
    <chartFormat chart="6" format="16" series="1">
      <pivotArea type="data" outline="0" fieldPosition="0">
        <references count="3">
          <reference field="4294967294" count="1" selected="0">
            <x v="0"/>
          </reference>
          <reference field="0" count="1" selected="0">
            <x v="2"/>
          </reference>
          <reference field="1" count="1" selected="0">
            <x v="1"/>
          </reference>
        </references>
      </pivotArea>
    </chartFormat>
    <chartFormat chart="6" format="17" series="1">
      <pivotArea type="data" outline="0" fieldPosition="0">
        <references count="3">
          <reference field="4294967294" count="1" selected="0">
            <x v="0"/>
          </reference>
          <reference field="0" count="1" selected="0">
            <x v="2"/>
          </reference>
          <reference field="1" count="1" selected="0">
            <x v="2"/>
          </reference>
        </references>
      </pivotArea>
    </chartFormat>
    <chartFormat chart="6" format="18" series="1">
      <pivotArea type="data" outline="0" fieldPosition="0">
        <references count="3">
          <reference field="4294967294" count="1" selected="0">
            <x v="0"/>
          </reference>
          <reference field="0" count="1" selected="0">
            <x v="2"/>
          </reference>
          <reference field="1" count="1" selected="0">
            <x v="3"/>
          </reference>
        </references>
      </pivotArea>
    </chartFormat>
    <chartFormat chart="6" format="19" series="1">
      <pivotArea type="data" outline="0" fieldPosition="0">
        <references count="3">
          <reference field="4294967294" count="1" selected="0">
            <x v="0"/>
          </reference>
          <reference field="0" count="1" selected="0">
            <x v="2"/>
          </reference>
          <reference field="1" count="1" selected="0">
            <x v="4"/>
          </reference>
        </references>
      </pivotArea>
    </chartFormat>
    <chartFormat chart="6" format="20" series="1">
      <pivotArea type="data" outline="0" fieldPosition="0">
        <references count="3">
          <reference field="4294967294" count="1" selected="0">
            <x v="0"/>
          </reference>
          <reference field="0" count="1" selected="0">
            <x v="3"/>
          </reference>
          <reference field="1" count="1" selected="0">
            <x v="0"/>
          </reference>
        </references>
      </pivotArea>
    </chartFormat>
    <chartFormat chart="6" format="21" series="1">
      <pivotArea type="data" outline="0" fieldPosition="0">
        <references count="3">
          <reference field="4294967294" count="1" selected="0">
            <x v="0"/>
          </reference>
          <reference field="0" count="1" selected="0">
            <x v="3"/>
          </reference>
          <reference field="1" count="1" selected="0">
            <x v="1"/>
          </reference>
        </references>
      </pivotArea>
    </chartFormat>
    <chartFormat chart="6" format="22" series="1">
      <pivotArea type="data" outline="0" fieldPosition="0">
        <references count="3">
          <reference field="4294967294" count="1" selected="0">
            <x v="0"/>
          </reference>
          <reference field="0" count="1" selected="0">
            <x v="3"/>
          </reference>
          <reference field="1" count="1" selected="0">
            <x v="2"/>
          </reference>
        </references>
      </pivotArea>
    </chartFormat>
    <chartFormat chart="6" format="23" series="1">
      <pivotArea type="data" outline="0" fieldPosition="0">
        <references count="3">
          <reference field="4294967294" count="1" selected="0">
            <x v="0"/>
          </reference>
          <reference field="0" count="1" selected="0">
            <x v="3"/>
          </reference>
          <reference field="1" count="1" selected="0">
            <x v="3"/>
          </reference>
        </references>
      </pivotArea>
    </chartFormat>
    <chartFormat chart="6" format="24" series="1">
      <pivotArea type="data" outline="0" fieldPosition="0">
        <references count="3">
          <reference field="4294967294" count="1" selected="0">
            <x v="0"/>
          </reference>
          <reference field="0" count="1" selected="0">
            <x v="3"/>
          </reference>
          <reference field="1" count="1" selected="0">
            <x v="4"/>
          </reference>
        </references>
      </pivotArea>
    </chartFormat>
    <chartFormat chart="6" format="25" series="1">
      <pivotArea type="data" outline="0" fieldPosition="0">
        <references count="3">
          <reference field="4294967294" count="1" selected="0">
            <x v="0"/>
          </reference>
          <reference field="0" count="1" selected="0">
            <x v="5"/>
          </reference>
          <reference field="1" count="1" selected="0">
            <x v="0"/>
          </reference>
        </references>
      </pivotArea>
    </chartFormat>
    <chartFormat chart="6" format="26" series="1">
      <pivotArea type="data" outline="0" fieldPosition="0">
        <references count="3">
          <reference field="4294967294" count="1" selected="0">
            <x v="0"/>
          </reference>
          <reference field="0" count="1" selected="0">
            <x v="5"/>
          </reference>
          <reference field="1" count="1" selected="0">
            <x v="1"/>
          </reference>
        </references>
      </pivotArea>
    </chartFormat>
    <chartFormat chart="6" format="27" series="1">
      <pivotArea type="data" outline="0" fieldPosition="0">
        <references count="3">
          <reference field="4294967294" count="1" selected="0">
            <x v="0"/>
          </reference>
          <reference field="0" count="1" selected="0">
            <x v="5"/>
          </reference>
          <reference field="1" count="1" selected="0">
            <x v="2"/>
          </reference>
        </references>
      </pivotArea>
    </chartFormat>
    <chartFormat chart="6" format="28" series="1">
      <pivotArea type="data" outline="0" fieldPosition="0">
        <references count="3">
          <reference field="4294967294" count="1" selected="0">
            <x v="0"/>
          </reference>
          <reference field="0" count="1" selected="0">
            <x v="5"/>
          </reference>
          <reference field="1" count="1" selected="0">
            <x v="3"/>
          </reference>
        </references>
      </pivotArea>
    </chartFormat>
    <chartFormat chart="6" format="29" series="1">
      <pivotArea type="data" outline="0" fieldPosition="0">
        <references count="3">
          <reference field="4294967294" count="1" selected="0">
            <x v="0"/>
          </reference>
          <reference field="0" count="1" selected="0">
            <x v="5"/>
          </reference>
          <reference field="1" count="1" selected="0">
            <x v="4"/>
          </reference>
        </references>
      </pivotArea>
    </chartFormat>
    <chartFormat chart="6" format="30" series="1">
      <pivotArea type="data" outline="0" fieldPosition="0">
        <references count="3">
          <reference field="4294967294" count="1" selected="0">
            <x v="0"/>
          </reference>
          <reference field="0" count="1" selected="0">
            <x v="4"/>
          </reference>
          <reference field="1" count="1" selected="0">
            <x v="0"/>
          </reference>
        </references>
      </pivotArea>
    </chartFormat>
    <chartFormat chart="6" format="31" series="1">
      <pivotArea type="data" outline="0" fieldPosition="0">
        <references count="3">
          <reference field="4294967294" count="1" selected="0">
            <x v="0"/>
          </reference>
          <reference field="0" count="1" selected="0">
            <x v="4"/>
          </reference>
          <reference field="1" count="1" selected="0">
            <x v="1"/>
          </reference>
        </references>
      </pivotArea>
    </chartFormat>
    <chartFormat chart="6" format="32" series="1">
      <pivotArea type="data" outline="0" fieldPosition="0">
        <references count="3">
          <reference field="4294967294" count="1" selected="0">
            <x v="0"/>
          </reference>
          <reference field="0" count="1" selected="0">
            <x v="4"/>
          </reference>
          <reference field="1" count="1" selected="0">
            <x v="2"/>
          </reference>
        </references>
      </pivotArea>
    </chartFormat>
    <chartFormat chart="6" format="33" series="1">
      <pivotArea type="data" outline="0" fieldPosition="0">
        <references count="3">
          <reference field="4294967294" count="1" selected="0">
            <x v="0"/>
          </reference>
          <reference field="0" count="1" selected="0">
            <x v="4"/>
          </reference>
          <reference field="1" count="1" selected="0">
            <x v="3"/>
          </reference>
        </references>
      </pivotArea>
    </chartFormat>
    <chartFormat chart="6" format="34" series="1">
      <pivotArea type="data" outline="0" fieldPosition="0">
        <references count="3">
          <reference field="4294967294" count="1" selected="0">
            <x v="0"/>
          </reference>
          <reference field="0" count="1" selected="0">
            <x v="4"/>
          </reference>
          <reference field="1" count="1" selected="0">
            <x v="4"/>
          </reference>
        </references>
      </pivotArea>
    </chartFormat>
    <chartFormat chart="6" format="35" series="1">
      <pivotArea type="data" outline="0" fieldPosition="0">
        <references count="3">
          <reference field="4294967294" count="1" selected="0">
            <x v="0"/>
          </reference>
          <reference field="0" count="1" selected="0">
            <x v="6"/>
          </reference>
          <reference field="1" count="1" selected="0">
            <x v="0"/>
          </reference>
        </references>
      </pivotArea>
    </chartFormat>
    <chartFormat chart="6" format="36" series="1">
      <pivotArea type="data" outline="0" fieldPosition="0">
        <references count="3">
          <reference field="4294967294" count="1" selected="0">
            <x v="0"/>
          </reference>
          <reference field="0" count="1" selected="0">
            <x v="6"/>
          </reference>
          <reference field="1" count="1" selected="0">
            <x v="1"/>
          </reference>
        </references>
      </pivotArea>
    </chartFormat>
    <chartFormat chart="6" format="37" series="1">
      <pivotArea type="data" outline="0" fieldPosition="0">
        <references count="3">
          <reference field="4294967294" count="1" selected="0">
            <x v="0"/>
          </reference>
          <reference field="0" count="1" selected="0">
            <x v="6"/>
          </reference>
          <reference field="1" count="1" selected="0">
            <x v="2"/>
          </reference>
        </references>
      </pivotArea>
    </chartFormat>
    <chartFormat chart="6" format="38" series="1">
      <pivotArea type="data" outline="0" fieldPosition="0">
        <references count="3">
          <reference field="4294967294" count="1" selected="0">
            <x v="0"/>
          </reference>
          <reference field="0" count="1" selected="0">
            <x v="6"/>
          </reference>
          <reference field="1" count="1" selected="0">
            <x v="3"/>
          </reference>
        </references>
      </pivotArea>
    </chartFormat>
    <chartFormat chart="6" format="39" series="1">
      <pivotArea type="data" outline="0" fieldPosition="0">
        <references count="3">
          <reference field="4294967294" count="1" selected="0">
            <x v="0"/>
          </reference>
          <reference field="0" count="1" selected="0">
            <x v="6"/>
          </reference>
          <reference field="1" count="1" selected="0">
            <x v="4"/>
          </reference>
        </references>
      </pivotArea>
    </chartFormat>
    <chartFormat chart="6" format="40" series="1">
      <pivotArea type="data" outline="0" fieldPosition="0">
        <references count="3">
          <reference field="4294967294" count="1" selected="0">
            <x v="0"/>
          </reference>
          <reference field="0" count="1" selected="0">
            <x v="7"/>
          </reference>
          <reference field="1" count="1" selected="0">
            <x v="0"/>
          </reference>
        </references>
      </pivotArea>
    </chartFormat>
    <chartFormat chart="6" format="41" series="1">
      <pivotArea type="data" outline="0" fieldPosition="0">
        <references count="3">
          <reference field="4294967294" count="1" selected="0">
            <x v="0"/>
          </reference>
          <reference field="0" count="1" selected="0">
            <x v="7"/>
          </reference>
          <reference field="1" count="1" selected="0">
            <x v="1"/>
          </reference>
        </references>
      </pivotArea>
    </chartFormat>
    <chartFormat chart="6" format="42" series="1">
      <pivotArea type="data" outline="0" fieldPosition="0">
        <references count="3">
          <reference field="4294967294" count="1" selected="0">
            <x v="0"/>
          </reference>
          <reference field="0" count="1" selected="0">
            <x v="7"/>
          </reference>
          <reference field="1" count="1" selected="0">
            <x v="2"/>
          </reference>
        </references>
      </pivotArea>
    </chartFormat>
    <chartFormat chart="6" format="43" series="1">
      <pivotArea type="data" outline="0" fieldPosition="0">
        <references count="3">
          <reference field="4294967294" count="1" selected="0">
            <x v="0"/>
          </reference>
          <reference field="0" count="1" selected="0">
            <x v="7"/>
          </reference>
          <reference field="1" count="1" selected="0">
            <x v="3"/>
          </reference>
        </references>
      </pivotArea>
    </chartFormat>
    <chartFormat chart="6" format="44" series="1">
      <pivotArea type="data" outline="0" fieldPosition="0">
        <references count="3">
          <reference field="4294967294" count="1" selected="0">
            <x v="0"/>
          </reference>
          <reference field="0" count="1" selected="0">
            <x v="7"/>
          </reference>
          <reference field="1" count="1" selected="0">
            <x v="4"/>
          </reference>
        </references>
      </pivotArea>
    </chartFormat>
    <chartFormat chart="6" format="45" series="1">
      <pivotArea type="data" outline="0" fieldPosition="0">
        <references count="3">
          <reference field="4294967294" count="1" selected="0">
            <x v="0"/>
          </reference>
          <reference field="0" count="1" selected="0">
            <x v="8"/>
          </reference>
          <reference field="1" count="1" selected="0">
            <x v="0"/>
          </reference>
        </references>
      </pivotArea>
    </chartFormat>
    <chartFormat chart="6" format="46" series="1">
      <pivotArea type="data" outline="0" fieldPosition="0">
        <references count="3">
          <reference field="4294967294" count="1" selected="0">
            <x v="0"/>
          </reference>
          <reference field="0" count="1" selected="0">
            <x v="8"/>
          </reference>
          <reference field="1" count="1" selected="0">
            <x v="1"/>
          </reference>
        </references>
      </pivotArea>
    </chartFormat>
    <chartFormat chart="6" format="47" series="1">
      <pivotArea type="data" outline="0" fieldPosition="0">
        <references count="3">
          <reference field="4294967294" count="1" selected="0">
            <x v="0"/>
          </reference>
          <reference field="0" count="1" selected="0">
            <x v="8"/>
          </reference>
          <reference field="1" count="1" selected="0">
            <x v="2"/>
          </reference>
        </references>
      </pivotArea>
    </chartFormat>
    <chartFormat chart="6" format="48" series="1">
      <pivotArea type="data" outline="0" fieldPosition="0">
        <references count="3">
          <reference field="4294967294" count="1" selected="0">
            <x v="0"/>
          </reference>
          <reference field="0" count="1" selected="0">
            <x v="8"/>
          </reference>
          <reference field="1" count="1" selected="0">
            <x v="3"/>
          </reference>
        </references>
      </pivotArea>
    </chartFormat>
    <chartFormat chart="6" format="49" series="1">
      <pivotArea type="data" outline="0" fieldPosition="0">
        <references count="3">
          <reference field="4294967294" count="1" selected="0">
            <x v="0"/>
          </reference>
          <reference field="0" count="1" selected="0">
            <x v="8"/>
          </reference>
          <reference field="1" count="1" selected="0">
            <x v="4"/>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colHierarchiesUsage count="1">
    <colHierarchyUsage hierarchyUsage="3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484F171-DB68-414E-8223-0E9DE53FB5A2}" name="PivotTable23" cacheId="8" applyNumberFormats="0" applyBorderFormats="0" applyFontFormats="0" applyPatternFormats="0" applyAlignmentFormats="0" applyWidthHeightFormats="1" dataCaption="Values" tag="320297cd-ff90-4d04-9fab-80ef52236879" updatedVersion="8" minRefreshableVersion="3" useAutoFormatting="1" rowGrandTotals="0" colGrandTotals="0" itemPrintTitles="1" createdVersion="8" indent="0" outline="1" outlineData="1" multipleFieldFilters="0" chartFormat="37">
  <location ref="A68:C75" firstHeaderRow="1" firstDataRow="3" firstDataCol="1"/>
  <pivotFields count="4">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1">
        <item s="1" x="0"/>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5">
    <i>
      <x/>
    </i>
    <i>
      <x v="1"/>
    </i>
    <i>
      <x v="2"/>
    </i>
    <i>
      <x v="3"/>
    </i>
    <i>
      <x v="4"/>
    </i>
  </rowItems>
  <colFields count="2">
    <field x="1"/>
    <field x="3"/>
  </colFields>
  <colItems count="2">
    <i>
      <x/>
      <x/>
    </i>
    <i r="1">
      <x v="1"/>
    </i>
  </colItems>
  <dataFields count="1">
    <dataField name="Sum of Value (GJ)" fld="2" baseField="0" baseItem="4" numFmtId="3"/>
  </dataFields>
  <chartFormats count="6">
    <chartFormat chart="0" format="0" series="1">
      <pivotArea type="data" outline="0" fieldPosition="0">
        <references count="3">
          <reference field="4294967294" count="1" selected="0">
            <x v="0"/>
          </reference>
          <reference field="1" count="1" selected="0">
            <x v="0"/>
          </reference>
          <reference field="3" count="1" selected="0">
            <x v="0"/>
          </reference>
        </references>
      </pivotArea>
    </chartFormat>
    <chartFormat chart="0" format="1" series="1">
      <pivotArea type="data" outline="0" fieldPosition="0">
        <references count="3">
          <reference field="4294967294" count="1" selected="0">
            <x v="0"/>
          </reference>
          <reference field="1" count="1" selected="0">
            <x v="0"/>
          </reference>
          <reference field="3" count="1" selected="0">
            <x v="1"/>
          </reference>
        </references>
      </pivotArea>
    </chartFormat>
    <chartFormat chart="0" format="2">
      <pivotArea type="data" outline="0" fieldPosition="0">
        <references count="4">
          <reference field="4294967294" count="1" selected="0">
            <x v="0"/>
          </reference>
          <reference field="0" count="1" selected="0">
            <x v="0"/>
          </reference>
          <reference field="1" count="1" selected="0">
            <x v="0"/>
          </reference>
          <reference field="3" count="1" selected="0">
            <x v="0"/>
          </reference>
        </references>
      </pivotArea>
    </chartFormat>
    <chartFormat chart="7" format="12" series="1">
      <pivotArea type="data" outline="0" fieldPosition="0">
        <references count="3">
          <reference field="4294967294" count="1" selected="0">
            <x v="0"/>
          </reference>
          <reference field="1" count="1" selected="0">
            <x v="0"/>
          </reference>
          <reference field="3" count="1" selected="0">
            <x v="0"/>
          </reference>
        </references>
      </pivotArea>
    </chartFormat>
    <chartFormat chart="7" format="13">
      <pivotArea type="data" outline="0" fieldPosition="0">
        <references count="4">
          <reference field="4294967294" count="1" selected="0">
            <x v="0"/>
          </reference>
          <reference field="0" count="1" selected="0">
            <x v="0"/>
          </reference>
          <reference field="1" count="1" selected="0">
            <x v="0"/>
          </reference>
          <reference field="3" count="1" selected="0">
            <x v="0"/>
          </reference>
        </references>
      </pivotArea>
    </chartFormat>
    <chartFormat chart="7" format="14" series="1">
      <pivotArea type="data" outline="0" fieldPosition="0">
        <references count="3">
          <reference field="4294967294" count="1" selected="0">
            <x v="0"/>
          </reference>
          <reference field="1" count="1" selected="0">
            <x v="0"/>
          </reference>
          <reference field="3" count="1" selected="0">
            <x v="1"/>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colHierarchiesUsage count="2">
    <colHierarchyUsage hierarchyUsage="34"/>
    <colHierarchyUsage hierarchyUsage="3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1219B67-1AEB-4334-8BE4-00BAA45F6C94}" name="PivotTable22" cacheId="139" applyNumberFormats="0" applyBorderFormats="0" applyFontFormats="0" applyPatternFormats="0" applyAlignmentFormats="0" applyWidthHeightFormats="1" dataCaption="Values" tag="ea2512e6-5ad9-4f76-8fe9-4699fc891c20" updatedVersion="8" minRefreshableVersion="3" useAutoFormatting="1" subtotalHiddenItems="1" rowGrandTotals="0" colGrandTotals="0" itemPrintTitles="1" createdVersion="8" indent="0" outline="1" outlineData="1" multipleFieldFilters="0" chartFormat="31">
  <location ref="A42:B45" firstHeaderRow="1" firstDataRow="1" firstDataCol="1"/>
  <pivotFields count="3">
    <pivotField axis="axisRow" allDrilled="1" subtotalTop="0" showAll="0" sortType="descending" defaultSubtotal="0" defaultAttributeDrillState="1">
      <items count="6">
        <item s="1" x="0"/>
        <item n="Electrcity(Renewable)" s="1" x="1"/>
        <item n="Electrcity(Non-Renewable)" s="1" x="2"/>
        <item n=" Other sources (Renewable)" x="3"/>
        <item n="Fuel(Renewable)" x="4"/>
        <item n="Other Sources(Non-Renewable)"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3">
    <i>
      <x v="2"/>
    </i>
    <i>
      <x v="1"/>
    </i>
    <i>
      <x/>
    </i>
  </rowItems>
  <colItems count="1">
    <i/>
  </colItems>
  <dataFields count="1">
    <dataField name="Sum of Value (GJ)" fld="1" baseField="0" baseItem="0" numFmtId="3"/>
  </dataFields>
  <chartFormats count="2">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53E66DD-E353-44B5-887C-BBB902E2545B}" name="PivotTable18" cacheId="127" applyNumberFormats="0" applyBorderFormats="0" applyFontFormats="0" applyPatternFormats="0" applyAlignmentFormats="0" applyWidthHeightFormats="1" dataCaption="Values" tag="880b1926-0fbc-4dc8-bdc0-a9f5989b1609" updatedVersion="8" minRefreshableVersion="3" useAutoFormatting="1" subtotalHiddenItems="1" colGrandTotals="0" itemPrintTitles="1" createdVersion="8" indent="0" outline="1" outlineData="1" multipleFieldFilters="0" chartFormat="35">
  <location ref="A18:F22" firstHeaderRow="1" firstDataRow="2" firstDataCol="1"/>
  <pivotFields count="3">
    <pivotField axis="axisRow" allDrilled="1" subtotalTop="0" showAll="0" dataSourceSort="1" defaultSubtotal="0" defaultAttributeDrillState="1">
      <items count="2">
        <item s="1" x="0"/>
        <item s="1" x="1"/>
      </items>
    </pivotField>
    <pivotField axis="axisCol"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3">
    <i>
      <x/>
    </i>
    <i>
      <x v="1"/>
    </i>
    <i t="grand">
      <x/>
    </i>
  </rowItems>
  <colFields count="1">
    <field x="1"/>
  </colFields>
  <colItems count="5">
    <i>
      <x/>
    </i>
    <i>
      <x v="1"/>
    </i>
    <i>
      <x v="2"/>
    </i>
    <i>
      <x v="3"/>
    </i>
    <i>
      <x v="4"/>
    </i>
  </colItems>
  <dataFields count="1">
    <dataField name="Sum of Value (GJ)" fld="2" showDataAs="percentOfCol" baseField="0" baseItem="0" numFmtId="10"/>
  </dataFields>
  <formats count="4">
    <format dxfId="113">
      <pivotArea outline="0" collapsedLevelsAreSubtotals="1" fieldPosition="0"/>
    </format>
    <format dxfId="112">
      <pivotArea field="1" type="button" dataOnly="0" labelOnly="1" outline="0" axis="axisCol" fieldPosition="0"/>
    </format>
    <format dxfId="111">
      <pivotArea type="topRight" dataOnly="0" labelOnly="1" outline="0" fieldPosition="0"/>
    </format>
    <format dxfId="110">
      <pivotArea outline="0" fieldPosition="0">
        <references count="1">
          <reference field="4294967294" count="1">
            <x v="0"/>
          </reference>
        </references>
      </pivotArea>
    </format>
  </formats>
  <chartFormats count="3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pivotArea type="data" outline="0" fieldPosition="0">
        <references count="3">
          <reference field="4294967294" count="1" selected="0">
            <x v="0"/>
          </reference>
          <reference field="0" count="1" selected="0">
            <x v="0"/>
          </reference>
          <reference field="1" count="1" selected="0">
            <x v="0"/>
          </reference>
        </references>
      </pivotArea>
    </chartFormat>
    <chartFormat chart="0" format="6">
      <pivotArea type="data" outline="0" fieldPosition="0">
        <references count="3">
          <reference field="4294967294" count="1" selected="0">
            <x v="0"/>
          </reference>
          <reference field="0" count="1" selected="0">
            <x v="1"/>
          </reference>
          <reference field="1" count="1" selected="0">
            <x v="0"/>
          </reference>
        </references>
      </pivotArea>
    </chartFormat>
    <chartFormat chart="0" format="7" series="1">
      <pivotArea type="data" outline="0" fieldPosition="0">
        <references count="1">
          <reference field="4294967294" count="1" selected="0">
            <x v="0"/>
          </reference>
        </references>
      </pivotArea>
    </chartFormat>
    <chartFormat chart="0" format="8">
      <pivotArea type="data" outline="0" fieldPosition="0">
        <references count="2">
          <reference field="4294967294" count="1" selected="0">
            <x v="0"/>
          </reference>
          <reference field="0" count="1" selected="0">
            <x v="0"/>
          </reference>
        </references>
      </pivotArea>
    </chartFormat>
    <chartFormat chart="0" format="9">
      <pivotArea type="data" outline="0" fieldPosition="0">
        <references count="2">
          <reference field="4294967294" count="1" selected="0">
            <x v="0"/>
          </reference>
          <reference field="0" count="1" selected="0">
            <x v="1"/>
          </reference>
        </references>
      </pivotArea>
    </chartFormat>
    <chartFormat chart="12" format="13" series="1">
      <pivotArea type="data" outline="0" fieldPosition="0">
        <references count="1">
          <reference field="4294967294" count="1" selected="0">
            <x v="0"/>
          </reference>
        </references>
      </pivotArea>
    </chartFormat>
    <chartFormat chart="12" format="14">
      <pivotArea type="data" outline="0" fieldPosition="0">
        <references count="2">
          <reference field="4294967294" count="1" selected="0">
            <x v="0"/>
          </reference>
          <reference field="0" count="1" selected="0">
            <x v="0"/>
          </reference>
        </references>
      </pivotArea>
    </chartFormat>
    <chartFormat chart="12" format="15">
      <pivotArea type="data" outline="0" fieldPosition="0">
        <references count="2">
          <reference field="4294967294" count="1" selected="0">
            <x v="0"/>
          </reference>
          <reference field="0" count="1" selected="0">
            <x v="1"/>
          </reference>
        </references>
      </pivotArea>
    </chartFormat>
    <chartFormat chart="12" format="16" series="1">
      <pivotArea type="data" outline="0" fieldPosition="0">
        <references count="2">
          <reference field="4294967294" count="1" selected="0">
            <x v="0"/>
          </reference>
          <reference field="1" count="1" selected="0">
            <x v="1"/>
          </reference>
        </references>
      </pivotArea>
    </chartFormat>
    <chartFormat chart="12" format="17" series="1">
      <pivotArea type="data" outline="0" fieldPosition="0">
        <references count="2">
          <reference field="4294967294" count="1" selected="0">
            <x v="0"/>
          </reference>
          <reference field="1" count="1" selected="0">
            <x v="2"/>
          </reference>
        </references>
      </pivotArea>
    </chartFormat>
    <chartFormat chart="12" format="18" series="1">
      <pivotArea type="data" outline="0" fieldPosition="0">
        <references count="2">
          <reference field="4294967294" count="1" selected="0">
            <x v="0"/>
          </reference>
          <reference field="1" count="1" selected="0">
            <x v="3"/>
          </reference>
        </references>
      </pivotArea>
    </chartFormat>
    <chartFormat chart="12" format="19" series="1">
      <pivotArea type="data" outline="0" fieldPosition="0">
        <references count="2">
          <reference field="4294967294" count="1" selected="0">
            <x v="0"/>
          </reference>
          <reference field="1" count="1" selected="0">
            <x v="4"/>
          </reference>
        </references>
      </pivotArea>
    </chartFormat>
    <chartFormat chart="12" format="20">
      <pivotArea type="data" outline="0" fieldPosition="0">
        <references count="3">
          <reference field="4294967294" count="1" selected="0">
            <x v="0"/>
          </reference>
          <reference field="0" count="1" selected="0">
            <x v="0"/>
          </reference>
          <reference field="1" count="1" selected="0">
            <x v="0"/>
          </reference>
        </references>
      </pivotArea>
    </chartFormat>
    <chartFormat chart="12" format="21">
      <pivotArea type="data" outline="0" fieldPosition="0">
        <references count="3">
          <reference field="4294967294" count="1" selected="0">
            <x v="0"/>
          </reference>
          <reference field="0" count="1" selected="0">
            <x v="1"/>
          </reference>
          <reference field="1" count="1" selected="0">
            <x v="0"/>
          </reference>
        </references>
      </pivotArea>
    </chartFormat>
    <chartFormat chart="12" format="22">
      <pivotArea type="data" outline="0" fieldPosition="0">
        <references count="3">
          <reference field="4294967294" count="1" selected="0">
            <x v="0"/>
          </reference>
          <reference field="0" count="1" selected="0">
            <x v="0"/>
          </reference>
          <reference field="1" count="1" selected="0">
            <x v="1"/>
          </reference>
        </references>
      </pivotArea>
    </chartFormat>
    <chartFormat chart="12" format="23">
      <pivotArea type="data" outline="0" fieldPosition="0">
        <references count="3">
          <reference field="4294967294" count="1" selected="0">
            <x v="0"/>
          </reference>
          <reference field="0" count="1" selected="0">
            <x v="1"/>
          </reference>
          <reference field="1" count="1" selected="0">
            <x v="1"/>
          </reference>
        </references>
      </pivotArea>
    </chartFormat>
    <chartFormat chart="12" format="24">
      <pivotArea type="data" outline="0" fieldPosition="0">
        <references count="3">
          <reference field="4294967294" count="1" selected="0">
            <x v="0"/>
          </reference>
          <reference field="0" count="1" selected="0">
            <x v="0"/>
          </reference>
          <reference field="1" count="1" selected="0">
            <x v="2"/>
          </reference>
        </references>
      </pivotArea>
    </chartFormat>
    <chartFormat chart="12" format="25">
      <pivotArea type="data" outline="0" fieldPosition="0">
        <references count="3">
          <reference field="4294967294" count="1" selected="0">
            <x v="0"/>
          </reference>
          <reference field="0" count="1" selected="0">
            <x v="1"/>
          </reference>
          <reference field="1" count="1" selected="0">
            <x v="2"/>
          </reference>
        </references>
      </pivotArea>
    </chartFormat>
    <chartFormat chart="12" format="26">
      <pivotArea type="data" outline="0" fieldPosition="0">
        <references count="3">
          <reference field="4294967294" count="1" selected="0">
            <x v="0"/>
          </reference>
          <reference field="0" count="1" selected="0">
            <x v="0"/>
          </reference>
          <reference field="1" count="1" selected="0">
            <x v="3"/>
          </reference>
        </references>
      </pivotArea>
    </chartFormat>
    <chartFormat chart="12" format="27">
      <pivotArea type="data" outline="0" fieldPosition="0">
        <references count="3">
          <reference field="4294967294" count="1" selected="0">
            <x v="0"/>
          </reference>
          <reference field="0" count="1" selected="0">
            <x v="1"/>
          </reference>
          <reference field="1" count="1" selected="0">
            <x v="3"/>
          </reference>
        </references>
      </pivotArea>
    </chartFormat>
    <chartFormat chart="12" format="28">
      <pivotArea type="data" outline="0" fieldPosition="0">
        <references count="3">
          <reference field="4294967294" count="1" selected="0">
            <x v="0"/>
          </reference>
          <reference field="0" count="1" selected="0">
            <x v="0"/>
          </reference>
          <reference field="1" count="1" selected="0">
            <x v="4"/>
          </reference>
        </references>
      </pivotArea>
    </chartFormat>
    <chartFormat chart="12" format="29">
      <pivotArea type="data" outline="0" fieldPosition="0">
        <references count="3">
          <reference field="4294967294" count="1" selected="0">
            <x v="0"/>
          </reference>
          <reference field="0" count="1" selected="0">
            <x v="1"/>
          </reference>
          <reference field="1" count="1" selected="0">
            <x v="4"/>
          </reference>
        </references>
      </pivotArea>
    </chartFormat>
    <chartFormat chart="0" format="10">
      <pivotArea type="data" outline="0" fieldPosition="0">
        <references count="3">
          <reference field="4294967294" count="1" selected="0">
            <x v="0"/>
          </reference>
          <reference field="0" count="1" selected="0">
            <x v="0"/>
          </reference>
          <reference field="1" count="1" selected="0">
            <x v="1"/>
          </reference>
        </references>
      </pivotArea>
    </chartFormat>
    <chartFormat chart="0" format="11">
      <pivotArea type="data" outline="0" fieldPosition="0">
        <references count="3">
          <reference field="4294967294" count="1" selected="0">
            <x v="0"/>
          </reference>
          <reference field="0" count="1" selected="0">
            <x v="1"/>
          </reference>
          <reference field="1" count="1" selected="0">
            <x v="1"/>
          </reference>
        </references>
      </pivotArea>
    </chartFormat>
    <chartFormat chart="0" format="12">
      <pivotArea type="data" outline="0" fieldPosition="0">
        <references count="3">
          <reference field="4294967294" count="1" selected="0">
            <x v="0"/>
          </reference>
          <reference field="0" count="1" selected="0">
            <x v="0"/>
          </reference>
          <reference field="1" count="1" selected="0">
            <x v="2"/>
          </reference>
        </references>
      </pivotArea>
    </chartFormat>
    <chartFormat chart="0" format="13">
      <pivotArea type="data" outline="0" fieldPosition="0">
        <references count="3">
          <reference field="4294967294" count="1" selected="0">
            <x v="0"/>
          </reference>
          <reference field="0" count="1" selected="0">
            <x v="1"/>
          </reference>
          <reference field="1" count="1" selected="0">
            <x v="2"/>
          </reference>
        </references>
      </pivotArea>
    </chartFormat>
    <chartFormat chart="0" format="14">
      <pivotArea type="data" outline="0" fieldPosition="0">
        <references count="3">
          <reference field="4294967294" count="1" selected="0">
            <x v="0"/>
          </reference>
          <reference field="0" count="1" selected="0">
            <x v="0"/>
          </reference>
          <reference field="1" count="1" selected="0">
            <x v="3"/>
          </reference>
        </references>
      </pivotArea>
    </chartFormat>
    <chartFormat chart="0" format="15">
      <pivotArea type="data" outline="0" fieldPosition="0">
        <references count="3">
          <reference field="4294967294" count="1" selected="0">
            <x v="0"/>
          </reference>
          <reference field="0" count="1" selected="0">
            <x v="1"/>
          </reference>
          <reference field="1" count="1" selected="0">
            <x v="3"/>
          </reference>
        </references>
      </pivotArea>
    </chartFormat>
    <chartFormat chart="0" format="16">
      <pivotArea type="data" outline="0" fieldPosition="0">
        <references count="3">
          <reference field="4294967294" count="1" selected="0">
            <x v="0"/>
          </reference>
          <reference field="0" count="1" selected="0">
            <x v="0"/>
          </reference>
          <reference field="1" count="1" selected="0">
            <x v="4"/>
          </reference>
        </references>
      </pivotArea>
    </chartFormat>
    <chartFormat chart="0" format="17">
      <pivotArea type="data" outline="0" fieldPosition="0">
        <references count="3">
          <reference field="4294967294" count="1" selected="0">
            <x v="0"/>
          </reference>
          <reference field="0" count="1" selected="0">
            <x v="1"/>
          </reference>
          <reference field="1" count="1" selected="0">
            <x v="4"/>
          </reference>
        </references>
      </pivotArea>
    </chartFormat>
    <chartFormat chart="12" format="30" series="1">
      <pivotArea type="data" outline="0" fieldPosition="0">
        <references count="2">
          <reference field="4294967294" count="1" selected="0">
            <x v="0"/>
          </reference>
          <reference field="1"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colHierarchiesUsage count="1">
    <colHierarchyUsage hierarchyUsage="3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ECA02D-F5AE-46B1-93C8-F8B492C4FFC0}" name="PivotTable11" cacheId="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74:B79" firstHeaderRow="1" firstDataRow="1" firstDataCol="1"/>
  <pivotFields count="2">
    <pivotField axis="axisRow" allDrilled="1" subtotalTop="0" showAll="0" defaultSubtotal="0" defaultAttributeDrillState="1">
      <items count="5">
        <item s="1" x="3"/>
        <item s="1" x="4"/>
        <item s="1" x="0"/>
        <item s="1" x="1"/>
        <item s="1" x="2"/>
      </items>
    </pivotField>
    <pivotField dataField="1" subtotalTop="0" showAll="0" defaultSubtotal="0"/>
  </pivotFields>
  <rowFields count="1">
    <field x="0"/>
  </rowFields>
  <rowItems count="5">
    <i>
      <x/>
    </i>
    <i>
      <x v="1"/>
    </i>
    <i>
      <x v="2"/>
    </i>
    <i>
      <x v="3"/>
    </i>
    <i>
      <x v="4"/>
    </i>
  </rowItems>
  <colItems count="1">
    <i/>
  </colItems>
  <dataFields count="1">
    <dataField name="Sum of Total(FY 2023-2024)UNITS IN GJ" fld="1" baseField="0" baseItem="0" numFmtId="3"/>
  </dataFields>
  <formats count="1">
    <format dxfId="116">
      <pivotArea outline="0" collapsedLevelsAreSubtotals="1" fieldPosition="0"/>
    </format>
  </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end13]"/>
        <x15:activeTabTopLevelEntity name="[Append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B0E602-B528-4B2F-AD71-A4D0A73A0721}" name="PivotTable3" cacheId="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B67:C72" firstHeaderRow="1" firstDataRow="1" firstDataCol="1"/>
  <pivotFields count="2">
    <pivotField axis="axisRow" allDrilled="1" subtotalTop="0" showAll="0" defaultSubtotal="0" defaultAttributeDrillState="1">
      <items count="5">
        <item s="1" x="3"/>
        <item s="1" x="4"/>
        <item s="1" x="0"/>
        <item s="1" x="1"/>
        <item s="1" x="2"/>
      </items>
    </pivotField>
    <pivotField dataField="1" subtotalTop="0" showAll="0" defaultSubtotal="0"/>
  </pivotFields>
  <rowFields count="1">
    <field x="0"/>
  </rowFields>
  <rowItems count="5">
    <i>
      <x/>
    </i>
    <i>
      <x v="1"/>
    </i>
    <i>
      <x v="2"/>
    </i>
    <i>
      <x v="3"/>
    </i>
    <i>
      <x v="4"/>
    </i>
  </rowItems>
  <colItems count="1">
    <i/>
  </colItems>
  <dataFields count="1">
    <dataField name="Sum of Total(FY 2023-2024)UNITS IN GJ" fld="1" baseField="0" baseItem="0" numFmtId="3"/>
  </dataFields>
  <formats count="1">
    <format dxfId="117">
      <pivotArea outline="0" collapsedLevelsAreSubtotals="1" fieldPosition="0"/>
    </format>
  </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end13]"/>
        <x15:activeTabTopLevelEntity name="[Append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BB01A0-746C-4FCA-B66D-2FC7D37CF38F}" name="PivotTable2" cacheId="2" applyNumberFormats="0" applyBorderFormats="0" applyFontFormats="0" applyPatternFormats="0" applyAlignmentFormats="0" applyWidthHeightFormats="1" dataCaption="Values" tag="6f29180d-f77a-482c-b74d-cc7bdabca02d" updatedVersion="8" minRefreshableVersion="3" useAutoFormatting="1" subtotalHiddenItems="1" itemPrintTitles="1" createdVersion="8" indent="0" outline="1" outlineData="1" multipleFieldFilters="0">
  <location ref="A50:F63" firstHeaderRow="0" firstDataRow="1" firstDataCol="1"/>
  <pivotFields count="6">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Sum of Company 1" fld="1" baseField="0" baseItem="0"/>
    <dataField name="Sum of Company 2" fld="2" baseField="0" baseItem="0"/>
    <dataField name="Sum of Company 3" fld="3" baseField="0" baseItem="0"/>
    <dataField name="Sum of Company 4" fld="4" baseField="0" baseItem="0"/>
    <dataField name="Sum of Company 5" fld="5" baseField="0" baseItem="0"/>
  </dataField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E34D9B-4146-4510-9A0E-3C3309A5F935}" name="PivotTable9" cacheId="3" applyNumberFormats="0" applyBorderFormats="0" applyFontFormats="0" applyPatternFormats="0" applyAlignmentFormats="0" applyWidthHeightFormats="1" dataCaption="Values" tag="b38faba5-a826-448b-956d-d5c90d9ad6fa" updatedVersion="8" minRefreshableVersion="3" useAutoFormatting="1" subtotalHiddenItems="1" rowGrandTotals="0" colGrandTotals="0" itemPrintTitles="1" createdVersion="8" indent="0" outline="1" outlineData="1" multipleFieldFilters="0">
  <location ref="A18:B23" firstHeaderRow="1" firstDataRow="1" firstDataCol="1"/>
  <pivotFields count="3">
    <pivotField axis="axisRow" allDrilled="1" subtotalTop="0" showAll="0" defaultSubtotal="0" defaultAttributeDrillState="1">
      <items count="5">
        <item s="1" x="3"/>
        <item s="1" x="4"/>
        <item s="1" x="0"/>
        <item s="1" x="1"/>
        <item s="1" x="2"/>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Sum of Total(FY 2024-25)UNITS IN GJ" fld="1" baseField="0" baseItem="0" numFmtId="3"/>
  </dataField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Y 2024-25].[Parameter].&amp;[Total energy consumed (A+B+C+D+E+F)]"/>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end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2683A61-C062-4807-B7C1-4D5BFCC48E37}" name="PivotTable1" cacheId="6"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40:C43" firstHeaderRow="0" firstDataRow="1" firstDataCol="1"/>
  <pivotFields count="4">
    <pivotField axis="axisRow" allDrilled="1" subtotalTop="0" showAll="0" defaultSubtotal="0" defaultAttributeDrillState="1">
      <items count="3">
        <item s="1" x="2"/>
        <item s="1" x="1"/>
        <item s="1" x="0"/>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x v="2"/>
    </i>
  </rowItems>
  <colFields count="1">
    <field x="-2"/>
  </colFields>
  <colItems count="2">
    <i>
      <x/>
    </i>
    <i i="1">
      <x v="1"/>
    </i>
  </colItems>
  <dataFields count="2">
    <dataField name="Sum of Total(FY 2023-2024)UNITS IN GJ" fld="1" baseField="0" baseItem="0"/>
    <dataField name="Sum of Total(FY 2024-25)UNITS IN GJ" fld="2" baseField="0" baseItem="0"/>
  </dataFields>
  <formats count="2">
    <format dxfId="119">
      <pivotArea outline="0" collapsedLevelsAreSubtotals="1" fieldPosition="0"/>
    </format>
    <format dxfId="118">
      <pivotArea dataOnly="0" labelOnly="1" outline="0" fieldPosition="0">
        <references count="1">
          <reference field="4294967294" count="2">
            <x v="0"/>
            <x v="1"/>
          </reference>
        </references>
      </pivotArea>
    </format>
  </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Y 2024-25].[Parameter].&amp;[Total energy consumed (A+B+C+D+E+F)]"/>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end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319F405-0A09-48DE-A444-F4E63117CC62}" name="PivotTable8" cacheId="4" applyNumberFormats="0" applyBorderFormats="0" applyFontFormats="0" applyPatternFormats="0" applyAlignmentFormats="0" applyWidthHeightFormats="1" dataCaption="Values" tag="a4eb8c09-bb18-4a59-b538-eca0f1eaa939" updatedVersion="8" minRefreshableVersion="3" useAutoFormatting="1" subtotalHiddenItems="1" rowGrandTotals="0" colGrandTotals="0" itemPrintTitles="1" createdVersion="8" indent="0" outline="1" outlineData="1" multipleFieldFilters="0">
  <location ref="A10:C12" firstHeaderRow="0" firstDataRow="1" firstDataCol="1"/>
  <pivotFields count="4">
    <pivotField axis="axisRow" allDrilled="1" subtotalTop="0" showAll="0" defaultSubtotal="0" defaultAttributeDrillState="1">
      <items count="2">
        <item s="1" x="1"/>
        <item s="1" x="0"/>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
    <i>
      <x/>
    </i>
    <i>
      <x v="1"/>
    </i>
  </rowItems>
  <colFields count="1">
    <field x="-2"/>
  </colFields>
  <colItems count="2">
    <i>
      <x/>
    </i>
    <i i="1">
      <x v="1"/>
    </i>
  </colItems>
  <dataFields count="2">
    <dataField name="Sum of Total(FY 2024-25)UNITS IN GJ" fld="1" baseField="0" baseItem="0" numFmtId="3"/>
    <dataField name="Sum of Total(FY 2023-2024)UNITS IN GJ" fld="2" baseField="0" baseItem="0" numFmtId="3"/>
  </dataField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Y 2024-25].[Parameter].&amp;[Total energy consumed (A+B+C+D+E+F)]"/>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end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0CA94AC-5B8E-4F15-B866-2136583FB8E4}" name="PivotTable7" cacheId="5" applyNumberFormats="0" applyBorderFormats="0" applyFontFormats="0" applyPatternFormats="0" applyAlignmentFormats="0" applyWidthHeightFormats="1" dataCaption="Values" tag="4c922ec9-337b-4417-838b-09f8375208a8" updatedVersion="8" minRefreshableVersion="3" useAutoFormatting="1" subtotalHiddenItems="1" itemPrintTitles="1" createdVersion="8" indent="0" outline="1" outlineData="1" multipleFieldFilters="0">
  <location ref="A7:A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4"/>
  </dataFields>
  <formats count="1">
    <format dxfId="120">
      <pivotArea outline="0" collapsedLevelsAreSubtotals="1" fieldPosition="0"/>
    </format>
  </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Y 2024-25].[Parameter].&amp;[Total energy consumed (A+B+C+D+E+F)]"/>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end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99A4B89-DA6C-411C-A1B7-C3B8D98C9DED}" name="PivotTable17" cacheId="136" applyNumberFormats="0" applyBorderFormats="0" applyFontFormats="0" applyPatternFormats="0" applyAlignmentFormats="0" applyWidthHeightFormats="1" dataCaption="Values" tag="5ef705a7-e357-44d6-9d16-8ac675361ea7" updatedVersion="8" minRefreshableVersion="3" useAutoFormatting="1" itemPrintTitles="1" createdVersion="8" indent="0" outline="1" outlineData="1" multipleFieldFilters="0" chartFormat="27">
  <location ref="A13:B16" firstHeaderRow="1" firstDataRow="1" firstDataCol="1"/>
  <pivotFields count="3">
    <pivotField axis="axisRow" allDrilled="1" subtotalTop="0" showAll="0" defaultSubtotal="0" defaultAttributeDrillState="1">
      <items count="2">
        <item s="1" x="1"/>
        <item s="1" x="0"/>
      </items>
    </pivotField>
    <pivotField allDrilled="1" subtotalTop="0" showAll="0" dataSourceSort="1" defaultSubtotal="0" defaultAttributeDrillState="1"/>
    <pivotField dataField="1" subtotalTop="0" showAll="0" defaultSubtotal="0"/>
  </pivotFields>
  <rowFields count="1">
    <field x="0"/>
  </rowFields>
  <rowItems count="3">
    <i>
      <x/>
    </i>
    <i>
      <x v="1"/>
    </i>
    <i t="grand">
      <x/>
    </i>
  </rowItems>
  <colItems count="1">
    <i/>
  </colItems>
  <dataFields count="1">
    <dataField name="Sum of Value (GJ)" fld="2" showDataAs="percentOfCol" baseField="0" baseItem="0" numFmtId="10"/>
  </dataField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962DD447-6D4F-40E8-8475-64A61041E0DC}" autoFormatId="16" applyNumberFormats="0" applyBorderFormats="0" applyFontFormats="0" applyPatternFormats="0" applyAlignmentFormats="0" applyWidthHeightFormats="0">
  <queryTableRefresh nextId="10">
    <queryTableFields count="9">
      <queryTableField id="1" name="Sr. No." tableColumnId="10"/>
      <queryTableField id="2" name="Parameter" tableColumnId="2"/>
      <queryTableField id="3" name="Company 1" tableColumnId="3"/>
      <queryTableField id="4" name="Company 2" tableColumnId="4"/>
      <queryTableField id="5" name="Company 3" tableColumnId="5"/>
      <queryTableField id="6" name="Company 4" tableColumnId="6"/>
      <queryTableField id="7" name="Company 5" tableColumnId="7"/>
      <queryTableField id="8" name="Total(FY 2024-25)UNITS IN GJ " tableColumnId="8"/>
      <queryTableField id="9" name="Total(FY 2023-2024)UNITS IN GJ "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4BB692B2-F924-45A7-BFDA-C61F2B0909AD}" autoFormatId="16" applyNumberFormats="0" applyBorderFormats="0" applyFontFormats="0" applyPatternFormats="0" applyAlignmentFormats="0" applyWidthHeightFormats="0">
  <queryTableRefresh nextId="10">
    <queryTableFields count="9">
      <queryTableField id="1" name="Sr. No." tableColumnId="10"/>
      <queryTableField id="2" name="Parameter" tableColumnId="2"/>
      <queryTableField id="3" name="Company 1" tableColumnId="3"/>
      <queryTableField id="4" name="Company 2" tableColumnId="4"/>
      <queryTableField id="5" name="Company 3" tableColumnId="5"/>
      <queryTableField id="6" name="Company 4" tableColumnId="6"/>
      <queryTableField id="7" name="Company 5" tableColumnId="7"/>
      <queryTableField id="8" name="Total(FY 2024-25)UNITS IN GJ " tableColumnId="8"/>
      <queryTableField id="9" name="Total(FY 2023-2024)UNITS IN GJ " tableColumnId="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36B7B67C-7850-407E-B26F-EAC2F2CE0997}" autoFormatId="16" applyNumberFormats="0" applyBorderFormats="0" applyFontFormats="0" applyPatternFormats="0" applyAlignmentFormats="0" applyWidthHeightFormats="0">
  <queryTableRefresh nextId="9">
    <queryTableFields count="8">
      <queryTableField id="1" name="Parameter" tableColumnId="1"/>
      <queryTableField id="2" name="Company 1" tableColumnId="2"/>
      <queryTableField id="3" name="Company 2" tableColumnId="3"/>
      <queryTableField id="4" name="Company 3" tableColumnId="4"/>
      <queryTableField id="5" name="Company 4" tableColumnId="5"/>
      <queryTableField id="6" name="Company 5" tableColumnId="6"/>
      <queryTableField id="7" name="FISCAL YEAR" tableColumnId="7"/>
      <queryTableField id="8" name="Value" tableColumnId="8"/>
    </queryTableFields>
  </queryTableRefresh>
  <extLst>
    <ext xmlns:x15="http://schemas.microsoft.com/office/spreadsheetml/2010/11/main" uri="{883FBD77-0823-4a55-B5E3-86C4891E6966}">
      <x15:queryTable sourceDataName="Query - Y"/>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scal_Year" xr10:uid="{C02F626B-DF70-4355-B4F9-5696B7B3B19F}" sourceName="[Table3].[Fiscal Year]">
  <pivotTables>
    <pivotTable tabId="12" name="PivotTable14"/>
    <pivotTable tabId="12" name="PivotTable17"/>
    <pivotTable tabId="12" name="PivotTable22"/>
  </pivotTables>
  <data>
    <olap pivotCacheId="1619371711">
      <levels count="2">
        <level uniqueName="[Table3].[Fiscal Year].[(All)]" sourceCaption="(All)" count="0"/>
        <level uniqueName="[Table3].[Fiscal Year].[Fiscal Year]" sourceCaption="Fiscal Year" count="2">
          <ranges>
            <range startItem="0">
              <i n="[Table3].[Fiscal Year].&amp;[2023-24]" c="2023-24"/>
              <i n="[Table3].[Fiscal Year].&amp;[2024-25]" c="2024-25"/>
            </range>
          </ranges>
        </level>
      </levels>
      <selections count="1">
        <selection n="[Table3].[Fiscal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2614D939-86FC-4DCC-B01D-9929A953C800}" sourceName="[Table3].[Company]">
  <pivotTables>
    <pivotTable tabId="12" name="PivotTable14"/>
    <pivotTable tabId="12" name="PivotTable18"/>
    <pivotTable tabId="12" name="PivotTable22"/>
  </pivotTables>
  <data>
    <olap pivotCacheId="1619371711">
      <levels count="2">
        <level uniqueName="[Table3].[Company].[(All)]" sourceCaption="(All)" count="0"/>
        <level uniqueName="[Table3].[Company].[Company]" sourceCaption="Company" count="5">
          <ranges>
            <range startItem="0">
              <i n="[Table3].[Company].&amp;[Company 1]" c="Company 1"/>
              <i n="[Table3].[Company].&amp;[Company 2]" c="Company 2"/>
              <i n="[Table3].[Company].&amp;[Company 3]" c="Company 3"/>
              <i n="[Table3].[Company].&amp;[Company 4]" c="Company 4"/>
              <i n="[Table3].[Company].&amp;[Company 5]" c="Company 5"/>
            </range>
          </ranges>
        </level>
      </levels>
      <selections count="1">
        <selection n="[Table3].[Compan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scal Year 1" xr10:uid="{417122E6-3497-4129-A248-D2C63A1A7389}" cache="Slicer_Fiscal_Year" caption="Fiscal Year" level="1" rowHeight="241300"/>
  <slicer name="Company 1" xr10:uid="{D7372257-05DB-4F8D-B745-1E09C4F01D53}" cache="Slicer_Company" caption="Company"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scal Year" xr10:uid="{4FB1BE3D-1279-4C7C-BE11-A726DEFF7B8C}" cache="Slicer_Fiscal_Year" caption="Fiscal Year" level="1" rowHeight="241300"/>
  <slicer name="Company" xr10:uid="{2DE7A1F0-1B81-4797-9E87-A8436AE32900}" cache="Slicer_Company" caption="Company"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C8BA04-E654-47BB-9E2F-E976B1676B8C}" name="Append1" displayName="Append1" ref="A1:I25" tableType="queryTable" totalsRowShown="0">
  <autoFilter ref="A1:I25" xr:uid="{DCC8BA04-E654-47BB-9E2F-E976B1676B8C}"/>
  <tableColumns count="9">
    <tableColumn id="10" xr3:uid="{86E0F458-884A-44CE-9766-2BEDDFB0E3E3}" uniqueName="10" name="Sr. No." queryTableFieldId="1"/>
    <tableColumn id="2" xr3:uid="{E5C19C36-7C75-4AD1-99F9-C934B9D20AFB}" uniqueName="2" name="Parameter" queryTableFieldId="2" dataDxfId="136"/>
    <tableColumn id="3" xr3:uid="{101BA727-6CB9-4B5A-8C04-51550C0AEC12}" uniqueName="3" name="Company 1" queryTableFieldId="3" dataDxfId="135"/>
    <tableColumn id="4" xr3:uid="{6DAAC765-3140-4097-B74A-35448A6ECDED}" uniqueName="4" name="Company 2" queryTableFieldId="4" dataDxfId="134"/>
    <tableColumn id="5" xr3:uid="{366D9E31-5441-4CC7-87E9-494B797907F0}" uniqueName="5" name="Company 3" queryTableFieldId="5" dataDxfId="133"/>
    <tableColumn id="6" xr3:uid="{05654F9F-0F52-4D80-AEB5-386DF8CD66CA}" uniqueName="6" name="Company 4" queryTableFieldId="6" dataDxfId="132"/>
    <tableColumn id="7" xr3:uid="{F7AB4A65-FD3C-4625-8FF8-512AEB53F8AD}" uniqueName="7" name="Company 5" queryTableFieldId="7"/>
    <tableColumn id="8" xr3:uid="{D79F587D-C121-42C0-8FCA-61B9A5D54AA0}" uniqueName="8" name="Total(FY 2024-25)UNITS IN GJ " queryTableFieldId="8" dataDxfId="131"/>
    <tableColumn id="9" xr3:uid="{8E90D394-9CB5-429D-8A36-1B773E9CB28B}" uniqueName="9" name="Total(FY 2023-2024)UNITS IN GJ " queryTableFieldId="9" dataDxfId="13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9426BF1-2C72-4DC6-AA3E-ECD653D549F0}" name="Append13" displayName="Append13" ref="A1:I25" tableType="queryTable" totalsRowShown="0">
  <autoFilter ref="A1:I25" xr:uid="{49426BF1-2C72-4DC6-AA3E-ECD653D549F0}"/>
  <tableColumns count="9">
    <tableColumn id="10" xr3:uid="{9737BC08-92B3-4F1B-8C15-AED37A09321C}" uniqueName="10" name="Sr. No." queryTableFieldId="1"/>
    <tableColumn id="2" xr3:uid="{56F93524-13FB-49C2-8B3B-9EDD547F4E00}" uniqueName="2" name="Parameter" queryTableFieldId="2" dataDxfId="129"/>
    <tableColumn id="3" xr3:uid="{17342301-710F-4A5F-81C6-85FEF036FC70}" uniqueName="3" name="Company 1" queryTableFieldId="3" dataDxfId="128"/>
    <tableColumn id="4" xr3:uid="{44E14442-2862-4987-9C2D-362C8F9D8FF5}" uniqueName="4" name="Company 2" queryTableFieldId="4" dataDxfId="127"/>
    <tableColumn id="5" xr3:uid="{4FE2EBE5-B615-4256-B977-96A5A4E8249A}" uniqueName="5" name="Company 3" queryTableFieldId="5" dataDxfId="126"/>
    <tableColumn id="6" xr3:uid="{BF779B2A-A9F5-4F68-BE88-29F884F9AE78}" uniqueName="6" name="Company 4" queryTableFieldId="6" dataDxfId="125"/>
    <tableColumn id="7" xr3:uid="{EBA4328C-15D3-4EC1-BC7F-5219A54C6ADD}" uniqueName="7" name="Company 5" queryTableFieldId="7"/>
    <tableColumn id="8" xr3:uid="{ADE84234-7118-4A43-93E0-7A1106FBE804}" uniqueName="8" name="Total(FY 2024-25)UNITS IN GJ " queryTableFieldId="8" dataDxfId="124"/>
    <tableColumn id="9" xr3:uid="{172779DE-7571-4BC1-B3DC-96D196C99E59}" uniqueName="9" name="Total(FY 2023-2024)UNITS IN GJ " queryTableFieldId="9" dataDxfId="12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7EA4E64-DAF7-44AD-A9D8-5712C7DBFDB1}" name="Y" displayName="Y" ref="A1:H49" tableType="queryTable" totalsRowShown="0">
  <autoFilter ref="A1:H49" xr:uid="{17EA4E64-DAF7-44AD-A9D8-5712C7DBFDB1}">
    <filterColumn colId="6">
      <filters>
        <filter val="FY 2024-25"/>
      </filters>
    </filterColumn>
  </autoFilter>
  <tableColumns count="8">
    <tableColumn id="1" xr3:uid="{229E29D2-BED2-4819-AD9E-88551A94D314}" uniqueName="1" name="Parameter" queryTableFieldId="1" dataDxfId="122"/>
    <tableColumn id="2" xr3:uid="{717D117E-1FAB-4C59-8047-E92365E4C0A8}" uniqueName="2" name="Company 1" queryTableFieldId="2"/>
    <tableColumn id="3" xr3:uid="{8589898C-D78C-43D3-BC59-0FACA609756E}" uniqueName="3" name="Company 2" queryTableFieldId="3"/>
    <tableColumn id="4" xr3:uid="{5428704C-748F-445E-BD82-96EEDFC6519A}" uniqueName="4" name="Company 3" queryTableFieldId="4"/>
    <tableColumn id="5" xr3:uid="{91B6CBFE-E662-4EA9-A7F6-6DE3DE3E31EA}" uniqueName="5" name="Company 4" queryTableFieldId="5"/>
    <tableColumn id="6" xr3:uid="{6932F636-966E-43CD-A2C2-1F529915D4B5}" uniqueName="6" name="Company 5" queryTableFieldId="6"/>
    <tableColumn id="7" xr3:uid="{5A5EF657-44D3-476E-9517-4F737853CC41}" uniqueName="7" name="FISCAL YEAR" queryTableFieldId="7" dataDxfId="121"/>
    <tableColumn id="8" xr3:uid="{664ADEE8-87B5-4698-B1FE-010CAF870BD9}" uniqueName="8" name="Value" queryTableFieldId="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D8DC01F-1176-4C4D-BCA5-A1B4565DAB09}" name="Table3" displayName="Table3" ref="B1:E121" totalsRowShown="0" headerRowDxfId="105" dataDxfId="104">
  <autoFilter ref="B1:E121" xr:uid="{2D8DC01F-1176-4C4D-BCA5-A1B4565DAB09}"/>
  <tableColumns count="4">
    <tableColumn id="1" xr3:uid="{D738CAD0-58F4-48A7-9C6B-CA03E1B9717F}" name="Parameter" dataDxfId="103"/>
    <tableColumn id="2" xr3:uid="{659367C8-6BEA-46B9-A045-7256E072321C}" name="Company" dataDxfId="102"/>
    <tableColumn id="3" xr3:uid="{2A21DBAE-91B2-4539-AB07-306DC739BEA2}" name="Fiscal Year" dataDxfId="101"/>
    <tableColumn id="4" xr3:uid="{2CA63395-E957-471D-88D2-E7FEC84F939B}" name="Value (GJ)" dataDxfId="10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1.xml"/><Relationship Id="rId7" Type="http://schemas.microsoft.com/office/2007/relationships/slicer" Target="../slicers/slicer2.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drawing" Target="../drawings/drawing3.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DF7AA-6B5B-433D-808F-11535C36BF74}">
  <dimension ref="A1:I27"/>
  <sheetViews>
    <sheetView workbookViewId="0">
      <selection sqref="A1:I25"/>
    </sheetView>
  </sheetViews>
  <sheetFormatPr defaultRowHeight="15" x14ac:dyDescent="0.25"/>
  <cols>
    <col min="1" max="1" width="9.140625" bestFit="1" customWidth="1"/>
    <col min="2" max="2" width="56.28515625" bestFit="1" customWidth="1"/>
    <col min="3" max="6" width="13" style="1" bestFit="1" customWidth="1"/>
    <col min="7" max="7" width="13" bestFit="1" customWidth="1"/>
    <col min="8" max="8" width="29.85546875" style="1" bestFit="1" customWidth="1"/>
    <col min="9" max="9" width="32" style="1" bestFit="1" customWidth="1"/>
  </cols>
  <sheetData>
    <row r="1" spans="1:9" x14ac:dyDescent="0.25">
      <c r="A1" t="s">
        <v>0</v>
      </c>
      <c r="B1" t="s">
        <v>1</v>
      </c>
      <c r="C1" s="1" t="s">
        <v>2</v>
      </c>
      <c r="D1" s="1" t="s">
        <v>3</v>
      </c>
      <c r="E1" s="1" t="s">
        <v>4</v>
      </c>
      <c r="F1" s="1" t="s">
        <v>5</v>
      </c>
      <c r="G1" t="s">
        <v>6</v>
      </c>
      <c r="H1" s="1" t="s">
        <v>7</v>
      </c>
      <c r="I1" s="1" t="s">
        <v>8</v>
      </c>
    </row>
    <row r="2" spans="1:9" x14ac:dyDescent="0.25">
      <c r="A2">
        <v>1</v>
      </c>
      <c r="B2" t="s">
        <v>9</v>
      </c>
      <c r="C2" s="1">
        <v>123432</v>
      </c>
      <c r="D2" s="1">
        <v>2342</v>
      </c>
      <c r="E2" s="1">
        <v>0</v>
      </c>
      <c r="F2" s="1">
        <v>0</v>
      </c>
      <c r="G2">
        <v>0</v>
      </c>
      <c r="H2" s="1">
        <v>125774</v>
      </c>
      <c r="I2" s="1">
        <v>0</v>
      </c>
    </row>
    <row r="3" spans="1:9" x14ac:dyDescent="0.25">
      <c r="A3">
        <v>2</v>
      </c>
      <c r="B3" t="s">
        <v>10</v>
      </c>
      <c r="C3" s="1">
        <v>123</v>
      </c>
      <c r="D3" s="1">
        <v>2134</v>
      </c>
      <c r="E3" s="1">
        <v>0</v>
      </c>
      <c r="F3" s="1">
        <v>0</v>
      </c>
      <c r="G3">
        <v>0</v>
      </c>
      <c r="H3" s="1">
        <v>2257</v>
      </c>
      <c r="I3" s="1">
        <v>0</v>
      </c>
    </row>
    <row r="4" spans="1:9" x14ac:dyDescent="0.25">
      <c r="A4">
        <v>3</v>
      </c>
      <c r="B4" t="s">
        <v>11</v>
      </c>
      <c r="C4" s="1">
        <v>2332</v>
      </c>
      <c r="D4" s="1">
        <v>1231</v>
      </c>
      <c r="E4" s="1">
        <v>0</v>
      </c>
      <c r="F4" s="1">
        <v>0</v>
      </c>
      <c r="G4">
        <v>0</v>
      </c>
      <c r="H4" s="1">
        <v>3563</v>
      </c>
      <c r="I4" s="1">
        <v>0</v>
      </c>
    </row>
    <row r="5" spans="1:9" x14ac:dyDescent="0.25">
      <c r="A5">
        <v>4</v>
      </c>
      <c r="B5" t="s">
        <v>12</v>
      </c>
      <c r="C5" s="1">
        <v>125887</v>
      </c>
      <c r="D5" s="1">
        <v>5707</v>
      </c>
      <c r="E5" s="1">
        <v>0</v>
      </c>
      <c r="F5" s="1">
        <v>0</v>
      </c>
      <c r="G5">
        <v>0</v>
      </c>
      <c r="H5" s="1">
        <v>131594</v>
      </c>
      <c r="I5" s="1">
        <v>0</v>
      </c>
    </row>
    <row r="6" spans="1:9" x14ac:dyDescent="0.25">
      <c r="A6">
        <v>5</v>
      </c>
      <c r="B6" t="s">
        <v>13</v>
      </c>
      <c r="C6" s="1">
        <v>1234234</v>
      </c>
      <c r="D6" s="1">
        <v>23114134</v>
      </c>
      <c r="E6" s="1">
        <v>222</v>
      </c>
      <c r="F6" s="1">
        <v>13212</v>
      </c>
      <c r="G6">
        <v>0</v>
      </c>
      <c r="H6" s="1">
        <v>24361802</v>
      </c>
      <c r="I6" s="1">
        <v>0</v>
      </c>
    </row>
    <row r="7" spans="1:9" x14ac:dyDescent="0.25">
      <c r="A7">
        <v>6</v>
      </c>
      <c r="B7" t="s">
        <v>14</v>
      </c>
      <c r="C7" s="1">
        <v>5334</v>
      </c>
      <c r="D7" s="1">
        <v>123132</v>
      </c>
      <c r="E7" s="1">
        <v>134213</v>
      </c>
      <c r="F7" s="1">
        <v>1312</v>
      </c>
      <c r="G7">
        <v>0</v>
      </c>
      <c r="H7" s="1">
        <v>263991</v>
      </c>
      <c r="I7" s="1">
        <v>0</v>
      </c>
    </row>
    <row r="8" spans="1:9" x14ac:dyDescent="0.25">
      <c r="A8">
        <v>7</v>
      </c>
      <c r="B8" t="s">
        <v>15</v>
      </c>
      <c r="C8" s="1">
        <v>23</v>
      </c>
      <c r="D8" s="1">
        <v>0</v>
      </c>
      <c r="E8" s="1">
        <v>0</v>
      </c>
      <c r="F8" s="1">
        <v>23112</v>
      </c>
      <c r="G8">
        <v>0</v>
      </c>
      <c r="H8" s="1">
        <v>23135</v>
      </c>
      <c r="I8" s="1">
        <v>0</v>
      </c>
    </row>
    <row r="9" spans="1:9" x14ac:dyDescent="0.25">
      <c r="A9">
        <v>8</v>
      </c>
      <c r="B9" t="s">
        <v>16</v>
      </c>
      <c r="C9" s="1">
        <v>0</v>
      </c>
      <c r="D9" s="1">
        <v>0</v>
      </c>
      <c r="E9" s="1">
        <v>471</v>
      </c>
      <c r="F9" s="1">
        <v>0</v>
      </c>
      <c r="G9">
        <v>0</v>
      </c>
      <c r="H9" s="1">
        <v>471</v>
      </c>
      <c r="I9" s="1">
        <v>0</v>
      </c>
    </row>
    <row r="10" spans="1:9" x14ac:dyDescent="0.25">
      <c r="A10">
        <v>9</v>
      </c>
      <c r="B10" t="s">
        <v>17</v>
      </c>
      <c r="C10" s="1">
        <v>123</v>
      </c>
      <c r="D10" s="1">
        <v>234</v>
      </c>
      <c r="E10" s="1">
        <v>31</v>
      </c>
      <c r="F10" s="1">
        <v>213</v>
      </c>
      <c r="G10">
        <v>0</v>
      </c>
      <c r="H10" s="1">
        <v>24234</v>
      </c>
      <c r="I10" s="1">
        <v>0</v>
      </c>
    </row>
    <row r="11" spans="1:9" x14ac:dyDescent="0.25">
      <c r="A11">
        <v>10</v>
      </c>
      <c r="B11" t="s">
        <v>18</v>
      </c>
      <c r="C11" s="1">
        <v>0</v>
      </c>
      <c r="D11" s="1">
        <v>0</v>
      </c>
      <c r="E11" s="1">
        <v>471.79529999999994</v>
      </c>
      <c r="F11" s="1">
        <v>0</v>
      </c>
      <c r="G11">
        <v>0</v>
      </c>
      <c r="H11" s="1">
        <v>471.79529999999994</v>
      </c>
      <c r="I11" s="1">
        <v>0</v>
      </c>
    </row>
    <row r="12" spans="1:9" x14ac:dyDescent="0.25">
      <c r="A12">
        <v>11</v>
      </c>
      <c r="B12" t="s">
        <v>19</v>
      </c>
      <c r="C12" s="1">
        <v>1234357</v>
      </c>
      <c r="D12" s="1">
        <v>23237500</v>
      </c>
      <c r="E12" s="1">
        <v>135408.7953</v>
      </c>
      <c r="F12" s="1">
        <v>13425</v>
      </c>
      <c r="G12">
        <v>0</v>
      </c>
      <c r="H12" s="1">
        <v>24620690.795299999</v>
      </c>
      <c r="I12" s="1">
        <v>0</v>
      </c>
    </row>
    <row r="13" spans="1:9" x14ac:dyDescent="0.25">
      <c r="A13">
        <v>12</v>
      </c>
      <c r="B13" t="s">
        <v>20</v>
      </c>
      <c r="C13" s="1">
        <v>1360244</v>
      </c>
      <c r="D13" s="1">
        <v>23243207</v>
      </c>
      <c r="E13" s="1">
        <v>135408.7953</v>
      </c>
      <c r="F13" s="1">
        <v>13425</v>
      </c>
      <c r="G13">
        <v>0</v>
      </c>
      <c r="H13" s="1">
        <v>24752284.795299999</v>
      </c>
      <c r="I13" s="1">
        <v>0</v>
      </c>
    </row>
    <row r="14" spans="1:9" x14ac:dyDescent="0.25">
      <c r="A14">
        <v>1</v>
      </c>
      <c r="B14" t="s">
        <v>9</v>
      </c>
      <c r="C14" s="1">
        <v>12343124</v>
      </c>
      <c r="D14" s="1">
        <v>2135435</v>
      </c>
      <c r="E14" s="1">
        <v>0</v>
      </c>
      <c r="F14" s="1">
        <v>0</v>
      </c>
      <c r="G14">
        <v>0</v>
      </c>
      <c r="H14" s="1">
        <v>0</v>
      </c>
      <c r="I14" s="1">
        <v>14478559</v>
      </c>
    </row>
    <row r="15" spans="1:9" x14ac:dyDescent="0.25">
      <c r="A15">
        <v>2</v>
      </c>
      <c r="B15" t="s">
        <v>10</v>
      </c>
      <c r="C15" s="1">
        <v>0</v>
      </c>
      <c r="D15" s="1">
        <v>0</v>
      </c>
      <c r="E15" s="1">
        <v>0</v>
      </c>
      <c r="F15" s="1">
        <v>0</v>
      </c>
      <c r="G15">
        <v>0</v>
      </c>
      <c r="H15" s="1">
        <v>0</v>
      </c>
      <c r="I15" s="1">
        <v>0</v>
      </c>
    </row>
    <row r="16" spans="1:9" x14ac:dyDescent="0.25">
      <c r="A16">
        <v>3</v>
      </c>
      <c r="B16" t="s">
        <v>11</v>
      </c>
      <c r="C16" s="1">
        <v>1234</v>
      </c>
      <c r="D16" s="1">
        <v>0</v>
      </c>
      <c r="E16" s="1">
        <v>0</v>
      </c>
      <c r="F16" s="1">
        <v>0</v>
      </c>
      <c r="G16">
        <v>0</v>
      </c>
      <c r="H16" s="1">
        <v>0</v>
      </c>
      <c r="I16" s="1">
        <v>1234</v>
      </c>
    </row>
    <row r="17" spans="1:9" x14ac:dyDescent="0.25">
      <c r="A17">
        <v>4</v>
      </c>
      <c r="B17" t="s">
        <v>12</v>
      </c>
      <c r="C17" s="1">
        <v>12344358</v>
      </c>
      <c r="D17" s="1">
        <v>2135435</v>
      </c>
      <c r="E17" s="1">
        <v>0</v>
      </c>
      <c r="F17" s="1">
        <v>0</v>
      </c>
      <c r="G17">
        <v>0</v>
      </c>
      <c r="H17" s="1">
        <v>0</v>
      </c>
      <c r="I17" s="1">
        <v>14479793</v>
      </c>
    </row>
    <row r="18" spans="1:9" x14ac:dyDescent="0.25">
      <c r="A18">
        <v>5</v>
      </c>
      <c r="B18" t="s">
        <v>13</v>
      </c>
      <c r="C18" s="1">
        <v>454554</v>
      </c>
      <c r="D18" s="1">
        <v>1018.837293</v>
      </c>
      <c r="E18" s="1">
        <v>23232</v>
      </c>
      <c r="F18" s="1">
        <v>1213324</v>
      </c>
      <c r="G18">
        <v>0</v>
      </c>
      <c r="H18" s="1">
        <v>0</v>
      </c>
      <c r="I18" s="1">
        <v>1692128.837293</v>
      </c>
    </row>
    <row r="19" spans="1:9" x14ac:dyDescent="0.25">
      <c r="A19">
        <v>6</v>
      </c>
      <c r="B19" t="s">
        <v>14</v>
      </c>
      <c r="C19" s="1">
        <v>343</v>
      </c>
      <c r="D19" s="1">
        <v>85.77</v>
      </c>
      <c r="E19" s="1">
        <v>23223</v>
      </c>
      <c r="F19" s="1">
        <v>234</v>
      </c>
      <c r="G19">
        <v>0</v>
      </c>
      <c r="H19" s="1">
        <v>0</v>
      </c>
      <c r="I19" s="1">
        <v>23885.77</v>
      </c>
    </row>
    <row r="20" spans="1:9" x14ac:dyDescent="0.25">
      <c r="A20">
        <v>7</v>
      </c>
      <c r="B20" t="s">
        <v>15</v>
      </c>
      <c r="C20" s="1">
        <v>0</v>
      </c>
      <c r="D20" s="1">
        <v>0</v>
      </c>
      <c r="E20" s="1">
        <v>0</v>
      </c>
      <c r="F20" s="1">
        <v>0</v>
      </c>
      <c r="G20">
        <v>0</v>
      </c>
      <c r="H20" s="1">
        <v>0</v>
      </c>
      <c r="I20" s="1">
        <v>0</v>
      </c>
    </row>
    <row r="21" spans="1:9" x14ac:dyDescent="0.25">
      <c r="A21">
        <v>8</v>
      </c>
      <c r="B21" t="s">
        <v>16</v>
      </c>
      <c r="C21" s="1">
        <v>0</v>
      </c>
      <c r="D21" s="1">
        <v>0</v>
      </c>
      <c r="E21" s="1">
        <v>2323</v>
      </c>
      <c r="F21" s="1">
        <v>2342</v>
      </c>
      <c r="G21">
        <v>0</v>
      </c>
      <c r="H21" s="1">
        <v>0</v>
      </c>
      <c r="I21" s="1">
        <v>4665</v>
      </c>
    </row>
    <row r="22" spans="1:9" x14ac:dyDescent="0.25">
      <c r="A22">
        <v>9</v>
      </c>
      <c r="B22" t="s">
        <v>17</v>
      </c>
      <c r="C22" s="1">
        <v>24234</v>
      </c>
      <c r="D22" s="1">
        <v>85.77</v>
      </c>
      <c r="E22" s="1">
        <v>2323</v>
      </c>
      <c r="F22" s="1">
        <v>23</v>
      </c>
      <c r="G22">
        <v>0</v>
      </c>
      <c r="H22" s="1">
        <v>0</v>
      </c>
      <c r="I22" s="1">
        <v>26665.77</v>
      </c>
    </row>
    <row r="23" spans="1:9" x14ac:dyDescent="0.25">
      <c r="A23">
        <v>10</v>
      </c>
      <c r="B23" t="s">
        <v>18</v>
      </c>
      <c r="C23" s="1">
        <v>0</v>
      </c>
      <c r="D23" s="1">
        <v>0</v>
      </c>
      <c r="E23" s="1">
        <v>0</v>
      </c>
      <c r="F23" s="1">
        <v>0</v>
      </c>
      <c r="G23">
        <v>0</v>
      </c>
      <c r="H23" s="1">
        <v>0</v>
      </c>
      <c r="I23" s="1">
        <v>0</v>
      </c>
    </row>
    <row r="24" spans="1:9" x14ac:dyDescent="0.25">
      <c r="A24">
        <v>11</v>
      </c>
      <c r="B24" t="s">
        <v>19</v>
      </c>
      <c r="C24" s="1">
        <v>478788</v>
      </c>
      <c r="D24" s="1">
        <v>1104.607293</v>
      </c>
      <c r="E24" s="1">
        <v>51101</v>
      </c>
      <c r="F24" s="1">
        <v>1213347</v>
      </c>
      <c r="G24">
        <v>0</v>
      </c>
      <c r="H24" s="1">
        <v>0</v>
      </c>
      <c r="I24" s="1">
        <v>1744340.607293</v>
      </c>
    </row>
    <row r="25" spans="1:9" x14ac:dyDescent="0.25">
      <c r="A25">
        <v>12</v>
      </c>
      <c r="B25" t="s">
        <v>20</v>
      </c>
      <c r="C25" s="1">
        <v>12823146</v>
      </c>
      <c r="D25" s="1">
        <v>2136539.607293</v>
      </c>
      <c r="E25" s="1">
        <v>102202</v>
      </c>
      <c r="F25" s="1">
        <v>1213347</v>
      </c>
      <c r="G25">
        <v>0</v>
      </c>
      <c r="H25" s="1">
        <v>0</v>
      </c>
      <c r="I25" s="1">
        <v>16275234.607293</v>
      </c>
    </row>
    <row r="27" spans="1:9" x14ac:dyDescent="0.25">
      <c r="C27" s="8">
        <f>(H13-I25)/H13*100</f>
        <v>34.247546269411998</v>
      </c>
    </row>
  </sheetData>
  <phoneticPr fontId="3"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CAD02-292D-433E-A408-4A10845359EA}">
  <dimension ref="A1:E121"/>
  <sheetViews>
    <sheetView workbookViewId="0">
      <selection activeCell="B1" sqref="B1:E4"/>
    </sheetView>
  </sheetViews>
  <sheetFormatPr defaultRowHeight="15" x14ac:dyDescent="0.25"/>
  <cols>
    <col min="2" max="2" width="31.85546875" customWidth="1"/>
    <col min="3" max="3" width="15.85546875" customWidth="1"/>
    <col min="4" max="4" width="18.28515625" customWidth="1"/>
    <col min="5" max="5" width="17.42578125" customWidth="1"/>
  </cols>
  <sheetData>
    <row r="1" spans="1:5" x14ac:dyDescent="0.25">
      <c r="A1" s="22" t="s">
        <v>0</v>
      </c>
      <c r="B1" s="22" t="s">
        <v>1</v>
      </c>
      <c r="C1" s="22" t="s">
        <v>58</v>
      </c>
      <c r="D1" s="22" t="s">
        <v>59</v>
      </c>
      <c r="E1" s="23" t="s">
        <v>60</v>
      </c>
    </row>
    <row r="2" spans="1:5" x14ac:dyDescent="0.25">
      <c r="A2" s="22">
        <v>1</v>
      </c>
      <c r="B2" s="22" t="s">
        <v>61</v>
      </c>
      <c r="C2" s="22" t="s">
        <v>2</v>
      </c>
      <c r="D2" s="22" t="s">
        <v>63</v>
      </c>
      <c r="E2" s="23">
        <v>123432</v>
      </c>
    </row>
    <row r="3" spans="1:5" x14ac:dyDescent="0.25">
      <c r="A3" s="22">
        <v>2</v>
      </c>
      <c r="B3" s="22" t="s">
        <v>61</v>
      </c>
      <c r="C3" s="22" t="s">
        <v>3</v>
      </c>
      <c r="D3" s="22" t="s">
        <v>63</v>
      </c>
      <c r="E3" s="23">
        <v>2342</v>
      </c>
    </row>
    <row r="4" spans="1:5" x14ac:dyDescent="0.25">
      <c r="A4" s="22">
        <v>3</v>
      </c>
      <c r="B4" s="22" t="s">
        <v>61</v>
      </c>
      <c r="C4" s="22" t="s">
        <v>4</v>
      </c>
      <c r="D4" s="22" t="s">
        <v>63</v>
      </c>
      <c r="E4" s="23">
        <v>0</v>
      </c>
    </row>
    <row r="5" spans="1:5" x14ac:dyDescent="0.25">
      <c r="A5" s="22">
        <v>4</v>
      </c>
      <c r="B5" s="22" t="s">
        <v>61</v>
      </c>
      <c r="C5" s="22" t="s">
        <v>5</v>
      </c>
      <c r="D5" s="22" t="s">
        <v>63</v>
      </c>
      <c r="E5" s="23">
        <v>0</v>
      </c>
    </row>
    <row r="6" spans="1:5" x14ac:dyDescent="0.25">
      <c r="A6" s="22">
        <v>5</v>
      </c>
      <c r="B6" s="22" t="s">
        <v>61</v>
      </c>
      <c r="C6" s="22" t="s">
        <v>6</v>
      </c>
      <c r="D6" s="22" t="s">
        <v>63</v>
      </c>
      <c r="E6" s="23">
        <v>0</v>
      </c>
    </row>
    <row r="7" spans="1:5" x14ac:dyDescent="0.25">
      <c r="A7" s="22">
        <v>6</v>
      </c>
      <c r="B7" s="22" t="s">
        <v>64</v>
      </c>
      <c r="C7" s="22" t="s">
        <v>2</v>
      </c>
      <c r="D7" s="22" t="s">
        <v>63</v>
      </c>
      <c r="E7" s="23">
        <v>123</v>
      </c>
    </row>
    <row r="8" spans="1:5" x14ac:dyDescent="0.25">
      <c r="A8" s="22">
        <v>7</v>
      </c>
      <c r="B8" s="22" t="s">
        <v>64</v>
      </c>
      <c r="C8" s="22" t="s">
        <v>3</v>
      </c>
      <c r="D8" s="22" t="s">
        <v>63</v>
      </c>
      <c r="E8" s="23">
        <v>2134</v>
      </c>
    </row>
    <row r="9" spans="1:5" x14ac:dyDescent="0.25">
      <c r="A9" s="22">
        <v>8</v>
      </c>
      <c r="B9" s="22" t="s">
        <v>64</v>
      </c>
      <c r="C9" s="22" t="s">
        <v>4</v>
      </c>
      <c r="D9" s="22" t="s">
        <v>63</v>
      </c>
      <c r="E9" s="23">
        <v>0</v>
      </c>
    </row>
    <row r="10" spans="1:5" x14ac:dyDescent="0.25">
      <c r="A10" s="22">
        <v>9</v>
      </c>
      <c r="B10" s="22" t="s">
        <v>64</v>
      </c>
      <c r="C10" s="22" t="s">
        <v>5</v>
      </c>
      <c r="D10" s="22" t="s">
        <v>63</v>
      </c>
      <c r="E10" s="23">
        <v>0</v>
      </c>
    </row>
    <row r="11" spans="1:5" x14ac:dyDescent="0.25">
      <c r="A11" s="22">
        <v>10</v>
      </c>
      <c r="B11" s="22" t="s">
        <v>64</v>
      </c>
      <c r="C11" s="22" t="s">
        <v>6</v>
      </c>
      <c r="D11" s="22" t="s">
        <v>63</v>
      </c>
      <c r="E11" s="23">
        <v>0</v>
      </c>
    </row>
    <row r="12" spans="1:5" x14ac:dyDescent="0.25">
      <c r="A12" s="22">
        <v>11</v>
      </c>
      <c r="B12" s="22" t="s">
        <v>11</v>
      </c>
      <c r="C12" s="22" t="s">
        <v>2</v>
      </c>
      <c r="D12" s="22" t="s">
        <v>63</v>
      </c>
      <c r="E12" s="23">
        <v>2332</v>
      </c>
    </row>
    <row r="13" spans="1:5" x14ac:dyDescent="0.25">
      <c r="A13" s="22">
        <v>12</v>
      </c>
      <c r="B13" s="22" t="s">
        <v>11</v>
      </c>
      <c r="C13" s="22" t="s">
        <v>3</v>
      </c>
      <c r="D13" s="22" t="s">
        <v>63</v>
      </c>
      <c r="E13" s="23">
        <v>1231</v>
      </c>
    </row>
    <row r="14" spans="1:5" x14ac:dyDescent="0.25">
      <c r="A14" s="22">
        <v>13</v>
      </c>
      <c r="B14" s="22" t="s">
        <v>11</v>
      </c>
      <c r="C14" s="22" t="s">
        <v>4</v>
      </c>
      <c r="D14" s="22" t="s">
        <v>63</v>
      </c>
      <c r="E14" s="23">
        <v>0</v>
      </c>
    </row>
    <row r="15" spans="1:5" x14ac:dyDescent="0.25">
      <c r="A15" s="22">
        <v>14</v>
      </c>
      <c r="B15" s="22" t="s">
        <v>11</v>
      </c>
      <c r="C15" s="22" t="s">
        <v>5</v>
      </c>
      <c r="D15" s="22" t="s">
        <v>63</v>
      </c>
      <c r="E15" s="23">
        <v>0</v>
      </c>
    </row>
    <row r="16" spans="1:5" x14ac:dyDescent="0.25">
      <c r="A16" s="22">
        <v>15</v>
      </c>
      <c r="B16" s="22" t="s">
        <v>11</v>
      </c>
      <c r="C16" s="22" t="s">
        <v>6</v>
      </c>
      <c r="D16" s="22" t="s">
        <v>63</v>
      </c>
      <c r="E16" s="23">
        <v>0</v>
      </c>
    </row>
    <row r="17" spans="1:5" x14ac:dyDescent="0.25">
      <c r="A17" s="22">
        <v>16</v>
      </c>
      <c r="B17" s="22" t="s">
        <v>12</v>
      </c>
      <c r="C17" s="22" t="s">
        <v>2</v>
      </c>
      <c r="D17" s="22" t="s">
        <v>63</v>
      </c>
      <c r="E17" s="23">
        <v>125887</v>
      </c>
    </row>
    <row r="18" spans="1:5" x14ac:dyDescent="0.25">
      <c r="A18" s="22">
        <v>17</v>
      </c>
      <c r="B18" s="22" t="s">
        <v>12</v>
      </c>
      <c r="C18" s="22" t="s">
        <v>3</v>
      </c>
      <c r="D18" s="22" t="s">
        <v>63</v>
      </c>
      <c r="E18" s="23">
        <v>5707</v>
      </c>
    </row>
    <row r="19" spans="1:5" x14ac:dyDescent="0.25">
      <c r="A19" s="22">
        <v>18</v>
      </c>
      <c r="B19" s="22" t="s">
        <v>12</v>
      </c>
      <c r="C19" s="22" t="s">
        <v>4</v>
      </c>
      <c r="D19" s="22" t="s">
        <v>63</v>
      </c>
      <c r="E19" s="23">
        <v>0</v>
      </c>
    </row>
    <row r="20" spans="1:5" x14ac:dyDescent="0.25">
      <c r="A20" s="22">
        <v>19</v>
      </c>
      <c r="B20" s="22" t="s">
        <v>12</v>
      </c>
      <c r="C20" s="22" t="s">
        <v>5</v>
      </c>
      <c r="D20" s="22" t="s">
        <v>63</v>
      </c>
      <c r="E20" s="23">
        <v>0</v>
      </c>
    </row>
    <row r="21" spans="1:5" x14ac:dyDescent="0.25">
      <c r="A21" s="22">
        <v>20</v>
      </c>
      <c r="B21" s="22" t="s">
        <v>12</v>
      </c>
      <c r="C21" s="22" t="s">
        <v>6</v>
      </c>
      <c r="D21" s="22" t="s">
        <v>63</v>
      </c>
      <c r="E21" s="23">
        <v>0</v>
      </c>
    </row>
    <row r="22" spans="1:5" x14ac:dyDescent="0.25">
      <c r="A22" s="22">
        <v>21</v>
      </c>
      <c r="B22" s="22" t="s">
        <v>13</v>
      </c>
      <c r="C22" s="22" t="s">
        <v>2</v>
      </c>
      <c r="D22" s="22" t="s">
        <v>63</v>
      </c>
      <c r="E22" s="23">
        <v>1234234</v>
      </c>
    </row>
    <row r="23" spans="1:5" x14ac:dyDescent="0.25">
      <c r="A23" s="22">
        <v>22</v>
      </c>
      <c r="B23" s="22" t="s">
        <v>13</v>
      </c>
      <c r="C23" s="22" t="s">
        <v>3</v>
      </c>
      <c r="D23" s="22" t="s">
        <v>63</v>
      </c>
      <c r="E23" s="23">
        <v>23114134</v>
      </c>
    </row>
    <row r="24" spans="1:5" x14ac:dyDescent="0.25">
      <c r="A24" s="22">
        <v>23</v>
      </c>
      <c r="B24" s="22" t="s">
        <v>13</v>
      </c>
      <c r="C24" s="22" t="s">
        <v>4</v>
      </c>
      <c r="D24" s="22" t="s">
        <v>63</v>
      </c>
      <c r="E24" s="23">
        <v>222</v>
      </c>
    </row>
    <row r="25" spans="1:5" x14ac:dyDescent="0.25">
      <c r="A25" s="22">
        <v>24</v>
      </c>
      <c r="B25" s="22" t="s">
        <v>13</v>
      </c>
      <c r="C25" s="22" t="s">
        <v>5</v>
      </c>
      <c r="D25" s="22" t="s">
        <v>63</v>
      </c>
      <c r="E25" s="23">
        <v>13212</v>
      </c>
    </row>
    <row r="26" spans="1:5" x14ac:dyDescent="0.25">
      <c r="A26" s="22">
        <v>25</v>
      </c>
      <c r="B26" s="22" t="s">
        <v>13</v>
      </c>
      <c r="C26" s="22" t="s">
        <v>6</v>
      </c>
      <c r="D26" s="22" t="s">
        <v>63</v>
      </c>
      <c r="E26" s="23">
        <v>0</v>
      </c>
    </row>
    <row r="27" spans="1:5" x14ac:dyDescent="0.25">
      <c r="A27" s="22">
        <v>26</v>
      </c>
      <c r="B27" s="22" t="s">
        <v>14</v>
      </c>
      <c r="C27" s="22" t="s">
        <v>2</v>
      </c>
      <c r="D27" s="22" t="s">
        <v>63</v>
      </c>
      <c r="E27" s="23">
        <v>5334</v>
      </c>
    </row>
    <row r="28" spans="1:5" x14ac:dyDescent="0.25">
      <c r="A28" s="22">
        <v>27</v>
      </c>
      <c r="B28" s="22" t="s">
        <v>14</v>
      </c>
      <c r="C28" s="22" t="s">
        <v>3</v>
      </c>
      <c r="D28" s="22" t="s">
        <v>63</v>
      </c>
      <c r="E28" s="23">
        <v>123132</v>
      </c>
    </row>
    <row r="29" spans="1:5" x14ac:dyDescent="0.25">
      <c r="A29" s="22">
        <v>28</v>
      </c>
      <c r="B29" s="22" t="s">
        <v>14</v>
      </c>
      <c r="C29" s="22" t="s">
        <v>4</v>
      </c>
      <c r="D29" s="22" t="s">
        <v>63</v>
      </c>
      <c r="E29" s="23">
        <v>134213</v>
      </c>
    </row>
    <row r="30" spans="1:5" x14ac:dyDescent="0.25">
      <c r="A30" s="22">
        <v>29</v>
      </c>
      <c r="B30" s="22" t="s">
        <v>14</v>
      </c>
      <c r="C30" s="22" t="s">
        <v>5</v>
      </c>
      <c r="D30" s="22" t="s">
        <v>63</v>
      </c>
      <c r="E30" s="23">
        <v>1312</v>
      </c>
    </row>
    <row r="31" spans="1:5" x14ac:dyDescent="0.25">
      <c r="A31" s="22">
        <v>30</v>
      </c>
      <c r="B31" s="22" t="s">
        <v>14</v>
      </c>
      <c r="C31" s="22" t="s">
        <v>6</v>
      </c>
      <c r="D31" s="22" t="s">
        <v>63</v>
      </c>
      <c r="E31" s="23">
        <v>0</v>
      </c>
    </row>
    <row r="32" spans="1:5" x14ac:dyDescent="0.25">
      <c r="A32" s="22">
        <v>31</v>
      </c>
      <c r="B32" s="22" t="s">
        <v>15</v>
      </c>
      <c r="C32" s="22" t="s">
        <v>2</v>
      </c>
      <c r="D32" s="22" t="s">
        <v>63</v>
      </c>
      <c r="E32" s="23">
        <v>23</v>
      </c>
    </row>
    <row r="33" spans="1:5" x14ac:dyDescent="0.25">
      <c r="A33" s="22">
        <v>32</v>
      </c>
      <c r="B33" s="22" t="s">
        <v>15</v>
      </c>
      <c r="C33" s="22" t="s">
        <v>3</v>
      </c>
      <c r="D33" s="22" t="s">
        <v>63</v>
      </c>
      <c r="E33" s="23">
        <v>0</v>
      </c>
    </row>
    <row r="34" spans="1:5" x14ac:dyDescent="0.25">
      <c r="A34" s="22">
        <v>33</v>
      </c>
      <c r="B34" s="22" t="s">
        <v>15</v>
      </c>
      <c r="C34" s="22" t="s">
        <v>4</v>
      </c>
      <c r="D34" s="22" t="s">
        <v>63</v>
      </c>
      <c r="E34" s="23">
        <v>0</v>
      </c>
    </row>
    <row r="35" spans="1:5" x14ac:dyDescent="0.25">
      <c r="A35" s="22">
        <v>34</v>
      </c>
      <c r="B35" s="22" t="s">
        <v>15</v>
      </c>
      <c r="C35" s="22" t="s">
        <v>5</v>
      </c>
      <c r="D35" s="22" t="s">
        <v>63</v>
      </c>
      <c r="E35" s="23">
        <v>23112</v>
      </c>
    </row>
    <row r="36" spans="1:5" x14ac:dyDescent="0.25">
      <c r="A36" s="22">
        <v>35</v>
      </c>
      <c r="B36" s="22" t="s">
        <v>15</v>
      </c>
      <c r="C36" s="22" t="s">
        <v>6</v>
      </c>
      <c r="D36" s="22" t="s">
        <v>63</v>
      </c>
      <c r="E36" s="23">
        <v>0</v>
      </c>
    </row>
    <row r="37" spans="1:5" x14ac:dyDescent="0.25">
      <c r="A37" s="22">
        <v>36</v>
      </c>
      <c r="B37" s="22" t="s">
        <v>16</v>
      </c>
      <c r="C37" s="22" t="s">
        <v>2</v>
      </c>
      <c r="D37" s="22" t="s">
        <v>63</v>
      </c>
      <c r="E37" s="23">
        <v>0</v>
      </c>
    </row>
    <row r="38" spans="1:5" x14ac:dyDescent="0.25">
      <c r="A38" s="22">
        <v>37</v>
      </c>
      <c r="B38" s="22" t="s">
        <v>16</v>
      </c>
      <c r="C38" s="22" t="s">
        <v>3</v>
      </c>
      <c r="D38" s="22" t="s">
        <v>63</v>
      </c>
      <c r="E38" s="23">
        <v>0</v>
      </c>
    </row>
    <row r="39" spans="1:5" x14ac:dyDescent="0.25">
      <c r="A39" s="22">
        <v>38</v>
      </c>
      <c r="B39" s="22" t="s">
        <v>16</v>
      </c>
      <c r="C39" s="22" t="s">
        <v>4</v>
      </c>
      <c r="D39" s="22" t="s">
        <v>63</v>
      </c>
      <c r="E39" s="23">
        <v>471</v>
      </c>
    </row>
    <row r="40" spans="1:5" x14ac:dyDescent="0.25">
      <c r="A40" s="22">
        <v>39</v>
      </c>
      <c r="B40" s="22" t="s">
        <v>16</v>
      </c>
      <c r="C40" s="22" t="s">
        <v>5</v>
      </c>
      <c r="D40" s="22" t="s">
        <v>63</v>
      </c>
      <c r="E40" s="23">
        <v>0</v>
      </c>
    </row>
    <row r="41" spans="1:5" x14ac:dyDescent="0.25">
      <c r="A41" s="22">
        <v>40</v>
      </c>
      <c r="B41" s="22" t="s">
        <v>16</v>
      </c>
      <c r="C41" s="22" t="s">
        <v>6</v>
      </c>
      <c r="D41" s="22" t="s">
        <v>63</v>
      </c>
      <c r="E41" s="23">
        <v>0</v>
      </c>
    </row>
    <row r="42" spans="1:5" x14ac:dyDescent="0.25">
      <c r="A42" s="22">
        <v>41</v>
      </c>
      <c r="B42" s="22" t="s">
        <v>17</v>
      </c>
      <c r="C42" s="22" t="s">
        <v>2</v>
      </c>
      <c r="D42" s="22" t="s">
        <v>63</v>
      </c>
      <c r="E42" s="23">
        <v>123</v>
      </c>
    </row>
    <row r="43" spans="1:5" x14ac:dyDescent="0.25">
      <c r="A43" s="22">
        <v>42</v>
      </c>
      <c r="B43" s="22" t="s">
        <v>17</v>
      </c>
      <c r="C43" s="22" t="s">
        <v>3</v>
      </c>
      <c r="D43" s="22" t="s">
        <v>63</v>
      </c>
      <c r="E43" s="23">
        <v>234</v>
      </c>
    </row>
    <row r="44" spans="1:5" x14ac:dyDescent="0.25">
      <c r="A44" s="22">
        <v>43</v>
      </c>
      <c r="B44" s="22" t="s">
        <v>17</v>
      </c>
      <c r="C44" s="22" t="s">
        <v>4</v>
      </c>
      <c r="D44" s="22" t="s">
        <v>63</v>
      </c>
      <c r="E44" s="23">
        <v>31</v>
      </c>
    </row>
    <row r="45" spans="1:5" x14ac:dyDescent="0.25">
      <c r="A45" s="22">
        <v>44</v>
      </c>
      <c r="B45" s="22" t="s">
        <v>17</v>
      </c>
      <c r="C45" s="22" t="s">
        <v>5</v>
      </c>
      <c r="D45" s="22" t="s">
        <v>63</v>
      </c>
      <c r="E45" s="23">
        <v>213</v>
      </c>
    </row>
    <row r="46" spans="1:5" x14ac:dyDescent="0.25">
      <c r="A46" s="22">
        <v>45</v>
      </c>
      <c r="B46" s="22" t="s">
        <v>17</v>
      </c>
      <c r="C46" s="22" t="s">
        <v>6</v>
      </c>
      <c r="D46" s="22" t="s">
        <v>63</v>
      </c>
      <c r="E46" s="23">
        <v>0</v>
      </c>
    </row>
    <row r="47" spans="1:5" x14ac:dyDescent="0.25">
      <c r="A47" s="22">
        <v>46</v>
      </c>
      <c r="B47" s="22" t="s">
        <v>18</v>
      </c>
      <c r="C47" s="22" t="s">
        <v>2</v>
      </c>
      <c r="D47" s="22" t="s">
        <v>63</v>
      </c>
      <c r="E47" s="23">
        <v>0</v>
      </c>
    </row>
    <row r="48" spans="1:5" x14ac:dyDescent="0.25">
      <c r="A48" s="22">
        <v>47</v>
      </c>
      <c r="B48" s="22" t="s">
        <v>18</v>
      </c>
      <c r="C48" s="22" t="s">
        <v>3</v>
      </c>
      <c r="D48" s="22" t="s">
        <v>63</v>
      </c>
      <c r="E48" s="23">
        <v>0</v>
      </c>
    </row>
    <row r="49" spans="1:5" x14ac:dyDescent="0.25">
      <c r="A49" s="22">
        <v>48</v>
      </c>
      <c r="B49" s="22" t="s">
        <v>18</v>
      </c>
      <c r="C49" s="22" t="s">
        <v>4</v>
      </c>
      <c r="D49" s="22" t="s">
        <v>63</v>
      </c>
      <c r="E49" s="23">
        <v>472</v>
      </c>
    </row>
    <row r="50" spans="1:5" x14ac:dyDescent="0.25">
      <c r="A50" s="22">
        <v>49</v>
      </c>
      <c r="B50" s="22" t="s">
        <v>18</v>
      </c>
      <c r="C50" s="22" t="s">
        <v>5</v>
      </c>
      <c r="D50" s="22" t="s">
        <v>63</v>
      </c>
      <c r="E50" s="23">
        <v>0</v>
      </c>
    </row>
    <row r="51" spans="1:5" x14ac:dyDescent="0.25">
      <c r="A51" s="22">
        <v>50</v>
      </c>
      <c r="B51" s="22" t="s">
        <v>18</v>
      </c>
      <c r="C51" s="22" t="s">
        <v>6</v>
      </c>
      <c r="D51" s="22" t="s">
        <v>63</v>
      </c>
      <c r="E51" s="23">
        <v>0</v>
      </c>
    </row>
    <row r="52" spans="1:5" x14ac:dyDescent="0.25">
      <c r="A52" s="22">
        <v>51</v>
      </c>
      <c r="B52" s="22" t="s">
        <v>19</v>
      </c>
      <c r="C52" s="22" t="s">
        <v>2</v>
      </c>
      <c r="D52" s="22" t="s">
        <v>63</v>
      </c>
      <c r="E52" s="23">
        <v>1234357</v>
      </c>
    </row>
    <row r="53" spans="1:5" x14ac:dyDescent="0.25">
      <c r="A53" s="22">
        <v>52</v>
      </c>
      <c r="B53" s="22" t="s">
        <v>19</v>
      </c>
      <c r="C53" s="22" t="s">
        <v>3</v>
      </c>
      <c r="D53" s="22" t="s">
        <v>63</v>
      </c>
      <c r="E53" s="23">
        <v>23237500</v>
      </c>
    </row>
    <row r="54" spans="1:5" x14ac:dyDescent="0.25">
      <c r="A54" s="22">
        <v>53</v>
      </c>
      <c r="B54" s="22" t="s">
        <v>19</v>
      </c>
      <c r="C54" s="22" t="s">
        <v>4</v>
      </c>
      <c r="D54" s="22" t="s">
        <v>63</v>
      </c>
      <c r="E54" s="23">
        <v>135409</v>
      </c>
    </row>
    <row r="55" spans="1:5" x14ac:dyDescent="0.25">
      <c r="A55" s="22">
        <v>54</v>
      </c>
      <c r="B55" s="22" t="s">
        <v>19</v>
      </c>
      <c r="C55" s="22" t="s">
        <v>5</v>
      </c>
      <c r="D55" s="22" t="s">
        <v>63</v>
      </c>
      <c r="E55" s="23">
        <v>13425</v>
      </c>
    </row>
    <row r="56" spans="1:5" x14ac:dyDescent="0.25">
      <c r="A56" s="22">
        <v>55</v>
      </c>
      <c r="B56" s="22" t="s">
        <v>19</v>
      </c>
      <c r="C56" s="22" t="s">
        <v>6</v>
      </c>
      <c r="D56" s="22" t="s">
        <v>63</v>
      </c>
      <c r="E56" s="23">
        <v>0</v>
      </c>
    </row>
    <row r="57" spans="1:5" x14ac:dyDescent="0.25">
      <c r="A57" s="22">
        <v>56</v>
      </c>
      <c r="B57" s="22" t="s">
        <v>20</v>
      </c>
      <c r="C57" s="22" t="s">
        <v>2</v>
      </c>
      <c r="D57" s="22" t="s">
        <v>63</v>
      </c>
      <c r="E57" s="23">
        <v>1360244</v>
      </c>
    </row>
    <row r="58" spans="1:5" x14ac:dyDescent="0.25">
      <c r="A58" s="22">
        <v>57</v>
      </c>
      <c r="B58" s="22" t="s">
        <v>20</v>
      </c>
      <c r="C58" s="22" t="s">
        <v>3</v>
      </c>
      <c r="D58" s="22" t="s">
        <v>63</v>
      </c>
      <c r="E58" s="23">
        <v>23243207</v>
      </c>
    </row>
    <row r="59" spans="1:5" x14ac:dyDescent="0.25">
      <c r="A59" s="22">
        <v>58</v>
      </c>
      <c r="B59" s="22" t="s">
        <v>20</v>
      </c>
      <c r="C59" s="22" t="s">
        <v>4</v>
      </c>
      <c r="D59" s="22" t="s">
        <v>63</v>
      </c>
      <c r="E59" s="23">
        <v>135409</v>
      </c>
    </row>
    <row r="60" spans="1:5" x14ac:dyDescent="0.25">
      <c r="A60" s="22">
        <v>59</v>
      </c>
      <c r="B60" s="22" t="s">
        <v>20</v>
      </c>
      <c r="C60" s="22" t="s">
        <v>5</v>
      </c>
      <c r="D60" s="22" t="s">
        <v>63</v>
      </c>
      <c r="E60" s="23">
        <v>13425</v>
      </c>
    </row>
    <row r="61" spans="1:5" x14ac:dyDescent="0.25">
      <c r="A61" s="22">
        <v>60</v>
      </c>
      <c r="B61" s="22" t="s">
        <v>20</v>
      </c>
      <c r="C61" s="22" t="s">
        <v>6</v>
      </c>
      <c r="D61" s="22" t="s">
        <v>63</v>
      </c>
      <c r="E61" s="23">
        <v>0</v>
      </c>
    </row>
    <row r="62" spans="1:5" x14ac:dyDescent="0.25">
      <c r="A62" s="22">
        <v>61</v>
      </c>
      <c r="B62" s="22" t="s">
        <v>61</v>
      </c>
      <c r="C62" s="22" t="s">
        <v>2</v>
      </c>
      <c r="D62" s="22" t="s">
        <v>62</v>
      </c>
      <c r="E62" s="23">
        <v>12343124</v>
      </c>
    </row>
    <row r="63" spans="1:5" x14ac:dyDescent="0.25">
      <c r="A63" s="22">
        <v>62</v>
      </c>
      <c r="B63" s="22" t="s">
        <v>61</v>
      </c>
      <c r="C63" s="22" t="s">
        <v>3</v>
      </c>
      <c r="D63" s="22" t="s">
        <v>62</v>
      </c>
      <c r="E63" s="23">
        <v>2135435</v>
      </c>
    </row>
    <row r="64" spans="1:5" x14ac:dyDescent="0.25">
      <c r="A64" s="22">
        <v>63</v>
      </c>
      <c r="B64" s="22" t="s">
        <v>61</v>
      </c>
      <c r="C64" s="22" t="s">
        <v>4</v>
      </c>
      <c r="D64" s="22" t="s">
        <v>62</v>
      </c>
      <c r="E64" s="23">
        <v>0</v>
      </c>
    </row>
    <row r="65" spans="1:5" x14ac:dyDescent="0.25">
      <c r="A65" s="22">
        <v>64</v>
      </c>
      <c r="B65" s="22" t="s">
        <v>61</v>
      </c>
      <c r="C65" s="22" t="s">
        <v>5</v>
      </c>
      <c r="D65" s="22" t="s">
        <v>62</v>
      </c>
      <c r="E65" s="23">
        <v>0</v>
      </c>
    </row>
    <row r="66" spans="1:5" x14ac:dyDescent="0.25">
      <c r="A66" s="22">
        <v>65</v>
      </c>
      <c r="B66" s="22" t="s">
        <v>61</v>
      </c>
      <c r="C66" s="22" t="s">
        <v>6</v>
      </c>
      <c r="D66" s="22" t="s">
        <v>62</v>
      </c>
      <c r="E66" s="23">
        <v>0</v>
      </c>
    </row>
    <row r="67" spans="1:5" x14ac:dyDescent="0.25">
      <c r="A67" s="22">
        <v>66</v>
      </c>
      <c r="B67" s="22" t="s">
        <v>64</v>
      </c>
      <c r="C67" s="22" t="s">
        <v>2</v>
      </c>
      <c r="D67" s="22" t="s">
        <v>62</v>
      </c>
      <c r="E67" s="23">
        <v>0</v>
      </c>
    </row>
    <row r="68" spans="1:5" x14ac:dyDescent="0.25">
      <c r="A68" s="22">
        <v>67</v>
      </c>
      <c r="B68" s="22" t="s">
        <v>64</v>
      </c>
      <c r="C68" s="22" t="s">
        <v>3</v>
      </c>
      <c r="D68" s="22" t="s">
        <v>62</v>
      </c>
      <c r="E68" s="23">
        <v>0</v>
      </c>
    </row>
    <row r="69" spans="1:5" x14ac:dyDescent="0.25">
      <c r="A69" s="22">
        <v>68</v>
      </c>
      <c r="B69" s="22" t="s">
        <v>64</v>
      </c>
      <c r="C69" s="22" t="s">
        <v>4</v>
      </c>
      <c r="D69" s="22" t="s">
        <v>62</v>
      </c>
      <c r="E69" s="23">
        <v>0</v>
      </c>
    </row>
    <row r="70" spans="1:5" x14ac:dyDescent="0.25">
      <c r="A70" s="22">
        <v>69</v>
      </c>
      <c r="B70" s="22" t="s">
        <v>64</v>
      </c>
      <c r="C70" s="22" t="s">
        <v>5</v>
      </c>
      <c r="D70" s="22" t="s">
        <v>62</v>
      </c>
      <c r="E70" s="23">
        <v>0</v>
      </c>
    </row>
    <row r="71" spans="1:5" x14ac:dyDescent="0.25">
      <c r="A71" s="22">
        <v>70</v>
      </c>
      <c r="B71" s="22" t="s">
        <v>64</v>
      </c>
      <c r="C71" s="22" t="s">
        <v>6</v>
      </c>
      <c r="D71" s="22" t="s">
        <v>62</v>
      </c>
      <c r="E71" s="23">
        <v>0</v>
      </c>
    </row>
    <row r="72" spans="1:5" x14ac:dyDescent="0.25">
      <c r="A72" s="22">
        <v>71</v>
      </c>
      <c r="B72" s="22" t="s">
        <v>11</v>
      </c>
      <c r="C72" s="22" t="s">
        <v>2</v>
      </c>
      <c r="D72" s="22" t="s">
        <v>62</v>
      </c>
      <c r="E72" s="23">
        <v>1234</v>
      </c>
    </row>
    <row r="73" spans="1:5" x14ac:dyDescent="0.25">
      <c r="A73" s="22">
        <v>72</v>
      </c>
      <c r="B73" s="22" t="s">
        <v>11</v>
      </c>
      <c r="C73" s="22" t="s">
        <v>3</v>
      </c>
      <c r="D73" s="22" t="s">
        <v>62</v>
      </c>
      <c r="E73" s="23">
        <v>0</v>
      </c>
    </row>
    <row r="74" spans="1:5" x14ac:dyDescent="0.25">
      <c r="A74" s="22">
        <v>73</v>
      </c>
      <c r="B74" s="22" t="s">
        <v>11</v>
      </c>
      <c r="C74" s="22" t="s">
        <v>4</v>
      </c>
      <c r="D74" s="22" t="s">
        <v>62</v>
      </c>
      <c r="E74" s="23">
        <v>0</v>
      </c>
    </row>
    <row r="75" spans="1:5" x14ac:dyDescent="0.25">
      <c r="A75" s="22">
        <v>74</v>
      </c>
      <c r="B75" s="22" t="s">
        <v>11</v>
      </c>
      <c r="C75" s="22" t="s">
        <v>5</v>
      </c>
      <c r="D75" s="22" t="s">
        <v>62</v>
      </c>
      <c r="E75" s="23">
        <v>0</v>
      </c>
    </row>
    <row r="76" spans="1:5" x14ac:dyDescent="0.25">
      <c r="A76" s="22">
        <v>75</v>
      </c>
      <c r="B76" s="22" t="s">
        <v>11</v>
      </c>
      <c r="C76" s="22" t="s">
        <v>6</v>
      </c>
      <c r="D76" s="22" t="s">
        <v>62</v>
      </c>
      <c r="E76" s="23">
        <v>0</v>
      </c>
    </row>
    <row r="77" spans="1:5" x14ac:dyDescent="0.25">
      <c r="A77" s="22">
        <v>76</v>
      </c>
      <c r="B77" s="22" t="s">
        <v>12</v>
      </c>
      <c r="C77" s="22" t="s">
        <v>2</v>
      </c>
      <c r="D77" s="22" t="s">
        <v>62</v>
      </c>
      <c r="E77" s="23">
        <v>12344358</v>
      </c>
    </row>
    <row r="78" spans="1:5" x14ac:dyDescent="0.25">
      <c r="A78" s="22">
        <v>77</v>
      </c>
      <c r="B78" s="22" t="s">
        <v>12</v>
      </c>
      <c r="C78" s="22" t="s">
        <v>3</v>
      </c>
      <c r="D78" s="22" t="s">
        <v>62</v>
      </c>
      <c r="E78" s="23">
        <v>2135435</v>
      </c>
    </row>
    <row r="79" spans="1:5" x14ac:dyDescent="0.25">
      <c r="A79" s="22">
        <v>78</v>
      </c>
      <c r="B79" s="22" t="s">
        <v>12</v>
      </c>
      <c r="C79" s="22" t="s">
        <v>4</v>
      </c>
      <c r="D79" s="22" t="s">
        <v>62</v>
      </c>
      <c r="E79" s="23">
        <v>0</v>
      </c>
    </row>
    <row r="80" spans="1:5" x14ac:dyDescent="0.25">
      <c r="A80" s="22">
        <v>79</v>
      </c>
      <c r="B80" s="22" t="s">
        <v>12</v>
      </c>
      <c r="C80" s="22" t="s">
        <v>5</v>
      </c>
      <c r="D80" s="22" t="s">
        <v>62</v>
      </c>
      <c r="E80" s="23">
        <v>0</v>
      </c>
    </row>
    <row r="81" spans="1:5" x14ac:dyDescent="0.25">
      <c r="A81" s="22">
        <v>80</v>
      </c>
      <c r="B81" s="22" t="s">
        <v>12</v>
      </c>
      <c r="C81" s="22" t="s">
        <v>6</v>
      </c>
      <c r="D81" s="22" t="s">
        <v>62</v>
      </c>
      <c r="E81" s="23">
        <v>0</v>
      </c>
    </row>
    <row r="82" spans="1:5" x14ac:dyDescent="0.25">
      <c r="A82" s="22">
        <v>81</v>
      </c>
      <c r="B82" s="22" t="s">
        <v>13</v>
      </c>
      <c r="C82" s="22" t="s">
        <v>2</v>
      </c>
      <c r="D82" s="22" t="s">
        <v>62</v>
      </c>
      <c r="E82" s="23">
        <v>454554</v>
      </c>
    </row>
    <row r="83" spans="1:5" x14ac:dyDescent="0.25">
      <c r="A83" s="22">
        <v>82</v>
      </c>
      <c r="B83" s="22" t="s">
        <v>13</v>
      </c>
      <c r="C83" s="22" t="s">
        <v>3</v>
      </c>
      <c r="D83" s="22" t="s">
        <v>62</v>
      </c>
      <c r="E83" s="23">
        <v>1019</v>
      </c>
    </row>
    <row r="84" spans="1:5" x14ac:dyDescent="0.25">
      <c r="A84" s="22">
        <v>83</v>
      </c>
      <c r="B84" s="22" t="s">
        <v>13</v>
      </c>
      <c r="C84" s="22" t="s">
        <v>4</v>
      </c>
      <c r="D84" s="22" t="s">
        <v>62</v>
      </c>
      <c r="E84" s="23">
        <v>23232</v>
      </c>
    </row>
    <row r="85" spans="1:5" x14ac:dyDescent="0.25">
      <c r="A85" s="22">
        <v>84</v>
      </c>
      <c r="B85" s="22" t="s">
        <v>13</v>
      </c>
      <c r="C85" s="22" t="s">
        <v>5</v>
      </c>
      <c r="D85" s="22" t="s">
        <v>62</v>
      </c>
      <c r="E85" s="23">
        <v>1213324</v>
      </c>
    </row>
    <row r="86" spans="1:5" x14ac:dyDescent="0.25">
      <c r="A86" s="22">
        <v>85</v>
      </c>
      <c r="B86" s="22" t="s">
        <v>13</v>
      </c>
      <c r="C86" s="22" t="s">
        <v>6</v>
      </c>
      <c r="D86" s="22" t="s">
        <v>62</v>
      </c>
      <c r="E86" s="23">
        <v>0</v>
      </c>
    </row>
    <row r="87" spans="1:5" x14ac:dyDescent="0.25">
      <c r="A87" s="22">
        <v>86</v>
      </c>
      <c r="B87" s="22" t="s">
        <v>14</v>
      </c>
      <c r="C87" s="22" t="s">
        <v>2</v>
      </c>
      <c r="D87" s="22" t="s">
        <v>62</v>
      </c>
      <c r="E87" s="23">
        <v>343</v>
      </c>
    </row>
    <row r="88" spans="1:5" x14ac:dyDescent="0.25">
      <c r="A88" s="22">
        <v>87</v>
      </c>
      <c r="B88" s="22" t="s">
        <v>14</v>
      </c>
      <c r="C88" s="22" t="s">
        <v>3</v>
      </c>
      <c r="D88" s="22" t="s">
        <v>62</v>
      </c>
      <c r="E88" s="23">
        <v>86</v>
      </c>
    </row>
    <row r="89" spans="1:5" x14ac:dyDescent="0.25">
      <c r="A89" s="22">
        <v>88</v>
      </c>
      <c r="B89" s="22" t="s">
        <v>14</v>
      </c>
      <c r="C89" s="22" t="s">
        <v>4</v>
      </c>
      <c r="D89" s="22" t="s">
        <v>62</v>
      </c>
      <c r="E89" s="23">
        <v>23223</v>
      </c>
    </row>
    <row r="90" spans="1:5" x14ac:dyDescent="0.25">
      <c r="A90" s="22">
        <v>89</v>
      </c>
      <c r="B90" s="22" t="s">
        <v>14</v>
      </c>
      <c r="C90" s="22" t="s">
        <v>5</v>
      </c>
      <c r="D90" s="22" t="s">
        <v>62</v>
      </c>
      <c r="E90" s="23">
        <v>234</v>
      </c>
    </row>
    <row r="91" spans="1:5" x14ac:dyDescent="0.25">
      <c r="A91" s="22">
        <v>90</v>
      </c>
      <c r="B91" s="22" t="s">
        <v>14</v>
      </c>
      <c r="C91" s="22" t="s">
        <v>6</v>
      </c>
      <c r="D91" s="22" t="s">
        <v>62</v>
      </c>
      <c r="E91" s="23">
        <v>0</v>
      </c>
    </row>
    <row r="92" spans="1:5" x14ac:dyDescent="0.25">
      <c r="A92" s="22">
        <v>91</v>
      </c>
      <c r="B92" s="22" t="s">
        <v>15</v>
      </c>
      <c r="C92" s="22" t="s">
        <v>2</v>
      </c>
      <c r="D92" s="22" t="s">
        <v>62</v>
      </c>
      <c r="E92" s="23">
        <v>0</v>
      </c>
    </row>
    <row r="93" spans="1:5" x14ac:dyDescent="0.25">
      <c r="A93" s="22">
        <v>92</v>
      </c>
      <c r="B93" s="22" t="s">
        <v>15</v>
      </c>
      <c r="C93" s="22" t="s">
        <v>3</v>
      </c>
      <c r="D93" s="22" t="s">
        <v>62</v>
      </c>
      <c r="E93" s="23">
        <v>0</v>
      </c>
    </row>
    <row r="94" spans="1:5" x14ac:dyDescent="0.25">
      <c r="A94" s="22">
        <v>93</v>
      </c>
      <c r="B94" s="22" t="s">
        <v>15</v>
      </c>
      <c r="C94" s="22" t="s">
        <v>4</v>
      </c>
      <c r="D94" s="22" t="s">
        <v>62</v>
      </c>
      <c r="E94" s="23">
        <v>0</v>
      </c>
    </row>
    <row r="95" spans="1:5" x14ac:dyDescent="0.25">
      <c r="A95" s="22">
        <v>94</v>
      </c>
      <c r="B95" s="22" t="s">
        <v>15</v>
      </c>
      <c r="C95" s="22" t="s">
        <v>5</v>
      </c>
      <c r="D95" s="22" t="s">
        <v>62</v>
      </c>
      <c r="E95" s="23">
        <v>0</v>
      </c>
    </row>
    <row r="96" spans="1:5" x14ac:dyDescent="0.25">
      <c r="A96" s="22">
        <v>95</v>
      </c>
      <c r="B96" s="22" t="s">
        <v>15</v>
      </c>
      <c r="C96" s="22" t="s">
        <v>6</v>
      </c>
      <c r="D96" s="22" t="s">
        <v>62</v>
      </c>
      <c r="E96" s="23">
        <v>0</v>
      </c>
    </row>
    <row r="97" spans="1:5" x14ac:dyDescent="0.25">
      <c r="A97" s="22">
        <v>96</v>
      </c>
      <c r="B97" s="22" t="s">
        <v>16</v>
      </c>
      <c r="C97" s="22" t="s">
        <v>2</v>
      </c>
      <c r="D97" s="22" t="s">
        <v>62</v>
      </c>
      <c r="E97" s="23">
        <v>0</v>
      </c>
    </row>
    <row r="98" spans="1:5" x14ac:dyDescent="0.25">
      <c r="A98" s="22">
        <v>97</v>
      </c>
      <c r="B98" s="22" t="s">
        <v>16</v>
      </c>
      <c r="C98" s="22" t="s">
        <v>3</v>
      </c>
      <c r="D98" s="22" t="s">
        <v>62</v>
      </c>
      <c r="E98" s="23">
        <v>0</v>
      </c>
    </row>
    <row r="99" spans="1:5" x14ac:dyDescent="0.25">
      <c r="A99" s="22">
        <v>98</v>
      </c>
      <c r="B99" s="22" t="s">
        <v>16</v>
      </c>
      <c r="C99" s="22" t="s">
        <v>4</v>
      </c>
      <c r="D99" s="22" t="s">
        <v>62</v>
      </c>
      <c r="E99" s="23">
        <v>2323</v>
      </c>
    </row>
    <row r="100" spans="1:5" x14ac:dyDescent="0.25">
      <c r="A100" s="22">
        <v>99</v>
      </c>
      <c r="B100" s="22" t="s">
        <v>16</v>
      </c>
      <c r="C100" s="22" t="s">
        <v>5</v>
      </c>
      <c r="D100" s="22" t="s">
        <v>62</v>
      </c>
      <c r="E100" s="23">
        <v>2342</v>
      </c>
    </row>
    <row r="101" spans="1:5" x14ac:dyDescent="0.25">
      <c r="A101" s="22">
        <v>100</v>
      </c>
      <c r="B101" s="22" t="s">
        <v>16</v>
      </c>
      <c r="C101" s="22" t="s">
        <v>6</v>
      </c>
      <c r="D101" s="22" t="s">
        <v>62</v>
      </c>
      <c r="E101" s="23">
        <v>0</v>
      </c>
    </row>
    <row r="102" spans="1:5" x14ac:dyDescent="0.25">
      <c r="A102" s="22">
        <v>101</v>
      </c>
      <c r="B102" s="22" t="s">
        <v>17</v>
      </c>
      <c r="C102" s="22" t="s">
        <v>2</v>
      </c>
      <c r="D102" s="22" t="s">
        <v>62</v>
      </c>
      <c r="E102" s="23">
        <v>24234</v>
      </c>
    </row>
    <row r="103" spans="1:5" x14ac:dyDescent="0.25">
      <c r="A103" s="22">
        <v>102</v>
      </c>
      <c r="B103" s="22" t="s">
        <v>17</v>
      </c>
      <c r="C103" s="22" t="s">
        <v>3</v>
      </c>
      <c r="D103" s="22" t="s">
        <v>62</v>
      </c>
      <c r="E103" s="23">
        <v>86</v>
      </c>
    </row>
    <row r="104" spans="1:5" x14ac:dyDescent="0.25">
      <c r="A104" s="22">
        <v>103</v>
      </c>
      <c r="B104" s="22" t="s">
        <v>17</v>
      </c>
      <c r="C104" s="22" t="s">
        <v>4</v>
      </c>
      <c r="D104" s="22" t="s">
        <v>62</v>
      </c>
      <c r="E104" s="23">
        <v>2323</v>
      </c>
    </row>
    <row r="105" spans="1:5" x14ac:dyDescent="0.25">
      <c r="A105" s="22">
        <v>104</v>
      </c>
      <c r="B105" s="22" t="s">
        <v>17</v>
      </c>
      <c r="C105" s="22" t="s">
        <v>5</v>
      </c>
      <c r="D105" s="22" t="s">
        <v>62</v>
      </c>
      <c r="E105" s="23">
        <v>23</v>
      </c>
    </row>
    <row r="106" spans="1:5" x14ac:dyDescent="0.25">
      <c r="A106" s="22">
        <v>105</v>
      </c>
      <c r="B106" s="22" t="s">
        <v>17</v>
      </c>
      <c r="C106" s="22" t="s">
        <v>6</v>
      </c>
      <c r="D106" s="22" t="s">
        <v>62</v>
      </c>
      <c r="E106" s="23">
        <v>0</v>
      </c>
    </row>
    <row r="107" spans="1:5" x14ac:dyDescent="0.25">
      <c r="A107" s="22">
        <v>106</v>
      </c>
      <c r="B107" s="22" t="s">
        <v>18</v>
      </c>
      <c r="C107" s="22" t="s">
        <v>2</v>
      </c>
      <c r="D107" s="22" t="s">
        <v>62</v>
      </c>
      <c r="E107" s="23">
        <v>0</v>
      </c>
    </row>
    <row r="108" spans="1:5" x14ac:dyDescent="0.25">
      <c r="A108" s="22">
        <v>107</v>
      </c>
      <c r="B108" s="22" t="s">
        <v>18</v>
      </c>
      <c r="C108" s="22" t="s">
        <v>3</v>
      </c>
      <c r="D108" s="22" t="s">
        <v>62</v>
      </c>
      <c r="E108" s="23">
        <v>0</v>
      </c>
    </row>
    <row r="109" spans="1:5" x14ac:dyDescent="0.25">
      <c r="A109" s="22">
        <v>108</v>
      </c>
      <c r="B109" s="22" t="s">
        <v>18</v>
      </c>
      <c r="C109" s="22" t="s">
        <v>4</v>
      </c>
      <c r="D109" s="22" t="s">
        <v>62</v>
      </c>
      <c r="E109" s="23">
        <v>0</v>
      </c>
    </row>
    <row r="110" spans="1:5" x14ac:dyDescent="0.25">
      <c r="A110" s="22">
        <v>109</v>
      </c>
      <c r="B110" s="22" t="s">
        <v>18</v>
      </c>
      <c r="C110" s="22" t="s">
        <v>5</v>
      </c>
      <c r="D110" s="22" t="s">
        <v>62</v>
      </c>
      <c r="E110" s="23">
        <v>0</v>
      </c>
    </row>
    <row r="111" spans="1:5" x14ac:dyDescent="0.25">
      <c r="A111" s="22">
        <v>110</v>
      </c>
      <c r="B111" s="22" t="s">
        <v>18</v>
      </c>
      <c r="C111" s="22" t="s">
        <v>6</v>
      </c>
      <c r="D111" s="22" t="s">
        <v>62</v>
      </c>
      <c r="E111" s="23">
        <v>0</v>
      </c>
    </row>
    <row r="112" spans="1:5" x14ac:dyDescent="0.25">
      <c r="A112" s="22">
        <v>111</v>
      </c>
      <c r="B112" s="22" t="s">
        <v>19</v>
      </c>
      <c r="C112" s="22" t="s">
        <v>2</v>
      </c>
      <c r="D112" s="22" t="s">
        <v>62</v>
      </c>
      <c r="E112" s="23">
        <v>478788</v>
      </c>
    </row>
    <row r="113" spans="1:5" x14ac:dyDescent="0.25">
      <c r="A113" s="22">
        <v>112</v>
      </c>
      <c r="B113" s="22" t="s">
        <v>19</v>
      </c>
      <c r="C113" s="22" t="s">
        <v>3</v>
      </c>
      <c r="D113" s="22" t="s">
        <v>62</v>
      </c>
      <c r="E113" s="23">
        <v>1105</v>
      </c>
    </row>
    <row r="114" spans="1:5" x14ac:dyDescent="0.25">
      <c r="A114" s="22">
        <v>113</v>
      </c>
      <c r="B114" s="22" t="s">
        <v>19</v>
      </c>
      <c r="C114" s="22" t="s">
        <v>4</v>
      </c>
      <c r="D114" s="22" t="s">
        <v>62</v>
      </c>
      <c r="E114" s="23">
        <v>51101</v>
      </c>
    </row>
    <row r="115" spans="1:5" x14ac:dyDescent="0.25">
      <c r="A115" s="22">
        <v>114</v>
      </c>
      <c r="B115" s="22" t="s">
        <v>19</v>
      </c>
      <c r="C115" s="22" t="s">
        <v>5</v>
      </c>
      <c r="D115" s="22" t="s">
        <v>62</v>
      </c>
      <c r="E115" s="23">
        <v>1213347</v>
      </c>
    </row>
    <row r="116" spans="1:5" x14ac:dyDescent="0.25">
      <c r="A116" s="22">
        <v>115</v>
      </c>
      <c r="B116" s="22" t="s">
        <v>19</v>
      </c>
      <c r="C116" s="22" t="s">
        <v>6</v>
      </c>
      <c r="D116" s="22" t="s">
        <v>62</v>
      </c>
      <c r="E116" s="23">
        <v>0</v>
      </c>
    </row>
    <row r="117" spans="1:5" x14ac:dyDescent="0.25">
      <c r="A117" s="22">
        <v>116</v>
      </c>
      <c r="B117" s="22" t="s">
        <v>20</v>
      </c>
      <c r="C117" s="22" t="s">
        <v>2</v>
      </c>
      <c r="D117" s="22" t="s">
        <v>62</v>
      </c>
      <c r="E117" s="23">
        <v>12823146</v>
      </c>
    </row>
    <row r="118" spans="1:5" x14ac:dyDescent="0.25">
      <c r="A118" s="22">
        <v>117</v>
      </c>
      <c r="B118" s="22" t="s">
        <v>20</v>
      </c>
      <c r="C118" s="22" t="s">
        <v>3</v>
      </c>
      <c r="D118" s="22" t="s">
        <v>62</v>
      </c>
      <c r="E118" s="23">
        <v>2136540</v>
      </c>
    </row>
    <row r="119" spans="1:5" x14ac:dyDescent="0.25">
      <c r="A119" s="22">
        <v>118</v>
      </c>
      <c r="B119" s="22" t="s">
        <v>20</v>
      </c>
      <c r="C119" s="22" t="s">
        <v>4</v>
      </c>
      <c r="D119" s="22" t="s">
        <v>62</v>
      </c>
      <c r="E119" s="23">
        <v>102202</v>
      </c>
    </row>
    <row r="120" spans="1:5" x14ac:dyDescent="0.25">
      <c r="A120" s="22">
        <v>119</v>
      </c>
      <c r="B120" s="22" t="s">
        <v>20</v>
      </c>
      <c r="C120" s="22" t="s">
        <v>5</v>
      </c>
      <c r="D120" s="22" t="s">
        <v>62</v>
      </c>
      <c r="E120" s="23">
        <v>1213347</v>
      </c>
    </row>
    <row r="121" spans="1:5" x14ac:dyDescent="0.25">
      <c r="A121" s="22">
        <v>120</v>
      </c>
      <c r="B121" s="22" t="s">
        <v>20</v>
      </c>
      <c r="C121" s="22" t="s">
        <v>6</v>
      </c>
      <c r="D121" s="22" t="s">
        <v>65</v>
      </c>
      <c r="E121" s="23">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76362-2A16-4853-A91B-8CB7FA3D6D2C}">
  <dimension ref="A1:I25"/>
  <sheetViews>
    <sheetView workbookViewId="0">
      <selection activeCell="L20" sqref="L20"/>
    </sheetView>
  </sheetViews>
  <sheetFormatPr defaultRowHeight="15" x14ac:dyDescent="0.25"/>
  <cols>
    <col min="1" max="1" width="12.140625" customWidth="1"/>
    <col min="2" max="2" width="20.7109375" customWidth="1"/>
    <col min="3" max="3" width="19.140625" customWidth="1"/>
    <col min="4" max="4" width="17.140625" customWidth="1"/>
    <col min="5" max="5" width="16.140625" customWidth="1"/>
    <col min="6" max="6" width="15.140625" customWidth="1"/>
    <col min="7" max="7" width="15" customWidth="1"/>
    <col min="8" max="8" width="18.5703125" customWidth="1"/>
    <col min="9" max="9" width="18.7109375" customWidth="1"/>
  </cols>
  <sheetData>
    <row r="1" spans="1:9" x14ac:dyDescent="0.25">
      <c r="A1" t="s">
        <v>0</v>
      </c>
      <c r="B1" t="s">
        <v>1</v>
      </c>
      <c r="C1" s="1" t="s">
        <v>2</v>
      </c>
      <c r="D1" s="1" t="s">
        <v>3</v>
      </c>
      <c r="E1" s="1" t="s">
        <v>4</v>
      </c>
      <c r="F1" s="1" t="s">
        <v>5</v>
      </c>
      <c r="G1" t="s">
        <v>6</v>
      </c>
      <c r="H1" s="1" t="s">
        <v>7</v>
      </c>
      <c r="I1" s="1" t="s">
        <v>8</v>
      </c>
    </row>
    <row r="2" spans="1:9" x14ac:dyDescent="0.25">
      <c r="A2">
        <v>1</v>
      </c>
      <c r="B2" t="s">
        <v>9</v>
      </c>
      <c r="C2" s="1">
        <v>123432</v>
      </c>
      <c r="D2" s="1">
        <v>2342</v>
      </c>
      <c r="E2" s="1">
        <v>0</v>
      </c>
      <c r="F2" s="1">
        <v>0</v>
      </c>
      <c r="G2">
        <v>0</v>
      </c>
      <c r="H2" s="1">
        <v>125774</v>
      </c>
      <c r="I2" s="1">
        <v>0</v>
      </c>
    </row>
    <row r="3" spans="1:9" x14ac:dyDescent="0.25">
      <c r="A3">
        <v>2</v>
      </c>
      <c r="B3" t="s">
        <v>10</v>
      </c>
      <c r="C3" s="1">
        <v>123</v>
      </c>
      <c r="D3" s="1">
        <v>2134</v>
      </c>
      <c r="E3" s="1">
        <v>0</v>
      </c>
      <c r="F3" s="1">
        <v>0</v>
      </c>
      <c r="G3">
        <v>0</v>
      </c>
      <c r="H3" s="1">
        <v>2257</v>
      </c>
      <c r="I3" s="1">
        <v>0</v>
      </c>
    </row>
    <row r="4" spans="1:9" x14ac:dyDescent="0.25">
      <c r="A4">
        <v>3</v>
      </c>
      <c r="B4" t="s">
        <v>11</v>
      </c>
      <c r="C4" s="1">
        <v>2332</v>
      </c>
      <c r="D4" s="1">
        <v>1231</v>
      </c>
      <c r="E4" s="1">
        <v>0</v>
      </c>
      <c r="F4" s="1">
        <v>0</v>
      </c>
      <c r="G4">
        <v>0</v>
      </c>
      <c r="H4" s="1">
        <v>3563</v>
      </c>
      <c r="I4" s="1">
        <v>0</v>
      </c>
    </row>
    <row r="5" spans="1:9" x14ac:dyDescent="0.25">
      <c r="A5">
        <v>4</v>
      </c>
      <c r="B5" t="s">
        <v>12</v>
      </c>
      <c r="C5" s="1">
        <v>125887</v>
      </c>
      <c r="D5" s="1">
        <v>5707</v>
      </c>
      <c r="E5" s="1">
        <v>0</v>
      </c>
      <c r="F5" s="1">
        <v>0</v>
      </c>
      <c r="G5">
        <v>0</v>
      </c>
      <c r="H5" s="1">
        <v>131594</v>
      </c>
      <c r="I5" s="1">
        <v>0</v>
      </c>
    </row>
    <row r="6" spans="1:9" x14ac:dyDescent="0.25">
      <c r="A6">
        <v>5</v>
      </c>
      <c r="B6" t="s">
        <v>13</v>
      </c>
      <c r="C6" s="1">
        <v>1234234</v>
      </c>
      <c r="D6" s="1">
        <v>23114134</v>
      </c>
      <c r="E6" s="1">
        <v>222</v>
      </c>
      <c r="F6" s="1">
        <v>13212</v>
      </c>
      <c r="G6">
        <v>0</v>
      </c>
      <c r="H6" s="1">
        <v>24361802</v>
      </c>
      <c r="I6" s="1">
        <v>0</v>
      </c>
    </row>
    <row r="7" spans="1:9" x14ac:dyDescent="0.25">
      <c r="A7">
        <v>6</v>
      </c>
      <c r="B7" t="s">
        <v>14</v>
      </c>
      <c r="C7" s="1">
        <v>5334</v>
      </c>
      <c r="D7" s="1">
        <v>123132</v>
      </c>
      <c r="E7" s="1">
        <v>134213</v>
      </c>
      <c r="F7" s="1">
        <v>1312</v>
      </c>
      <c r="G7">
        <v>0</v>
      </c>
      <c r="H7" s="1">
        <v>263991</v>
      </c>
      <c r="I7" s="1">
        <v>0</v>
      </c>
    </row>
    <row r="8" spans="1:9" x14ac:dyDescent="0.25">
      <c r="A8">
        <v>7</v>
      </c>
      <c r="B8" t="s">
        <v>15</v>
      </c>
      <c r="C8" s="1">
        <v>23</v>
      </c>
      <c r="D8" s="1">
        <v>0</v>
      </c>
      <c r="E8" s="1">
        <v>0</v>
      </c>
      <c r="F8" s="1">
        <v>23112</v>
      </c>
      <c r="G8">
        <v>0</v>
      </c>
      <c r="H8" s="1">
        <v>23135</v>
      </c>
      <c r="I8" s="1">
        <v>0</v>
      </c>
    </row>
    <row r="9" spans="1:9" x14ac:dyDescent="0.25">
      <c r="A9">
        <v>8</v>
      </c>
      <c r="B9" t="s">
        <v>16</v>
      </c>
      <c r="C9" s="1">
        <v>0</v>
      </c>
      <c r="D9" s="1">
        <v>0</v>
      </c>
      <c r="E9" s="1">
        <v>471</v>
      </c>
      <c r="F9" s="1">
        <v>0</v>
      </c>
      <c r="G9">
        <v>0</v>
      </c>
      <c r="H9" s="1">
        <v>471</v>
      </c>
      <c r="I9" s="1">
        <v>0</v>
      </c>
    </row>
    <row r="10" spans="1:9" x14ac:dyDescent="0.25">
      <c r="A10">
        <v>9</v>
      </c>
      <c r="B10" t="s">
        <v>17</v>
      </c>
      <c r="C10" s="1">
        <v>123</v>
      </c>
      <c r="D10" s="1">
        <v>234</v>
      </c>
      <c r="E10" s="1">
        <v>31</v>
      </c>
      <c r="F10" s="1">
        <v>213</v>
      </c>
      <c r="G10">
        <v>0</v>
      </c>
      <c r="H10" s="1">
        <v>24234</v>
      </c>
      <c r="I10" s="1">
        <v>0</v>
      </c>
    </row>
    <row r="11" spans="1:9" x14ac:dyDescent="0.25">
      <c r="A11">
        <v>10</v>
      </c>
      <c r="B11" t="s">
        <v>18</v>
      </c>
      <c r="C11" s="1">
        <v>0</v>
      </c>
      <c r="D11" s="1">
        <v>0</v>
      </c>
      <c r="E11" s="1">
        <v>471.79529999999994</v>
      </c>
      <c r="F11" s="1">
        <v>0</v>
      </c>
      <c r="G11">
        <v>0</v>
      </c>
      <c r="H11" s="1">
        <v>471.79529999999994</v>
      </c>
      <c r="I11" s="1">
        <v>0</v>
      </c>
    </row>
    <row r="12" spans="1:9" x14ac:dyDescent="0.25">
      <c r="A12">
        <v>11</v>
      </c>
      <c r="B12" t="s">
        <v>19</v>
      </c>
      <c r="C12" s="1">
        <v>1234357</v>
      </c>
      <c r="D12" s="1">
        <v>23237500</v>
      </c>
      <c r="E12" s="1">
        <v>135408.7953</v>
      </c>
      <c r="F12" s="1">
        <v>13425</v>
      </c>
      <c r="G12">
        <v>0</v>
      </c>
      <c r="H12" s="1">
        <v>24620690.795299999</v>
      </c>
      <c r="I12" s="1">
        <v>0</v>
      </c>
    </row>
    <row r="13" spans="1:9" x14ac:dyDescent="0.25">
      <c r="A13">
        <v>12</v>
      </c>
      <c r="B13" t="s">
        <v>20</v>
      </c>
      <c r="C13" s="1">
        <v>1360244</v>
      </c>
      <c r="D13" s="1">
        <v>23243207</v>
      </c>
      <c r="E13" s="1">
        <v>135408.7953</v>
      </c>
      <c r="F13" s="1">
        <v>13425</v>
      </c>
      <c r="G13">
        <v>0</v>
      </c>
      <c r="H13" s="1">
        <v>24752284.795299999</v>
      </c>
      <c r="I13" s="1">
        <v>0</v>
      </c>
    </row>
    <row r="14" spans="1:9" x14ac:dyDescent="0.25">
      <c r="A14">
        <v>1</v>
      </c>
      <c r="B14" t="s">
        <v>9</v>
      </c>
      <c r="C14" s="1">
        <v>12343124</v>
      </c>
      <c r="D14" s="1">
        <v>2135435</v>
      </c>
      <c r="E14" s="1">
        <v>0</v>
      </c>
      <c r="F14" s="1">
        <v>0</v>
      </c>
      <c r="G14">
        <v>0</v>
      </c>
      <c r="H14" s="1">
        <v>0</v>
      </c>
      <c r="I14" s="1">
        <v>14478559</v>
      </c>
    </row>
    <row r="15" spans="1:9" x14ac:dyDescent="0.25">
      <c r="A15">
        <v>2</v>
      </c>
      <c r="B15" t="s">
        <v>10</v>
      </c>
      <c r="C15" s="1">
        <v>0</v>
      </c>
      <c r="D15" s="1">
        <v>0</v>
      </c>
      <c r="E15" s="1">
        <v>0</v>
      </c>
      <c r="F15" s="1">
        <v>0</v>
      </c>
      <c r="G15">
        <v>0</v>
      </c>
      <c r="H15" s="1">
        <v>0</v>
      </c>
      <c r="I15" s="1">
        <v>0</v>
      </c>
    </row>
    <row r="16" spans="1:9" x14ac:dyDescent="0.25">
      <c r="A16">
        <v>3</v>
      </c>
      <c r="B16" t="s">
        <v>11</v>
      </c>
      <c r="C16" s="1">
        <v>1234</v>
      </c>
      <c r="D16" s="1">
        <v>0</v>
      </c>
      <c r="E16" s="1">
        <v>0</v>
      </c>
      <c r="F16" s="1">
        <v>0</v>
      </c>
      <c r="G16">
        <v>0</v>
      </c>
      <c r="H16" s="1">
        <v>0</v>
      </c>
      <c r="I16" s="1">
        <v>1234</v>
      </c>
    </row>
    <row r="17" spans="1:9" x14ac:dyDescent="0.25">
      <c r="A17">
        <v>4</v>
      </c>
      <c r="B17" t="s">
        <v>12</v>
      </c>
      <c r="C17" s="1">
        <v>12344358</v>
      </c>
      <c r="D17" s="1">
        <v>2135435</v>
      </c>
      <c r="E17" s="1">
        <v>0</v>
      </c>
      <c r="F17" s="1">
        <v>0</v>
      </c>
      <c r="G17">
        <v>0</v>
      </c>
      <c r="H17" s="1">
        <v>0</v>
      </c>
      <c r="I17" s="1">
        <v>14479793</v>
      </c>
    </row>
    <row r="18" spans="1:9" x14ac:dyDescent="0.25">
      <c r="A18">
        <v>5</v>
      </c>
      <c r="B18" t="s">
        <v>13</v>
      </c>
      <c r="C18" s="1">
        <v>454554</v>
      </c>
      <c r="D18" s="1">
        <v>1018.837293</v>
      </c>
      <c r="E18" s="1">
        <v>23232</v>
      </c>
      <c r="F18" s="1">
        <v>1213324</v>
      </c>
      <c r="G18">
        <v>0</v>
      </c>
      <c r="H18" s="1">
        <v>0</v>
      </c>
      <c r="I18" s="1">
        <v>1692128.837293</v>
      </c>
    </row>
    <row r="19" spans="1:9" x14ac:dyDescent="0.25">
      <c r="A19">
        <v>6</v>
      </c>
      <c r="B19" t="s">
        <v>14</v>
      </c>
      <c r="C19" s="1">
        <v>343</v>
      </c>
      <c r="D19" s="1">
        <v>85.77</v>
      </c>
      <c r="E19" s="1">
        <v>23223</v>
      </c>
      <c r="F19" s="1">
        <v>234</v>
      </c>
      <c r="G19">
        <v>0</v>
      </c>
      <c r="H19" s="1">
        <v>0</v>
      </c>
      <c r="I19" s="1">
        <v>23885.77</v>
      </c>
    </row>
    <row r="20" spans="1:9" x14ac:dyDescent="0.25">
      <c r="A20">
        <v>7</v>
      </c>
      <c r="B20" t="s">
        <v>15</v>
      </c>
      <c r="C20" s="1">
        <v>0</v>
      </c>
      <c r="D20" s="1">
        <v>0</v>
      </c>
      <c r="E20" s="1">
        <v>0</v>
      </c>
      <c r="F20" s="1">
        <v>0</v>
      </c>
      <c r="G20">
        <v>0</v>
      </c>
      <c r="H20" s="1">
        <v>0</v>
      </c>
      <c r="I20" s="1">
        <v>0</v>
      </c>
    </row>
    <row r="21" spans="1:9" x14ac:dyDescent="0.25">
      <c r="A21">
        <v>8</v>
      </c>
      <c r="B21" t="s">
        <v>16</v>
      </c>
      <c r="C21" s="1">
        <v>0</v>
      </c>
      <c r="D21" s="1">
        <v>0</v>
      </c>
      <c r="E21" s="1">
        <v>2323</v>
      </c>
      <c r="F21" s="1">
        <v>2342</v>
      </c>
      <c r="G21">
        <v>0</v>
      </c>
      <c r="H21" s="1">
        <v>0</v>
      </c>
      <c r="I21" s="1">
        <v>4665</v>
      </c>
    </row>
    <row r="22" spans="1:9" x14ac:dyDescent="0.25">
      <c r="A22">
        <v>9</v>
      </c>
      <c r="B22" t="s">
        <v>17</v>
      </c>
      <c r="C22" s="1">
        <v>24234</v>
      </c>
      <c r="D22" s="1">
        <v>85.77</v>
      </c>
      <c r="E22" s="1">
        <v>2323</v>
      </c>
      <c r="F22" s="1">
        <v>23</v>
      </c>
      <c r="G22">
        <v>0</v>
      </c>
      <c r="H22" s="1">
        <v>0</v>
      </c>
      <c r="I22" s="1">
        <v>26665.77</v>
      </c>
    </row>
    <row r="23" spans="1:9" x14ac:dyDescent="0.25">
      <c r="A23">
        <v>10</v>
      </c>
      <c r="B23" t="s">
        <v>18</v>
      </c>
      <c r="C23" s="1">
        <v>0</v>
      </c>
      <c r="D23" s="1">
        <v>0</v>
      </c>
      <c r="E23" s="1">
        <v>0</v>
      </c>
      <c r="F23" s="1">
        <v>0</v>
      </c>
      <c r="G23">
        <v>0</v>
      </c>
      <c r="H23" s="1">
        <v>0</v>
      </c>
      <c r="I23" s="1">
        <v>0</v>
      </c>
    </row>
    <row r="24" spans="1:9" x14ac:dyDescent="0.25">
      <c r="A24">
        <v>11</v>
      </c>
      <c r="B24" t="s">
        <v>19</v>
      </c>
      <c r="C24" s="1">
        <v>478788</v>
      </c>
      <c r="D24" s="1">
        <v>1104.607293</v>
      </c>
      <c r="E24" s="1">
        <v>51101</v>
      </c>
      <c r="F24" s="1">
        <v>1213347</v>
      </c>
      <c r="G24">
        <v>0</v>
      </c>
      <c r="H24" s="1">
        <v>0</v>
      </c>
      <c r="I24" s="1">
        <v>1744340.607293</v>
      </c>
    </row>
    <row r="25" spans="1:9" x14ac:dyDescent="0.25">
      <c r="A25">
        <v>12</v>
      </c>
      <c r="B25" t="s">
        <v>20</v>
      </c>
      <c r="C25" s="1">
        <v>12823146</v>
      </c>
      <c r="D25" s="1">
        <v>2136539.607293</v>
      </c>
      <c r="E25" s="1">
        <v>102202</v>
      </c>
      <c r="F25" s="1">
        <v>1213347</v>
      </c>
      <c r="G25">
        <v>0</v>
      </c>
      <c r="H25" s="1">
        <v>0</v>
      </c>
      <c r="I25" s="1">
        <v>16275234.607293</v>
      </c>
    </row>
  </sheetData>
  <phoneticPr fontId="3"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564F5-792C-4225-A1BD-E39ED994A740}">
  <dimension ref="A1:H49"/>
  <sheetViews>
    <sheetView topLeftCell="A32" workbookViewId="0">
      <selection sqref="A1:H49"/>
    </sheetView>
  </sheetViews>
  <sheetFormatPr defaultRowHeight="15" x14ac:dyDescent="0.25"/>
  <cols>
    <col min="1" max="1" width="56.28515625" bestFit="1" customWidth="1"/>
    <col min="2" max="6" width="13" bestFit="1" customWidth="1"/>
    <col min="7" max="7" width="14.140625" bestFit="1" customWidth="1"/>
    <col min="8" max="8" width="12" bestFit="1" customWidth="1"/>
  </cols>
  <sheetData>
    <row r="1" spans="1:8" x14ac:dyDescent="0.25">
      <c r="A1" t="s">
        <v>1</v>
      </c>
      <c r="B1" t="s">
        <v>2</v>
      </c>
      <c r="C1" t="s">
        <v>3</v>
      </c>
      <c r="D1" t="s">
        <v>4</v>
      </c>
      <c r="E1" t="s">
        <v>5</v>
      </c>
      <c r="F1" t="s">
        <v>6</v>
      </c>
      <c r="G1" t="s">
        <v>50</v>
      </c>
      <c r="H1" t="s">
        <v>51</v>
      </c>
    </row>
    <row r="2" spans="1:8" x14ac:dyDescent="0.25">
      <c r="A2" t="s">
        <v>9</v>
      </c>
      <c r="B2">
        <v>123432</v>
      </c>
      <c r="C2">
        <v>2342</v>
      </c>
      <c r="D2">
        <v>0</v>
      </c>
      <c r="E2">
        <v>0</v>
      </c>
      <c r="F2">
        <v>0</v>
      </c>
      <c r="G2" t="s">
        <v>41</v>
      </c>
      <c r="H2">
        <v>125774</v>
      </c>
    </row>
    <row r="3" spans="1:8" hidden="1" x14ac:dyDescent="0.25">
      <c r="A3" t="s">
        <v>9</v>
      </c>
      <c r="B3">
        <v>123432</v>
      </c>
      <c r="C3">
        <v>2342</v>
      </c>
      <c r="D3">
        <v>0</v>
      </c>
      <c r="E3">
        <v>0</v>
      </c>
      <c r="F3">
        <v>0</v>
      </c>
      <c r="G3" t="s">
        <v>40</v>
      </c>
      <c r="H3">
        <v>0</v>
      </c>
    </row>
    <row r="4" spans="1:8" x14ac:dyDescent="0.25">
      <c r="A4" t="s">
        <v>10</v>
      </c>
      <c r="B4">
        <v>123</v>
      </c>
      <c r="C4">
        <v>2134</v>
      </c>
      <c r="D4">
        <v>0</v>
      </c>
      <c r="E4">
        <v>0</v>
      </c>
      <c r="F4">
        <v>0</v>
      </c>
      <c r="G4" t="s">
        <v>41</v>
      </c>
      <c r="H4">
        <v>2257</v>
      </c>
    </row>
    <row r="5" spans="1:8" hidden="1" x14ac:dyDescent="0.25">
      <c r="A5" t="s">
        <v>10</v>
      </c>
      <c r="B5">
        <v>123</v>
      </c>
      <c r="C5">
        <v>2134</v>
      </c>
      <c r="D5">
        <v>0</v>
      </c>
      <c r="E5">
        <v>0</v>
      </c>
      <c r="F5">
        <v>0</v>
      </c>
      <c r="G5" t="s">
        <v>40</v>
      </c>
      <c r="H5">
        <v>0</v>
      </c>
    </row>
    <row r="6" spans="1:8" x14ac:dyDescent="0.25">
      <c r="A6" t="s">
        <v>11</v>
      </c>
      <c r="B6">
        <v>2332</v>
      </c>
      <c r="C6">
        <v>1231</v>
      </c>
      <c r="D6">
        <v>0</v>
      </c>
      <c r="E6">
        <v>0</v>
      </c>
      <c r="F6">
        <v>0</v>
      </c>
      <c r="G6" t="s">
        <v>41</v>
      </c>
      <c r="H6">
        <v>3563</v>
      </c>
    </row>
    <row r="7" spans="1:8" hidden="1" x14ac:dyDescent="0.25">
      <c r="A7" t="s">
        <v>11</v>
      </c>
      <c r="B7">
        <v>2332</v>
      </c>
      <c r="C7">
        <v>1231</v>
      </c>
      <c r="D7">
        <v>0</v>
      </c>
      <c r="E7">
        <v>0</v>
      </c>
      <c r="F7">
        <v>0</v>
      </c>
      <c r="G7" t="s">
        <v>40</v>
      </c>
      <c r="H7">
        <v>0</v>
      </c>
    </row>
    <row r="8" spans="1:8" x14ac:dyDescent="0.25">
      <c r="A8" t="s">
        <v>12</v>
      </c>
      <c r="B8">
        <v>125887</v>
      </c>
      <c r="C8">
        <v>5707</v>
      </c>
      <c r="D8">
        <v>0</v>
      </c>
      <c r="E8">
        <v>0</v>
      </c>
      <c r="F8">
        <v>0</v>
      </c>
      <c r="G8" t="s">
        <v>41</v>
      </c>
      <c r="H8">
        <v>131594</v>
      </c>
    </row>
    <row r="9" spans="1:8" hidden="1" x14ac:dyDescent="0.25">
      <c r="A9" t="s">
        <v>12</v>
      </c>
      <c r="B9">
        <v>125887</v>
      </c>
      <c r="C9">
        <v>5707</v>
      </c>
      <c r="D9">
        <v>0</v>
      </c>
      <c r="E9">
        <v>0</v>
      </c>
      <c r="F9">
        <v>0</v>
      </c>
      <c r="G9" t="s">
        <v>40</v>
      </c>
      <c r="H9">
        <v>0</v>
      </c>
    </row>
    <row r="10" spans="1:8" x14ac:dyDescent="0.25">
      <c r="A10" t="s">
        <v>13</v>
      </c>
      <c r="B10">
        <v>1234234</v>
      </c>
      <c r="C10">
        <v>23114134</v>
      </c>
      <c r="D10">
        <v>222</v>
      </c>
      <c r="E10">
        <v>13212</v>
      </c>
      <c r="F10">
        <v>0</v>
      </c>
      <c r="G10" t="s">
        <v>41</v>
      </c>
      <c r="H10">
        <v>24361802</v>
      </c>
    </row>
    <row r="11" spans="1:8" hidden="1" x14ac:dyDescent="0.25">
      <c r="A11" t="s">
        <v>13</v>
      </c>
      <c r="B11">
        <v>1234234</v>
      </c>
      <c r="C11">
        <v>23114134</v>
      </c>
      <c r="D11">
        <v>222</v>
      </c>
      <c r="E11">
        <v>13212</v>
      </c>
      <c r="F11">
        <v>0</v>
      </c>
      <c r="G11" t="s">
        <v>40</v>
      </c>
      <c r="H11">
        <v>0</v>
      </c>
    </row>
    <row r="12" spans="1:8" x14ac:dyDescent="0.25">
      <c r="A12" t="s">
        <v>14</v>
      </c>
      <c r="B12">
        <v>5334</v>
      </c>
      <c r="C12">
        <v>123132</v>
      </c>
      <c r="D12">
        <v>134213</v>
      </c>
      <c r="E12">
        <v>1312</v>
      </c>
      <c r="F12">
        <v>0</v>
      </c>
      <c r="G12" t="s">
        <v>41</v>
      </c>
      <c r="H12">
        <v>263991</v>
      </c>
    </row>
    <row r="13" spans="1:8" hidden="1" x14ac:dyDescent="0.25">
      <c r="A13" t="s">
        <v>14</v>
      </c>
      <c r="B13">
        <v>5334</v>
      </c>
      <c r="C13">
        <v>123132</v>
      </c>
      <c r="D13">
        <v>134213</v>
      </c>
      <c r="E13">
        <v>1312</v>
      </c>
      <c r="F13">
        <v>0</v>
      </c>
      <c r="G13" t="s">
        <v>40</v>
      </c>
      <c r="H13">
        <v>0</v>
      </c>
    </row>
    <row r="14" spans="1:8" x14ac:dyDescent="0.25">
      <c r="A14" t="s">
        <v>15</v>
      </c>
      <c r="B14">
        <v>23</v>
      </c>
      <c r="C14">
        <v>0</v>
      </c>
      <c r="D14">
        <v>0</v>
      </c>
      <c r="E14">
        <v>23112</v>
      </c>
      <c r="F14">
        <v>0</v>
      </c>
      <c r="G14" t="s">
        <v>41</v>
      </c>
      <c r="H14">
        <v>23135</v>
      </c>
    </row>
    <row r="15" spans="1:8" hidden="1" x14ac:dyDescent="0.25">
      <c r="A15" t="s">
        <v>15</v>
      </c>
      <c r="B15">
        <v>23</v>
      </c>
      <c r="C15">
        <v>0</v>
      </c>
      <c r="D15">
        <v>0</v>
      </c>
      <c r="E15">
        <v>23112</v>
      </c>
      <c r="F15">
        <v>0</v>
      </c>
      <c r="G15" t="s">
        <v>40</v>
      </c>
      <c r="H15">
        <v>0</v>
      </c>
    </row>
    <row r="16" spans="1:8" x14ac:dyDescent="0.25">
      <c r="A16" t="s">
        <v>16</v>
      </c>
      <c r="B16">
        <v>0</v>
      </c>
      <c r="C16">
        <v>0</v>
      </c>
      <c r="D16">
        <v>471</v>
      </c>
      <c r="E16">
        <v>0</v>
      </c>
      <c r="F16">
        <v>0</v>
      </c>
      <c r="G16" t="s">
        <v>41</v>
      </c>
      <c r="H16">
        <v>471</v>
      </c>
    </row>
    <row r="17" spans="1:8" hidden="1" x14ac:dyDescent="0.25">
      <c r="A17" t="s">
        <v>16</v>
      </c>
      <c r="B17">
        <v>0</v>
      </c>
      <c r="C17">
        <v>0</v>
      </c>
      <c r="D17">
        <v>471</v>
      </c>
      <c r="E17">
        <v>0</v>
      </c>
      <c r="F17">
        <v>0</v>
      </c>
      <c r="G17" t="s">
        <v>40</v>
      </c>
      <c r="H17">
        <v>0</v>
      </c>
    </row>
    <row r="18" spans="1:8" x14ac:dyDescent="0.25">
      <c r="A18" t="s">
        <v>17</v>
      </c>
      <c r="B18">
        <v>123</v>
      </c>
      <c r="C18">
        <v>234</v>
      </c>
      <c r="D18">
        <v>31</v>
      </c>
      <c r="E18">
        <v>213</v>
      </c>
      <c r="F18">
        <v>0</v>
      </c>
      <c r="G18" t="s">
        <v>41</v>
      </c>
      <c r="H18">
        <v>24234</v>
      </c>
    </row>
    <row r="19" spans="1:8" hidden="1" x14ac:dyDescent="0.25">
      <c r="A19" t="s">
        <v>17</v>
      </c>
      <c r="B19">
        <v>123</v>
      </c>
      <c r="C19">
        <v>234</v>
      </c>
      <c r="D19">
        <v>31</v>
      </c>
      <c r="E19">
        <v>213</v>
      </c>
      <c r="F19">
        <v>0</v>
      </c>
      <c r="G19" t="s">
        <v>40</v>
      </c>
      <c r="H19">
        <v>0</v>
      </c>
    </row>
    <row r="20" spans="1:8" x14ac:dyDescent="0.25">
      <c r="A20" t="s">
        <v>18</v>
      </c>
      <c r="B20">
        <v>0</v>
      </c>
      <c r="C20">
        <v>0</v>
      </c>
      <c r="D20">
        <v>471.79529999999994</v>
      </c>
      <c r="E20">
        <v>0</v>
      </c>
      <c r="F20">
        <v>0</v>
      </c>
      <c r="G20" t="s">
        <v>41</v>
      </c>
      <c r="H20">
        <v>471.79529999999994</v>
      </c>
    </row>
    <row r="21" spans="1:8" hidden="1" x14ac:dyDescent="0.25">
      <c r="A21" t="s">
        <v>18</v>
      </c>
      <c r="B21">
        <v>0</v>
      </c>
      <c r="C21">
        <v>0</v>
      </c>
      <c r="D21">
        <v>471.79529999999994</v>
      </c>
      <c r="E21">
        <v>0</v>
      </c>
      <c r="F21">
        <v>0</v>
      </c>
      <c r="G21" t="s">
        <v>40</v>
      </c>
      <c r="H21">
        <v>0</v>
      </c>
    </row>
    <row r="22" spans="1:8" x14ac:dyDescent="0.25">
      <c r="A22" t="s">
        <v>19</v>
      </c>
      <c r="B22">
        <v>1234357</v>
      </c>
      <c r="C22">
        <v>23237500</v>
      </c>
      <c r="D22">
        <v>135408.7953</v>
      </c>
      <c r="E22">
        <v>13425</v>
      </c>
      <c r="F22">
        <v>0</v>
      </c>
      <c r="G22" t="s">
        <v>41</v>
      </c>
      <c r="H22">
        <v>24620690.795299999</v>
      </c>
    </row>
    <row r="23" spans="1:8" hidden="1" x14ac:dyDescent="0.25">
      <c r="A23" t="s">
        <v>19</v>
      </c>
      <c r="B23">
        <v>1234357</v>
      </c>
      <c r="C23">
        <v>23237500</v>
      </c>
      <c r="D23">
        <v>135408.7953</v>
      </c>
      <c r="E23">
        <v>13425</v>
      </c>
      <c r="F23">
        <v>0</v>
      </c>
      <c r="G23" t="s">
        <v>40</v>
      </c>
      <c r="H23">
        <v>0</v>
      </c>
    </row>
    <row r="24" spans="1:8" x14ac:dyDescent="0.25">
      <c r="A24" t="s">
        <v>20</v>
      </c>
      <c r="B24">
        <v>1360244</v>
      </c>
      <c r="C24">
        <v>23243207</v>
      </c>
      <c r="D24">
        <v>135408.7953</v>
      </c>
      <c r="E24">
        <v>13425</v>
      </c>
      <c r="F24">
        <v>0</v>
      </c>
      <c r="G24" t="s">
        <v>41</v>
      </c>
      <c r="H24">
        <v>24752284.795299999</v>
      </c>
    </row>
    <row r="25" spans="1:8" hidden="1" x14ac:dyDescent="0.25">
      <c r="A25" t="s">
        <v>20</v>
      </c>
      <c r="B25">
        <v>1360244</v>
      </c>
      <c r="C25">
        <v>23243207</v>
      </c>
      <c r="D25">
        <v>135408.7953</v>
      </c>
      <c r="E25">
        <v>13425</v>
      </c>
      <c r="F25">
        <v>0</v>
      </c>
      <c r="G25" t="s">
        <v>40</v>
      </c>
      <c r="H25">
        <v>0</v>
      </c>
    </row>
    <row r="26" spans="1:8" x14ac:dyDescent="0.25">
      <c r="A26" t="s">
        <v>9</v>
      </c>
      <c r="B26">
        <v>12343124</v>
      </c>
      <c r="C26">
        <v>2135435</v>
      </c>
      <c r="D26">
        <v>0</v>
      </c>
      <c r="E26">
        <v>0</v>
      </c>
      <c r="F26">
        <v>0</v>
      </c>
      <c r="G26" t="s">
        <v>41</v>
      </c>
      <c r="H26">
        <v>0</v>
      </c>
    </row>
    <row r="27" spans="1:8" hidden="1" x14ac:dyDescent="0.25">
      <c r="A27" t="s">
        <v>9</v>
      </c>
      <c r="B27">
        <v>12343124</v>
      </c>
      <c r="C27">
        <v>2135435</v>
      </c>
      <c r="D27">
        <v>0</v>
      </c>
      <c r="E27">
        <v>0</v>
      </c>
      <c r="F27">
        <v>0</v>
      </c>
      <c r="G27" t="s">
        <v>40</v>
      </c>
      <c r="H27">
        <v>14478559</v>
      </c>
    </row>
    <row r="28" spans="1:8" x14ac:dyDescent="0.25">
      <c r="A28" t="s">
        <v>10</v>
      </c>
      <c r="B28">
        <v>0</v>
      </c>
      <c r="C28">
        <v>0</v>
      </c>
      <c r="D28">
        <v>0</v>
      </c>
      <c r="E28">
        <v>0</v>
      </c>
      <c r="F28">
        <v>0</v>
      </c>
      <c r="G28" t="s">
        <v>41</v>
      </c>
      <c r="H28">
        <v>0</v>
      </c>
    </row>
    <row r="29" spans="1:8" hidden="1" x14ac:dyDescent="0.25">
      <c r="A29" t="s">
        <v>10</v>
      </c>
      <c r="B29">
        <v>0</v>
      </c>
      <c r="C29">
        <v>0</v>
      </c>
      <c r="D29">
        <v>0</v>
      </c>
      <c r="E29">
        <v>0</v>
      </c>
      <c r="F29">
        <v>0</v>
      </c>
      <c r="G29" t="s">
        <v>40</v>
      </c>
      <c r="H29">
        <v>0</v>
      </c>
    </row>
    <row r="30" spans="1:8" x14ac:dyDescent="0.25">
      <c r="A30" t="s">
        <v>11</v>
      </c>
      <c r="B30">
        <v>1234</v>
      </c>
      <c r="C30">
        <v>0</v>
      </c>
      <c r="D30">
        <v>0</v>
      </c>
      <c r="E30">
        <v>0</v>
      </c>
      <c r="F30">
        <v>0</v>
      </c>
      <c r="G30" t="s">
        <v>41</v>
      </c>
      <c r="H30">
        <v>0</v>
      </c>
    </row>
    <row r="31" spans="1:8" hidden="1" x14ac:dyDescent="0.25">
      <c r="A31" t="s">
        <v>11</v>
      </c>
      <c r="B31">
        <v>1234</v>
      </c>
      <c r="C31">
        <v>0</v>
      </c>
      <c r="D31">
        <v>0</v>
      </c>
      <c r="E31">
        <v>0</v>
      </c>
      <c r="F31">
        <v>0</v>
      </c>
      <c r="G31" t="s">
        <v>40</v>
      </c>
      <c r="H31">
        <v>1234</v>
      </c>
    </row>
    <row r="32" spans="1:8" x14ac:dyDescent="0.25">
      <c r="A32" t="s">
        <v>12</v>
      </c>
      <c r="B32">
        <v>12344358</v>
      </c>
      <c r="C32">
        <v>2135435</v>
      </c>
      <c r="D32">
        <v>0</v>
      </c>
      <c r="E32">
        <v>0</v>
      </c>
      <c r="F32">
        <v>0</v>
      </c>
      <c r="G32" t="s">
        <v>41</v>
      </c>
      <c r="H32">
        <v>0</v>
      </c>
    </row>
    <row r="33" spans="1:8" hidden="1" x14ac:dyDescent="0.25">
      <c r="A33" t="s">
        <v>12</v>
      </c>
      <c r="B33">
        <v>12344358</v>
      </c>
      <c r="C33">
        <v>2135435</v>
      </c>
      <c r="D33">
        <v>0</v>
      </c>
      <c r="E33">
        <v>0</v>
      </c>
      <c r="F33">
        <v>0</v>
      </c>
      <c r="G33" t="s">
        <v>40</v>
      </c>
      <c r="H33">
        <v>14479793</v>
      </c>
    </row>
    <row r="34" spans="1:8" x14ac:dyDescent="0.25">
      <c r="A34" t="s">
        <v>13</v>
      </c>
      <c r="B34">
        <v>454554</v>
      </c>
      <c r="C34">
        <v>1018.837293</v>
      </c>
      <c r="D34">
        <v>23232</v>
      </c>
      <c r="E34">
        <v>1213324</v>
      </c>
      <c r="F34">
        <v>0</v>
      </c>
      <c r="G34" t="s">
        <v>41</v>
      </c>
      <c r="H34">
        <v>0</v>
      </c>
    </row>
    <row r="35" spans="1:8" hidden="1" x14ac:dyDescent="0.25">
      <c r="A35" t="s">
        <v>13</v>
      </c>
      <c r="B35">
        <v>454554</v>
      </c>
      <c r="C35">
        <v>1018.837293</v>
      </c>
      <c r="D35">
        <v>23232</v>
      </c>
      <c r="E35">
        <v>1213324</v>
      </c>
      <c r="F35">
        <v>0</v>
      </c>
      <c r="G35" t="s">
        <v>40</v>
      </c>
      <c r="H35">
        <v>1692128.837293</v>
      </c>
    </row>
    <row r="36" spans="1:8" x14ac:dyDescent="0.25">
      <c r="A36" t="s">
        <v>14</v>
      </c>
      <c r="B36">
        <v>343</v>
      </c>
      <c r="C36">
        <v>85.77</v>
      </c>
      <c r="D36">
        <v>23223</v>
      </c>
      <c r="E36">
        <v>234</v>
      </c>
      <c r="F36">
        <v>0</v>
      </c>
      <c r="G36" t="s">
        <v>41</v>
      </c>
      <c r="H36">
        <v>0</v>
      </c>
    </row>
    <row r="37" spans="1:8" hidden="1" x14ac:dyDescent="0.25">
      <c r="A37" t="s">
        <v>14</v>
      </c>
      <c r="B37">
        <v>343</v>
      </c>
      <c r="C37">
        <v>85.77</v>
      </c>
      <c r="D37">
        <v>23223</v>
      </c>
      <c r="E37">
        <v>234</v>
      </c>
      <c r="F37">
        <v>0</v>
      </c>
      <c r="G37" t="s">
        <v>40</v>
      </c>
      <c r="H37">
        <v>23885.77</v>
      </c>
    </row>
    <row r="38" spans="1:8" x14ac:dyDescent="0.25">
      <c r="A38" t="s">
        <v>15</v>
      </c>
      <c r="B38">
        <v>0</v>
      </c>
      <c r="C38">
        <v>0</v>
      </c>
      <c r="D38">
        <v>0</v>
      </c>
      <c r="E38">
        <v>0</v>
      </c>
      <c r="F38">
        <v>0</v>
      </c>
      <c r="G38" t="s">
        <v>41</v>
      </c>
      <c r="H38">
        <v>0</v>
      </c>
    </row>
    <row r="39" spans="1:8" hidden="1" x14ac:dyDescent="0.25">
      <c r="A39" t="s">
        <v>15</v>
      </c>
      <c r="B39">
        <v>0</v>
      </c>
      <c r="C39">
        <v>0</v>
      </c>
      <c r="D39">
        <v>0</v>
      </c>
      <c r="E39">
        <v>0</v>
      </c>
      <c r="F39">
        <v>0</v>
      </c>
      <c r="G39" t="s">
        <v>40</v>
      </c>
      <c r="H39">
        <v>0</v>
      </c>
    </row>
    <row r="40" spans="1:8" x14ac:dyDescent="0.25">
      <c r="A40" t="s">
        <v>16</v>
      </c>
      <c r="B40">
        <v>0</v>
      </c>
      <c r="C40">
        <v>0</v>
      </c>
      <c r="D40">
        <v>2323</v>
      </c>
      <c r="E40">
        <v>2342</v>
      </c>
      <c r="F40">
        <v>0</v>
      </c>
      <c r="G40" t="s">
        <v>41</v>
      </c>
      <c r="H40">
        <v>0</v>
      </c>
    </row>
    <row r="41" spans="1:8" hidden="1" x14ac:dyDescent="0.25">
      <c r="A41" t="s">
        <v>16</v>
      </c>
      <c r="B41">
        <v>0</v>
      </c>
      <c r="C41">
        <v>0</v>
      </c>
      <c r="D41">
        <v>2323</v>
      </c>
      <c r="E41">
        <v>2342</v>
      </c>
      <c r="F41">
        <v>0</v>
      </c>
      <c r="G41" t="s">
        <v>40</v>
      </c>
      <c r="H41">
        <v>4665</v>
      </c>
    </row>
    <row r="42" spans="1:8" x14ac:dyDescent="0.25">
      <c r="A42" t="s">
        <v>17</v>
      </c>
      <c r="B42">
        <v>24234</v>
      </c>
      <c r="C42">
        <v>85.77</v>
      </c>
      <c r="D42">
        <v>2323</v>
      </c>
      <c r="E42">
        <v>23</v>
      </c>
      <c r="F42">
        <v>0</v>
      </c>
      <c r="G42" t="s">
        <v>41</v>
      </c>
      <c r="H42">
        <v>0</v>
      </c>
    </row>
    <row r="43" spans="1:8" hidden="1" x14ac:dyDescent="0.25">
      <c r="A43" t="s">
        <v>17</v>
      </c>
      <c r="B43">
        <v>24234</v>
      </c>
      <c r="C43">
        <v>85.77</v>
      </c>
      <c r="D43">
        <v>2323</v>
      </c>
      <c r="E43">
        <v>23</v>
      </c>
      <c r="F43">
        <v>0</v>
      </c>
      <c r="G43" t="s">
        <v>40</v>
      </c>
      <c r="H43">
        <v>26665.77</v>
      </c>
    </row>
    <row r="44" spans="1:8" x14ac:dyDescent="0.25">
      <c r="A44" t="s">
        <v>18</v>
      </c>
      <c r="B44">
        <v>0</v>
      </c>
      <c r="C44">
        <v>0</v>
      </c>
      <c r="D44">
        <v>0</v>
      </c>
      <c r="E44">
        <v>0</v>
      </c>
      <c r="F44">
        <v>0</v>
      </c>
      <c r="G44" t="s">
        <v>41</v>
      </c>
      <c r="H44">
        <v>0</v>
      </c>
    </row>
    <row r="45" spans="1:8" hidden="1" x14ac:dyDescent="0.25">
      <c r="A45" t="s">
        <v>18</v>
      </c>
      <c r="B45">
        <v>0</v>
      </c>
      <c r="C45">
        <v>0</v>
      </c>
      <c r="D45">
        <v>0</v>
      </c>
      <c r="E45">
        <v>0</v>
      </c>
      <c r="F45">
        <v>0</v>
      </c>
      <c r="G45" t="s">
        <v>40</v>
      </c>
      <c r="H45">
        <v>0</v>
      </c>
    </row>
    <row r="46" spans="1:8" x14ac:dyDescent="0.25">
      <c r="A46" t="s">
        <v>19</v>
      </c>
      <c r="B46">
        <v>478788</v>
      </c>
      <c r="C46">
        <v>1104.607293</v>
      </c>
      <c r="D46">
        <v>51101</v>
      </c>
      <c r="E46">
        <v>1213347</v>
      </c>
      <c r="F46">
        <v>0</v>
      </c>
      <c r="G46" t="s">
        <v>41</v>
      </c>
      <c r="H46">
        <v>0</v>
      </c>
    </row>
    <row r="47" spans="1:8" hidden="1" x14ac:dyDescent="0.25">
      <c r="A47" t="s">
        <v>19</v>
      </c>
      <c r="B47">
        <v>478788</v>
      </c>
      <c r="C47">
        <v>1104.607293</v>
      </c>
      <c r="D47">
        <v>51101</v>
      </c>
      <c r="E47">
        <v>1213347</v>
      </c>
      <c r="F47">
        <v>0</v>
      </c>
      <c r="G47" t="s">
        <v>40</v>
      </c>
      <c r="H47">
        <v>1744340.607293</v>
      </c>
    </row>
    <row r="48" spans="1:8" x14ac:dyDescent="0.25">
      <c r="A48" t="s">
        <v>20</v>
      </c>
      <c r="B48">
        <v>12823146</v>
      </c>
      <c r="C48">
        <v>2136539.607293</v>
      </c>
      <c r="D48">
        <v>102202</v>
      </c>
      <c r="E48">
        <v>1213347</v>
      </c>
      <c r="F48">
        <v>0</v>
      </c>
      <c r="G48" t="s">
        <v>41</v>
      </c>
      <c r="H48">
        <v>0</v>
      </c>
    </row>
    <row r="49" spans="1:8" hidden="1" x14ac:dyDescent="0.25">
      <c r="A49" t="s">
        <v>20</v>
      </c>
      <c r="B49">
        <v>12823146</v>
      </c>
      <c r="C49">
        <v>2136539.607293</v>
      </c>
      <c r="D49">
        <v>102202</v>
      </c>
      <c r="E49">
        <v>1213347</v>
      </c>
      <c r="F49">
        <v>0</v>
      </c>
      <c r="G49" t="s">
        <v>40</v>
      </c>
      <c r="H49">
        <v>16275234.607293</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B1B12-74E9-480F-8256-1032DD910C36}">
  <dimension ref="A1:N18"/>
  <sheetViews>
    <sheetView zoomScale="71" zoomScaleNormal="71" workbookViewId="0">
      <selection activeCell="G13" sqref="G13"/>
    </sheetView>
  </sheetViews>
  <sheetFormatPr defaultRowHeight="15" x14ac:dyDescent="0.25"/>
  <cols>
    <col min="1" max="1" width="53" customWidth="1"/>
    <col min="2" max="2" width="13.140625" bestFit="1" customWidth="1"/>
    <col min="3" max="3" width="34.28515625" bestFit="1" customWidth="1"/>
    <col min="4" max="4" width="11.85546875" bestFit="1" customWidth="1"/>
    <col min="5" max="5" width="10.7109375" bestFit="1" customWidth="1"/>
    <col min="6" max="6" width="24.7109375" customWidth="1"/>
    <col min="7" max="7" width="17.85546875" customWidth="1"/>
    <col min="8" max="8" width="13.140625" customWidth="1"/>
    <col min="9" max="9" width="14" customWidth="1"/>
    <col min="10" max="10" width="16.42578125" customWidth="1"/>
    <col min="11" max="11" width="16.85546875" customWidth="1"/>
    <col min="12" max="12" width="18.140625" customWidth="1"/>
    <col min="13" max="13" width="31.5703125" customWidth="1"/>
    <col min="14" max="14" width="10.7109375" bestFit="1" customWidth="1"/>
  </cols>
  <sheetData>
    <row r="1" spans="1:14" ht="15.75" x14ac:dyDescent="0.25">
      <c r="A1" s="25" t="s">
        <v>1</v>
      </c>
      <c r="B1" s="26" t="s">
        <v>2</v>
      </c>
      <c r="C1" s="26" t="s">
        <v>3</v>
      </c>
      <c r="D1" s="26" t="s">
        <v>4</v>
      </c>
      <c r="E1" s="26" t="s">
        <v>5</v>
      </c>
      <c r="F1" s="26" t="s">
        <v>6</v>
      </c>
      <c r="G1" s="27" t="s">
        <v>7</v>
      </c>
      <c r="H1" s="28" t="s">
        <v>2</v>
      </c>
      <c r="I1" s="28" t="s">
        <v>3</v>
      </c>
      <c r="J1" s="28" t="s">
        <v>4</v>
      </c>
      <c r="K1" s="28" t="s">
        <v>5</v>
      </c>
      <c r="L1" s="28" t="s">
        <v>6</v>
      </c>
      <c r="M1" s="29" t="s">
        <v>8</v>
      </c>
    </row>
    <row r="2" spans="1:14" ht="15.75" x14ac:dyDescent="0.25">
      <c r="A2" s="30" t="s">
        <v>9</v>
      </c>
      <c r="B2" s="31">
        <v>123432</v>
      </c>
      <c r="C2" s="32">
        <v>2342</v>
      </c>
      <c r="D2" s="31">
        <v>0</v>
      </c>
      <c r="E2" s="31">
        <v>0</v>
      </c>
      <c r="F2" s="33">
        <v>0</v>
      </c>
      <c r="G2" s="34">
        <f t="shared" ref="G2:G9" si="0">SUM(B2:F2)</f>
        <v>125774</v>
      </c>
      <c r="H2" s="35">
        <v>12343124</v>
      </c>
      <c r="I2" s="36">
        <v>2135435</v>
      </c>
      <c r="J2" s="35">
        <v>0</v>
      </c>
      <c r="K2" s="35">
        <v>0</v>
      </c>
      <c r="L2" s="37">
        <v>0</v>
      </c>
      <c r="M2" s="34">
        <f t="shared" ref="M2:M13" si="1">SUM(H2:L2)</f>
        <v>14478559</v>
      </c>
    </row>
    <row r="3" spans="1:14" ht="15.75" x14ac:dyDescent="0.25">
      <c r="A3" s="38" t="s">
        <v>10</v>
      </c>
      <c r="B3" s="39">
        <v>123</v>
      </c>
      <c r="C3" s="39">
        <v>2134</v>
      </c>
      <c r="D3" s="39">
        <v>0</v>
      </c>
      <c r="E3" s="39">
        <v>0</v>
      </c>
      <c r="F3" s="40">
        <v>0</v>
      </c>
      <c r="G3" s="34">
        <f t="shared" si="0"/>
        <v>2257</v>
      </c>
      <c r="H3" s="35">
        <v>0</v>
      </c>
      <c r="I3" s="35">
        <v>0</v>
      </c>
      <c r="J3" s="35">
        <v>0</v>
      </c>
      <c r="K3" s="35">
        <v>0</v>
      </c>
      <c r="L3" s="41">
        <v>0</v>
      </c>
      <c r="M3" s="34">
        <f t="shared" si="1"/>
        <v>0</v>
      </c>
    </row>
    <row r="4" spans="1:14" ht="15.75" x14ac:dyDescent="0.25">
      <c r="A4" s="30" t="s">
        <v>11</v>
      </c>
      <c r="B4" s="31">
        <v>2332</v>
      </c>
      <c r="C4" s="31">
        <v>1231</v>
      </c>
      <c r="D4" s="31">
        <v>0</v>
      </c>
      <c r="E4" s="31">
        <v>0</v>
      </c>
      <c r="F4" s="42">
        <v>0</v>
      </c>
      <c r="G4" s="34">
        <f t="shared" si="0"/>
        <v>3563</v>
      </c>
      <c r="H4" s="35">
        <v>1234</v>
      </c>
      <c r="I4" s="35">
        <v>0</v>
      </c>
      <c r="J4" s="35">
        <v>0</v>
      </c>
      <c r="K4" s="35">
        <v>0</v>
      </c>
      <c r="L4" s="41">
        <v>0</v>
      </c>
      <c r="M4" s="34">
        <f t="shared" si="1"/>
        <v>1234</v>
      </c>
    </row>
    <row r="5" spans="1:14" ht="15.75" x14ac:dyDescent="0.25">
      <c r="A5" s="43" t="s">
        <v>12</v>
      </c>
      <c r="B5" s="39">
        <f>SUM(B2:B4)</f>
        <v>125887</v>
      </c>
      <c r="C5" s="39">
        <f>SUM(C2:C4)</f>
        <v>5707</v>
      </c>
      <c r="D5" s="39">
        <v>0</v>
      </c>
      <c r="E5" s="39">
        <v>0</v>
      </c>
      <c r="F5" s="44">
        <v>0</v>
      </c>
      <c r="G5" s="34">
        <f t="shared" si="0"/>
        <v>131594</v>
      </c>
      <c r="H5" s="35">
        <f>SUM(H2:H4)</f>
        <v>12344358</v>
      </c>
      <c r="I5" s="35">
        <f>SUM(I2:I4)</f>
        <v>2135435</v>
      </c>
      <c r="J5" s="35">
        <f>SUM(J2:J4)</f>
        <v>0</v>
      </c>
      <c r="K5" s="35">
        <v>0</v>
      </c>
      <c r="L5" s="45">
        <v>0</v>
      </c>
      <c r="M5" s="34">
        <f t="shared" si="1"/>
        <v>14479793</v>
      </c>
    </row>
    <row r="6" spans="1:14" ht="15.75" x14ac:dyDescent="0.25">
      <c r="A6" s="30" t="s">
        <v>13</v>
      </c>
      <c r="B6" s="31">
        <v>1234234</v>
      </c>
      <c r="C6" s="32">
        <v>23114134</v>
      </c>
      <c r="D6" s="31">
        <v>222</v>
      </c>
      <c r="E6" s="31">
        <v>13212</v>
      </c>
      <c r="F6" s="33">
        <v>0</v>
      </c>
      <c r="G6" s="34">
        <f t="shared" si="0"/>
        <v>24361802</v>
      </c>
      <c r="H6" s="35">
        <v>454554</v>
      </c>
      <c r="I6" s="36">
        <v>1018.837293</v>
      </c>
      <c r="J6" s="35">
        <v>23232</v>
      </c>
      <c r="K6" s="35">
        <v>1213324</v>
      </c>
      <c r="L6" s="37">
        <v>0</v>
      </c>
      <c r="M6" s="34">
        <f t="shared" si="1"/>
        <v>1692128.837293</v>
      </c>
    </row>
    <row r="7" spans="1:14" ht="15.75" x14ac:dyDescent="0.25">
      <c r="A7" s="46" t="s">
        <v>14</v>
      </c>
      <c r="B7" s="47">
        <v>5334</v>
      </c>
      <c r="C7" s="47">
        <v>123132</v>
      </c>
      <c r="D7" s="47">
        <v>134213</v>
      </c>
      <c r="E7" s="47">
        <v>1312</v>
      </c>
      <c r="F7" s="40">
        <v>0</v>
      </c>
      <c r="G7" s="34">
        <f t="shared" si="0"/>
        <v>263991</v>
      </c>
      <c r="H7" s="48">
        <v>343</v>
      </c>
      <c r="I7" s="48">
        <v>85.77</v>
      </c>
      <c r="J7" s="48">
        <v>23223</v>
      </c>
      <c r="K7" s="48">
        <v>234</v>
      </c>
      <c r="L7" s="41">
        <v>0</v>
      </c>
      <c r="M7" s="34">
        <f t="shared" si="1"/>
        <v>23885.77</v>
      </c>
    </row>
    <row r="8" spans="1:14" ht="15.75" x14ac:dyDescent="0.25">
      <c r="A8" s="49" t="s">
        <v>15</v>
      </c>
      <c r="B8" s="50">
        <v>23</v>
      </c>
      <c r="C8" s="50">
        <v>0</v>
      </c>
      <c r="D8" s="50">
        <v>0</v>
      </c>
      <c r="E8" s="50">
        <v>23112</v>
      </c>
      <c r="F8" s="42">
        <v>0</v>
      </c>
      <c r="G8" s="34">
        <f t="shared" si="0"/>
        <v>23135</v>
      </c>
      <c r="H8" s="47">
        <v>0</v>
      </c>
      <c r="I8" s="47">
        <v>0</v>
      </c>
      <c r="J8" s="47">
        <v>0</v>
      </c>
      <c r="K8" s="51">
        <v>0</v>
      </c>
      <c r="L8" s="41">
        <v>0</v>
      </c>
      <c r="M8" s="34">
        <f t="shared" si="1"/>
        <v>0</v>
      </c>
    </row>
    <row r="9" spans="1:14" ht="15.75" x14ac:dyDescent="0.25">
      <c r="A9" s="46" t="s">
        <v>16</v>
      </c>
      <c r="B9" s="47">
        <v>0</v>
      </c>
      <c r="C9" s="47">
        <v>0</v>
      </c>
      <c r="D9" s="47">
        <v>471</v>
      </c>
      <c r="E9" s="51">
        <v>0</v>
      </c>
      <c r="F9" s="40">
        <v>0</v>
      </c>
      <c r="G9" s="34">
        <f t="shared" si="0"/>
        <v>471</v>
      </c>
      <c r="H9" s="47">
        <v>0</v>
      </c>
      <c r="I9" s="47">
        <v>0</v>
      </c>
      <c r="J9" s="47">
        <v>2323</v>
      </c>
      <c r="K9" s="51">
        <v>2342</v>
      </c>
      <c r="L9" s="41">
        <v>0</v>
      </c>
      <c r="M9" s="34">
        <f t="shared" si="1"/>
        <v>4665</v>
      </c>
    </row>
    <row r="10" spans="1:14" ht="15.75" x14ac:dyDescent="0.25">
      <c r="A10" s="30" t="s">
        <v>17</v>
      </c>
      <c r="B10" s="31">
        <v>123</v>
      </c>
      <c r="C10" s="31">
        <v>234</v>
      </c>
      <c r="D10" s="31">
        <v>31</v>
      </c>
      <c r="E10" s="31">
        <v>213</v>
      </c>
      <c r="F10" s="42">
        <v>0</v>
      </c>
      <c r="G10" s="34">
        <v>24234</v>
      </c>
      <c r="H10" s="35">
        <v>24234</v>
      </c>
      <c r="I10" s="35">
        <f>SUM(I7:I9)</f>
        <v>85.77</v>
      </c>
      <c r="J10" s="35">
        <v>2323</v>
      </c>
      <c r="K10" s="35">
        <v>23</v>
      </c>
      <c r="L10" s="41">
        <v>0</v>
      </c>
      <c r="M10" s="34">
        <f t="shared" si="1"/>
        <v>26665.77</v>
      </c>
    </row>
    <row r="11" spans="1:14" ht="15.75" x14ac:dyDescent="0.25">
      <c r="A11" s="38" t="s">
        <v>18</v>
      </c>
      <c r="B11" s="39">
        <v>0</v>
      </c>
      <c r="C11" s="39">
        <v>0</v>
      </c>
      <c r="D11" s="39">
        <v>471.79529999999994</v>
      </c>
      <c r="E11" s="39">
        <v>0</v>
      </c>
      <c r="F11" s="40">
        <v>0</v>
      </c>
      <c r="G11" s="34">
        <f>SUM(B11:F11)</f>
        <v>471.79529999999994</v>
      </c>
      <c r="H11" s="35">
        <v>0</v>
      </c>
      <c r="I11" s="35">
        <v>0</v>
      </c>
      <c r="J11" s="35">
        <v>0</v>
      </c>
      <c r="K11" s="35">
        <v>0</v>
      </c>
      <c r="L11" s="41">
        <v>0</v>
      </c>
      <c r="M11" s="34">
        <f t="shared" si="1"/>
        <v>0</v>
      </c>
    </row>
    <row r="12" spans="1:14" ht="15.75" x14ac:dyDescent="0.25">
      <c r="A12" s="52" t="s">
        <v>19</v>
      </c>
      <c r="B12" s="31">
        <f>SUM(B6,B10)</f>
        <v>1234357</v>
      </c>
      <c r="C12" s="31">
        <f>SUM(C6:C11)</f>
        <v>23237500</v>
      </c>
      <c r="D12" s="31">
        <f>SUM(D6:D11)</f>
        <v>135408.7953</v>
      </c>
      <c r="E12" s="31">
        <f>SUM(E6,E10)</f>
        <v>13425</v>
      </c>
      <c r="F12" s="42"/>
      <c r="G12" s="34">
        <f>SUM(B12:F12)</f>
        <v>24620690.795299999</v>
      </c>
      <c r="H12" s="35">
        <f>SUM(H6,H10)</f>
        <v>478788</v>
      </c>
      <c r="I12" s="35">
        <f>SUM(I6,I10)</f>
        <v>1104.607293</v>
      </c>
      <c r="J12" s="35">
        <f>SUM(J6:J11)</f>
        <v>51101</v>
      </c>
      <c r="K12" s="35">
        <f>SUM(K6,K10)</f>
        <v>1213347</v>
      </c>
      <c r="L12" s="41"/>
      <c r="M12" s="34">
        <f t="shared" si="1"/>
        <v>1744340.607293</v>
      </c>
    </row>
    <row r="13" spans="1:14" ht="15.75" x14ac:dyDescent="0.25">
      <c r="A13" s="43" t="s">
        <v>20</v>
      </c>
      <c r="B13" s="53">
        <f>SUM(B5,B12)</f>
        <v>1360244</v>
      </c>
      <c r="C13" s="53">
        <f>SUM(C5,C12)</f>
        <v>23243207</v>
      </c>
      <c r="D13" s="53">
        <f>SUM(D5,D12)</f>
        <v>135408.7953</v>
      </c>
      <c r="E13" s="53">
        <f>SUM(E5,E12)</f>
        <v>13425</v>
      </c>
      <c r="F13" s="44"/>
      <c r="G13" s="34">
        <f>SUM(B13:F13)</f>
        <v>24752284.795299999</v>
      </c>
      <c r="H13" s="54">
        <f>SUM(H5,H12)</f>
        <v>12823146</v>
      </c>
      <c r="I13" s="54">
        <f>SUM(I5,I12)</f>
        <v>2136539.607293</v>
      </c>
      <c r="J13" s="54">
        <f>SUM(J2:J5,J6:J12)</f>
        <v>102202</v>
      </c>
      <c r="K13" s="54">
        <f>SUM(K5,K12)</f>
        <v>1213347</v>
      </c>
      <c r="L13" s="45"/>
      <c r="M13" s="34">
        <f t="shared" si="1"/>
        <v>16275234.607293</v>
      </c>
      <c r="N13" s="1">
        <f>M13+G13</f>
        <v>41027519.402593002</v>
      </c>
    </row>
    <row r="14" spans="1:14" ht="47.25" x14ac:dyDescent="0.25">
      <c r="A14" s="55" t="s">
        <v>25</v>
      </c>
      <c r="B14" s="56"/>
      <c r="C14" s="56"/>
      <c r="D14" s="56"/>
      <c r="E14" s="56"/>
      <c r="F14" s="56"/>
      <c r="G14" s="34"/>
      <c r="H14" s="56"/>
      <c r="I14" s="56"/>
      <c r="J14" s="56"/>
      <c r="K14" s="56"/>
      <c r="L14" s="56"/>
      <c r="M14" s="34"/>
    </row>
    <row r="15" spans="1:14" ht="78.75" x14ac:dyDescent="0.25">
      <c r="A15" s="5" t="s">
        <v>26</v>
      </c>
      <c r="B15" s="6"/>
      <c r="C15" s="6"/>
      <c r="D15" s="6"/>
      <c r="E15" s="6"/>
      <c r="F15" s="6"/>
      <c r="G15" s="7"/>
      <c r="H15" s="6"/>
      <c r="I15" s="6"/>
      <c r="J15" s="6"/>
      <c r="K15" s="6"/>
      <c r="L15" s="6"/>
      <c r="M15" s="7"/>
    </row>
    <row r="17" spans="6:7" x14ac:dyDescent="0.25">
      <c r="F17" t="s">
        <v>27</v>
      </c>
      <c r="G17" s="9">
        <f>(G13-M13)/M13*100</f>
        <v>52.08557905646655</v>
      </c>
    </row>
    <row r="18" spans="6:7" x14ac:dyDescent="0.25">
      <c r="G18"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A5E83-7239-4C82-891C-46E9029BD3F9}">
  <dimension ref="A1:F87"/>
  <sheetViews>
    <sheetView topLeftCell="A64" zoomScale="97" zoomScaleNormal="97" workbookViewId="0">
      <selection activeCell="C82" sqref="C82"/>
    </sheetView>
  </sheetViews>
  <sheetFormatPr defaultRowHeight="15" x14ac:dyDescent="0.25"/>
  <cols>
    <col min="1" max="1" width="13.7109375" bestFit="1" customWidth="1"/>
    <col min="2" max="2" width="18.42578125" bestFit="1" customWidth="1"/>
    <col min="3" max="3" width="22.5703125" bestFit="1" customWidth="1"/>
    <col min="4" max="4" width="31.42578125" customWidth="1"/>
    <col min="5" max="5" width="16.7109375" bestFit="1" customWidth="1"/>
    <col min="6" max="6" width="18.85546875" bestFit="1" customWidth="1"/>
    <col min="7" max="7" width="12.7109375" bestFit="1" customWidth="1"/>
  </cols>
  <sheetData>
    <row r="1" spans="1:4" x14ac:dyDescent="0.25">
      <c r="B1" s="3" t="s">
        <v>57</v>
      </c>
    </row>
    <row r="2" spans="1:4" x14ac:dyDescent="0.25">
      <c r="A2" s="3" t="s">
        <v>71</v>
      </c>
      <c r="B2" t="s">
        <v>72</v>
      </c>
      <c r="C2" t="s">
        <v>73</v>
      </c>
    </row>
    <row r="3" spans="1:4" x14ac:dyDescent="0.25">
      <c r="A3" s="4" t="s">
        <v>43</v>
      </c>
      <c r="B3" s="1">
        <v>14479793</v>
      </c>
      <c r="C3" s="1">
        <v>1744340.607293</v>
      </c>
    </row>
    <row r="4" spans="1:4" x14ac:dyDescent="0.25">
      <c r="A4" s="57" t="s">
        <v>42</v>
      </c>
      <c r="B4" s="1">
        <v>131594</v>
      </c>
      <c r="C4" s="1">
        <v>24620690.795299999</v>
      </c>
    </row>
    <row r="6" spans="1:4" x14ac:dyDescent="0.25">
      <c r="B6" s="15" t="s">
        <v>37</v>
      </c>
      <c r="C6" s="15" t="s">
        <v>38</v>
      </c>
      <c r="D6" s="15" t="s">
        <v>39</v>
      </c>
    </row>
    <row r="7" spans="1:4" x14ac:dyDescent="0.25">
      <c r="A7" t="s">
        <v>28</v>
      </c>
      <c r="B7" s="16" t="s">
        <v>40</v>
      </c>
      <c r="C7" s="17">
        <v>16275235</v>
      </c>
      <c r="D7" s="16"/>
    </row>
    <row r="8" spans="1:4" x14ac:dyDescent="0.25">
      <c r="A8" s="12">
        <v>52.504814285793501</v>
      </c>
      <c r="B8" s="16" t="s">
        <v>41</v>
      </c>
      <c r="C8" s="17">
        <v>24752285</v>
      </c>
      <c r="D8" s="18">
        <v>0.52100000000000002</v>
      </c>
    </row>
    <row r="10" spans="1:4" x14ac:dyDescent="0.25">
      <c r="A10" s="3" t="s">
        <v>21</v>
      </c>
      <c r="B10" t="s">
        <v>24</v>
      </c>
      <c r="C10" t="s">
        <v>23</v>
      </c>
    </row>
    <row r="11" spans="1:4" x14ac:dyDescent="0.25">
      <c r="A11" s="4" t="s">
        <v>12</v>
      </c>
      <c r="B11" s="1">
        <v>131594</v>
      </c>
      <c r="C11" s="1">
        <v>14479793</v>
      </c>
    </row>
    <row r="12" spans="1:4" x14ac:dyDescent="0.25">
      <c r="A12" s="4" t="s">
        <v>19</v>
      </c>
      <c r="B12" s="1">
        <v>24620690.795299999</v>
      </c>
      <c r="C12" s="1">
        <v>1744340.607293</v>
      </c>
    </row>
    <row r="13" spans="1:4" x14ac:dyDescent="0.25">
      <c r="A13" t="s">
        <v>29</v>
      </c>
      <c r="B13" s="11">
        <f>GETPIVOTDATA("[Measures].[Sum of Total(FY 2024-25)UNITS IN GJ]",$A$10,"[Append1].[Parameter]","[Append1].[Parameter].&amp;[Total energy consumed from renewable sources (A+B+C)]")/GETPIVOTDATA("[Measures].[Sum of Total(FY 2024-25)UNITS IN GJ]",$A$10,"[Append1].[Parameter]","[Append1].[Parameter].&amp;[Total energy consumed from non-renewable sources (D+E+F)]")</f>
        <v>5.344854094228778E-3</v>
      </c>
      <c r="C13" s="14">
        <f>GETPIVOTDATA("[Measures].[Sum of Total(FY 2023-2024)UNITS IN GJ]",$A$10,"[Append1].[Parameter]","[Append1].[Parameter].&amp;[Total energy consumed from renewable sources (A+B+C)]")/GETPIVOTDATA("[Measures].[Sum of Total(FY 2023-2024)UNITS IN GJ]",$A$10,"[Append1].[Parameter]","[Append1].[Parameter].&amp;[Total energy consumed from non-renewable sources (D+E+F)]")</f>
        <v>8.3010123937152631</v>
      </c>
    </row>
    <row r="14" spans="1:4" x14ac:dyDescent="0.25">
      <c r="A14" t="s">
        <v>30</v>
      </c>
      <c r="B14" s="11">
        <f>GETPIVOTDATA("[Measures].[Sum of Total(FY 2024-25)UNITS IN GJ]",$A$10,"[Append1].[Parameter]","[Append1].[Parameter].&amp;[Total energy consumed from non-renewable sources (D+E+F)]")/GETPIVOTDATA("[Measures].[Sum of Total(FY 2024-25)UNITS IN GJ]",$A$10,"[Append1].[Parameter]","[Append1].[Parameter].&amp;[Total energy consumed from renewable sources (A+B+C)]")</f>
        <v>187.09584627946563</v>
      </c>
      <c r="C14" s="11">
        <f>GETPIVOTDATA("[Measures].[Sum of Total(FY 2023-2024)UNITS IN GJ]",$A$10,"[Append1].[Parameter]","[Append1].[Parameter].&amp;[Total energy consumed from non-renewable sources (D+E+F)]")/GETPIVOTDATA("[Measures].[Sum of Total(FY 2023-2024)UNITS IN GJ]",$A$10,"[Append1].[Parameter]","[Append1].[Parameter].&amp;[Total energy consumed from renewable sources (A+B+C)]")</f>
        <v>0.12046723370237405</v>
      </c>
    </row>
    <row r="18" spans="1:4" x14ac:dyDescent="0.25">
      <c r="A18" s="3" t="s">
        <v>21</v>
      </c>
      <c r="B18" t="s">
        <v>24</v>
      </c>
      <c r="C18" t="s">
        <v>32</v>
      </c>
      <c r="D18" t="s">
        <v>31</v>
      </c>
    </row>
    <row r="19" spans="1:4" x14ac:dyDescent="0.25">
      <c r="A19" s="4" t="s">
        <v>9</v>
      </c>
      <c r="B19" s="1">
        <v>125774</v>
      </c>
      <c r="C19" s="13">
        <f>GETPIVOTDATA("[Measures].[Sum of Total(FY 2024-25)UNITS IN GJ]",$A$18,"[Append1].[Parameter]","[Append1].[Parameter].&amp;[Total electricity consumption (A) in (GJ)]")*0.02</f>
        <v>2515.48</v>
      </c>
      <c r="D19" s="13">
        <f>C19/1000</f>
        <v>2.5154800000000002</v>
      </c>
    </row>
    <row r="20" spans="1:4" x14ac:dyDescent="0.25">
      <c r="A20" s="4" t="s">
        <v>13</v>
      </c>
      <c r="B20" s="1">
        <v>24361802</v>
      </c>
      <c r="C20" s="13">
        <f>GETPIVOTDATA("[Measures].[Sum of Total(FY 2024-25)UNITS IN GJ]",$A$18,"[Append1].[Parameter]","[Append1].[Parameter].&amp;[Total electricity consumption (D)]")*56.1</f>
        <v>1366697092.2</v>
      </c>
      <c r="D20" s="13">
        <f>C20/1000</f>
        <v>1366697.0922000001</v>
      </c>
    </row>
    <row r="21" spans="1:4" x14ac:dyDescent="0.25">
      <c r="A21" s="4" t="s">
        <v>14</v>
      </c>
      <c r="B21" s="1">
        <v>263991</v>
      </c>
      <c r="C21" s="13">
        <f>GETPIVOTDATA("[Measures].[Sum of Total(FY 2024-25)UNITS IN GJ]",$A$18,"[Append1].[Parameter]","[Append1].[Parameter].&amp;[Diesel]")*74.1</f>
        <v>19561733.099999998</v>
      </c>
      <c r="D21" s="13">
        <f>C21/1000</f>
        <v>19561.733099999998</v>
      </c>
    </row>
    <row r="22" spans="1:4" x14ac:dyDescent="0.25">
      <c r="A22" s="4" t="s">
        <v>16</v>
      </c>
      <c r="B22" s="1">
        <v>471</v>
      </c>
      <c r="C22" s="13">
        <f>GETPIVOTDATA("[Measures].[Sum of Total(FY 2024-25)UNITS IN GJ]",$A$18,"[Append1].[Parameter]","[Append1].[Parameter].&amp;[LNG]")*56.1</f>
        <v>26423.100000000002</v>
      </c>
      <c r="D22" s="13">
        <f>C22/1000</f>
        <v>26.423100000000002</v>
      </c>
    </row>
    <row r="23" spans="1:4" x14ac:dyDescent="0.25">
      <c r="A23" s="4" t="s">
        <v>15</v>
      </c>
      <c r="B23" s="1">
        <v>23135</v>
      </c>
      <c r="C23" s="13">
        <f>GETPIVOTDATA("[Measures].[Sum of Total(FY 2024-25)UNITS IN GJ]",$A$18,"[Append1].[Parameter]","[Append1].[Parameter].&amp;[LPG]")*63.1</f>
        <v>1459818.5</v>
      </c>
      <c r="D23" s="13">
        <f>C23/1000</f>
        <v>1459.8185000000001</v>
      </c>
    </row>
    <row r="25" spans="1:4" x14ac:dyDescent="0.25">
      <c r="A25" s="4" t="s">
        <v>33</v>
      </c>
      <c r="B25" s="2" t="s">
        <v>34</v>
      </c>
      <c r="C25" t="s">
        <v>31</v>
      </c>
    </row>
    <row r="26" spans="1:4" x14ac:dyDescent="0.25">
      <c r="A26" s="4" t="s">
        <v>36</v>
      </c>
      <c r="B26" s="1">
        <v>125774</v>
      </c>
      <c r="C26" s="13">
        <f>B26/1000</f>
        <v>125.774</v>
      </c>
    </row>
    <row r="27" spans="1:4" x14ac:dyDescent="0.25">
      <c r="A27" s="4" t="s">
        <v>35</v>
      </c>
      <c r="B27" s="1">
        <v>24361802</v>
      </c>
      <c r="C27" s="13">
        <f>B27/1000</f>
        <v>24361.802</v>
      </c>
    </row>
    <row r="28" spans="1:4" x14ac:dyDescent="0.25">
      <c r="A28" s="4" t="s">
        <v>14</v>
      </c>
      <c r="B28" s="1">
        <v>263991</v>
      </c>
      <c r="C28" s="13">
        <f>B28/1000</f>
        <v>263.99099999999999</v>
      </c>
    </row>
    <row r="29" spans="1:4" x14ac:dyDescent="0.25">
      <c r="A29" s="4" t="s">
        <v>16</v>
      </c>
      <c r="B29" s="1">
        <v>471</v>
      </c>
      <c r="C29" s="13">
        <f>B29/1000</f>
        <v>0.47099999999999997</v>
      </c>
    </row>
    <row r="30" spans="1:4" x14ac:dyDescent="0.25">
      <c r="A30" s="4" t="s">
        <v>15</v>
      </c>
      <c r="B30" s="1">
        <v>23135</v>
      </c>
      <c r="C30" s="13">
        <f>B30/1000</f>
        <v>23.135000000000002</v>
      </c>
    </row>
    <row r="32" spans="1:4" x14ac:dyDescent="0.25">
      <c r="A32" s="15" t="s">
        <v>21</v>
      </c>
      <c r="B32" s="15" t="s">
        <v>44</v>
      </c>
      <c r="C32" s="15" t="s">
        <v>45</v>
      </c>
    </row>
    <row r="33" spans="1:4" ht="90" x14ac:dyDescent="0.25">
      <c r="A33" s="16" t="s">
        <v>12</v>
      </c>
      <c r="B33" s="17">
        <v>131594</v>
      </c>
      <c r="C33" s="17">
        <v>14479793</v>
      </c>
    </row>
    <row r="34" spans="1:4" ht="90" x14ac:dyDescent="0.25">
      <c r="A34" s="16" t="s">
        <v>19</v>
      </c>
      <c r="B34" s="17">
        <v>24620691</v>
      </c>
      <c r="C34" s="17">
        <v>1744341</v>
      </c>
    </row>
    <row r="35" spans="1:4" ht="60" x14ac:dyDescent="0.25">
      <c r="A35" s="16" t="s">
        <v>29</v>
      </c>
      <c r="B35" s="18">
        <v>5.3E-3</v>
      </c>
      <c r="C35" s="18">
        <v>8.3010000000000002</v>
      </c>
    </row>
    <row r="36" spans="1:4" ht="75" x14ac:dyDescent="0.25">
      <c r="A36" s="16" t="s">
        <v>30</v>
      </c>
      <c r="B36" s="18">
        <v>187.0958</v>
      </c>
      <c r="C36" s="18">
        <v>0.1205</v>
      </c>
    </row>
    <row r="40" spans="1:4" x14ac:dyDescent="0.25">
      <c r="A40" s="3" t="s">
        <v>21</v>
      </c>
      <c r="B40" s="1" t="s">
        <v>23</v>
      </c>
      <c r="C40" s="1" t="s">
        <v>24</v>
      </c>
      <c r="D40" t="s">
        <v>46</v>
      </c>
    </row>
    <row r="41" spans="1:4" x14ac:dyDescent="0.25">
      <c r="A41" s="4" t="s">
        <v>12</v>
      </c>
      <c r="B41" s="1">
        <v>14479793</v>
      </c>
      <c r="C41" s="1">
        <v>131594</v>
      </c>
      <c r="D41" s="1">
        <f>GETPIVOTDATA("[Measures].[Sum of Total(FY 2024-25)UNITS IN GJ]",$A$40,"[Append1].[Parameter]","[Append1].[Parameter].&amp;[Total energy consumed from renewable sources (A+B+C)]")+GETPIVOTDATA("[Measures].[Sum of Total(FY 2023-2024)UNITS IN GJ]",$A$40,"[Append1].[Parameter]","[Append1].[Parameter].&amp;[Total energy consumed from renewable sources (A+B+C)]")</f>
        <v>14611387</v>
      </c>
    </row>
    <row r="42" spans="1:4" x14ac:dyDescent="0.25">
      <c r="A42" s="4" t="s">
        <v>19</v>
      </c>
      <c r="B42" s="1">
        <v>1744340.607293</v>
      </c>
      <c r="C42" s="1">
        <v>24620690.795299999</v>
      </c>
      <c r="D42" s="1">
        <f>GETPIVOTDATA("[Measures].[Sum of Total(FY 2023-2024)UNITS IN GJ]",$A$40,"[Append1].[Parameter]","[Append1].[Parameter].&amp;[Total energy consumed from non-renewable sources (D+E+F)]")+GETPIVOTDATA("[Measures].[Sum of Total(FY 2024-25)UNITS IN GJ]",$A$40,"[Append1].[Parameter]","[Append1].[Parameter].&amp;[Total energy consumed from non-renewable sources (D+E+F)]")</f>
        <v>26365031.402592998</v>
      </c>
    </row>
    <row r="43" spans="1:4" x14ac:dyDescent="0.25">
      <c r="A43" s="4" t="s">
        <v>20</v>
      </c>
      <c r="B43" s="1">
        <v>16275234.607293</v>
      </c>
      <c r="C43" s="1">
        <v>24752284.795299999</v>
      </c>
      <c r="D43" s="1">
        <f>GETPIVOTDATA("[Measures].[Sum of Total(FY 2023-2024)UNITS IN GJ]",$A$40,"[Append1].[Parameter]","[Append1].[Parameter].&amp;[Total energy consumed (A+B+C+D+E+F)]")+GETPIVOTDATA("[Measures].[Sum of Total(FY 2024-25)UNITS IN GJ]",$A$40,"[Append1].[Parameter]","[Append1].[Parameter].&amp;[Total energy consumed (A+B+C+D+E+F)]")</f>
        <v>41027519.402593002</v>
      </c>
    </row>
    <row r="45" spans="1:4" x14ac:dyDescent="0.25">
      <c r="A45" s="4" t="s">
        <v>47</v>
      </c>
      <c r="B45" s="9">
        <f>(D41/D43)*100</f>
        <v>35.613625227062926</v>
      </c>
    </row>
    <row r="46" spans="1:4" x14ac:dyDescent="0.25">
      <c r="A46" s="4" t="s">
        <v>48</v>
      </c>
      <c r="B46" s="10">
        <f>(D42/D43)*100</f>
        <v>64.261821788150058</v>
      </c>
    </row>
    <row r="47" spans="1:4" x14ac:dyDescent="0.25">
      <c r="A47" s="4" t="s">
        <v>49</v>
      </c>
      <c r="B47" s="21">
        <f>D41/D42</f>
        <v>0.55419569872247421</v>
      </c>
    </row>
    <row r="48" spans="1:4" x14ac:dyDescent="0.25">
      <c r="A48" s="4" t="s">
        <v>30</v>
      </c>
      <c r="B48" s="21">
        <f>D42/D41</f>
        <v>1.8044167471981269</v>
      </c>
    </row>
    <row r="50" spans="1:6" x14ac:dyDescent="0.25">
      <c r="A50" s="3" t="s">
        <v>21</v>
      </c>
      <c r="B50" t="s">
        <v>52</v>
      </c>
      <c r="C50" t="s">
        <v>53</v>
      </c>
      <c r="D50" t="s">
        <v>54</v>
      </c>
      <c r="E50" t="s">
        <v>55</v>
      </c>
      <c r="F50" t="s">
        <v>56</v>
      </c>
    </row>
    <row r="51" spans="1:6" x14ac:dyDescent="0.25">
      <c r="A51" s="4" t="s">
        <v>14</v>
      </c>
      <c r="B51">
        <v>11354</v>
      </c>
      <c r="C51">
        <v>246435.53999999998</v>
      </c>
      <c r="D51">
        <v>314872</v>
      </c>
      <c r="E51">
        <v>3092</v>
      </c>
      <c r="F51">
        <v>0</v>
      </c>
    </row>
    <row r="52" spans="1:6" x14ac:dyDescent="0.25">
      <c r="A52" s="4" t="s">
        <v>11</v>
      </c>
      <c r="B52">
        <v>7132</v>
      </c>
      <c r="C52">
        <v>2462</v>
      </c>
      <c r="D52">
        <v>0</v>
      </c>
      <c r="E52">
        <v>0</v>
      </c>
      <c r="F52">
        <v>0</v>
      </c>
    </row>
    <row r="53" spans="1:6" x14ac:dyDescent="0.25">
      <c r="A53" s="4" t="s">
        <v>18</v>
      </c>
      <c r="B53">
        <v>0</v>
      </c>
      <c r="C53">
        <v>0</v>
      </c>
      <c r="D53">
        <v>943.59059999999988</v>
      </c>
      <c r="E53">
        <v>0</v>
      </c>
      <c r="F53">
        <v>0</v>
      </c>
    </row>
    <row r="54" spans="1:6" x14ac:dyDescent="0.25">
      <c r="A54" s="4" t="s">
        <v>16</v>
      </c>
      <c r="B54">
        <v>0</v>
      </c>
      <c r="C54">
        <v>0</v>
      </c>
      <c r="D54">
        <v>5588</v>
      </c>
      <c r="E54">
        <v>4684</v>
      </c>
      <c r="F54">
        <v>0</v>
      </c>
    </row>
    <row r="55" spans="1:6" x14ac:dyDescent="0.25">
      <c r="A55" s="4" t="s">
        <v>15</v>
      </c>
      <c r="B55">
        <v>46</v>
      </c>
      <c r="C55">
        <v>0</v>
      </c>
      <c r="D55">
        <v>0</v>
      </c>
      <c r="E55">
        <v>46224</v>
      </c>
      <c r="F55">
        <v>0</v>
      </c>
    </row>
    <row r="56" spans="1:6" x14ac:dyDescent="0.25">
      <c r="A56" s="4" t="s">
        <v>9</v>
      </c>
      <c r="B56">
        <v>24933112</v>
      </c>
      <c r="C56">
        <v>4275554</v>
      </c>
      <c r="D56">
        <v>0</v>
      </c>
      <c r="E56">
        <v>0</v>
      </c>
      <c r="F56">
        <v>0</v>
      </c>
    </row>
    <row r="57" spans="1:6" x14ac:dyDescent="0.25">
      <c r="A57" s="4" t="s">
        <v>13</v>
      </c>
      <c r="B57">
        <v>3377576</v>
      </c>
      <c r="C57">
        <v>46230305.674585998</v>
      </c>
      <c r="D57">
        <v>46908</v>
      </c>
      <c r="E57">
        <v>2453072</v>
      </c>
      <c r="F57">
        <v>0</v>
      </c>
    </row>
    <row r="58" spans="1:6" x14ac:dyDescent="0.25">
      <c r="A58" s="4" t="s">
        <v>20</v>
      </c>
      <c r="B58">
        <v>28366780</v>
      </c>
      <c r="C58">
        <v>50759493.214586005</v>
      </c>
      <c r="D58">
        <v>475221.5906</v>
      </c>
      <c r="E58">
        <v>2453544</v>
      </c>
      <c r="F58">
        <v>0</v>
      </c>
    </row>
    <row r="59" spans="1:6" x14ac:dyDescent="0.25">
      <c r="A59" s="4" t="s">
        <v>19</v>
      </c>
      <c r="B59">
        <v>3426290</v>
      </c>
      <c r="C59">
        <v>46477209.214586005</v>
      </c>
      <c r="D59">
        <v>373019.5906</v>
      </c>
      <c r="E59">
        <v>2453544</v>
      </c>
      <c r="F59">
        <v>0</v>
      </c>
    </row>
    <row r="60" spans="1:6" x14ac:dyDescent="0.25">
      <c r="A60" s="4" t="s">
        <v>12</v>
      </c>
      <c r="B60">
        <v>24940490</v>
      </c>
      <c r="C60">
        <v>4282284</v>
      </c>
      <c r="D60">
        <v>0</v>
      </c>
      <c r="E60">
        <v>0</v>
      </c>
      <c r="F60">
        <v>0</v>
      </c>
    </row>
    <row r="61" spans="1:6" x14ac:dyDescent="0.25">
      <c r="A61" s="4" t="s">
        <v>10</v>
      </c>
      <c r="B61">
        <v>246</v>
      </c>
      <c r="C61">
        <v>4268</v>
      </c>
      <c r="D61">
        <v>0</v>
      </c>
      <c r="E61">
        <v>0</v>
      </c>
      <c r="F61">
        <v>0</v>
      </c>
    </row>
    <row r="62" spans="1:6" x14ac:dyDescent="0.25">
      <c r="A62" s="4" t="s">
        <v>17</v>
      </c>
      <c r="B62">
        <v>48714</v>
      </c>
      <c r="C62">
        <v>639.54</v>
      </c>
      <c r="D62">
        <v>4708</v>
      </c>
      <c r="E62">
        <v>472</v>
      </c>
      <c r="F62">
        <v>0</v>
      </c>
    </row>
    <row r="63" spans="1:6" x14ac:dyDescent="0.25">
      <c r="A63" s="4" t="s">
        <v>22</v>
      </c>
      <c r="B63">
        <v>85111740</v>
      </c>
      <c r="C63">
        <v>152278651.18375808</v>
      </c>
      <c r="D63">
        <v>1221260.7718</v>
      </c>
      <c r="E63">
        <v>7414632</v>
      </c>
      <c r="F63">
        <v>0</v>
      </c>
    </row>
    <row r="67" spans="1:5" x14ac:dyDescent="0.25">
      <c r="B67" s="3" t="s">
        <v>21</v>
      </c>
      <c r="C67" t="s">
        <v>23</v>
      </c>
      <c r="D67" s="24" t="s">
        <v>32</v>
      </c>
      <c r="E67" s="24" t="s">
        <v>31</v>
      </c>
    </row>
    <row r="68" spans="1:5" x14ac:dyDescent="0.25">
      <c r="B68" s="4" t="s">
        <v>9</v>
      </c>
      <c r="C68" s="1">
        <v>14478559</v>
      </c>
      <c r="D68" s="13">
        <f>GETPIVOTDATA("[Measures].[Sum of Total(FY 2023-2024)UNITS IN GJ 2]",$B$67,"[Append13].[Parameter]","[Append13].[Parameter].&amp;[Total electricity consumption (A) in (GJ)]")*0.02</f>
        <v>289571.18</v>
      </c>
      <c r="E68" s="13">
        <f>D68/1000</f>
        <v>289.57117999999997</v>
      </c>
    </row>
    <row r="69" spans="1:5" x14ac:dyDescent="0.25">
      <c r="B69" s="4" t="s">
        <v>13</v>
      </c>
      <c r="C69" s="1">
        <v>1692128.837293</v>
      </c>
      <c r="D69" s="13">
        <f>GETPIVOTDATA("[Measures].[Sum of Total(FY 2023-2024)UNITS IN GJ 2]",$B$67,"[Append13].[Parameter]","[Append13].[Parameter].&amp;[Total electricity consumption (D)]")*56</f>
        <v>94759214.888408005</v>
      </c>
      <c r="E69" s="13">
        <f>D69/1000</f>
        <v>94759.214888408009</v>
      </c>
    </row>
    <row r="70" spans="1:5" x14ac:dyDescent="0.25">
      <c r="B70" s="4" t="s">
        <v>14</v>
      </c>
      <c r="C70" s="1">
        <v>23885.77</v>
      </c>
      <c r="D70" s="13">
        <f>GETPIVOTDATA("[Measures].[Sum of Total(FY 2023-2024)UNITS IN GJ 2]",$B$67,"[Append13].[Parameter]","[Append13].[Parameter].&amp;[Diesel]")*74.1</f>
        <v>1769935.5569999998</v>
      </c>
      <c r="E70" s="13">
        <f>D70/1000</f>
        <v>1769.9355569999998</v>
      </c>
    </row>
    <row r="71" spans="1:5" x14ac:dyDescent="0.25">
      <c r="B71" s="4" t="s">
        <v>16</v>
      </c>
      <c r="C71" s="1">
        <v>4665</v>
      </c>
      <c r="D71" s="13">
        <f>GETPIVOTDATA("[Measures].[Sum of Total(FY 2023-2024)UNITS IN GJ 2]",$B$67,"[Append13].[Parameter]","[Append13].[Parameter].&amp;[LNG]")*56.1</f>
        <v>261706.5</v>
      </c>
      <c r="E71" s="13">
        <f>D71/1000</f>
        <v>261.70650000000001</v>
      </c>
    </row>
    <row r="72" spans="1:5" x14ac:dyDescent="0.25">
      <c r="B72" s="4" t="s">
        <v>15</v>
      </c>
      <c r="C72" s="1">
        <v>0</v>
      </c>
      <c r="D72" s="13">
        <v>0</v>
      </c>
      <c r="E72" s="13">
        <v>0</v>
      </c>
    </row>
    <row r="74" spans="1:5" x14ac:dyDescent="0.25">
      <c r="A74" s="3" t="s">
        <v>21</v>
      </c>
      <c r="B74" t="s">
        <v>23</v>
      </c>
      <c r="C74" s="24" t="s">
        <v>31</v>
      </c>
    </row>
    <row r="75" spans="1:5" x14ac:dyDescent="0.25">
      <c r="A75" t="s">
        <v>9</v>
      </c>
      <c r="B75">
        <v>14478559</v>
      </c>
      <c r="C75" s="13">
        <f>B75/1000</f>
        <v>14478.558999999999</v>
      </c>
    </row>
    <row r="76" spans="1:5" x14ac:dyDescent="0.25">
      <c r="A76" t="s">
        <v>13</v>
      </c>
      <c r="B76">
        <v>1692128.837293</v>
      </c>
      <c r="C76" s="13">
        <f>B76/1000</f>
        <v>1692.1288372930001</v>
      </c>
    </row>
    <row r="77" spans="1:5" x14ac:dyDescent="0.25">
      <c r="A77" t="s">
        <v>14</v>
      </c>
      <c r="B77">
        <v>23885.77</v>
      </c>
      <c r="C77" s="13">
        <f>B77/1000</f>
        <v>23.885770000000001</v>
      </c>
    </row>
    <row r="78" spans="1:5" x14ac:dyDescent="0.25">
      <c r="A78" t="s">
        <v>16</v>
      </c>
      <c r="B78">
        <v>4665</v>
      </c>
      <c r="C78" s="13">
        <f>B78/1000</f>
        <v>4.665</v>
      </c>
    </row>
    <row r="79" spans="1:5" x14ac:dyDescent="0.25">
      <c r="A79" t="s">
        <v>15</v>
      </c>
      <c r="B79">
        <v>0</v>
      </c>
      <c r="C79" s="13">
        <v>0</v>
      </c>
    </row>
    <row r="81" spans="1:3" x14ac:dyDescent="0.25">
      <c r="A81" t="s">
        <v>21</v>
      </c>
      <c r="B81" t="s">
        <v>23</v>
      </c>
      <c r="C81" t="s">
        <v>31</v>
      </c>
    </row>
    <row r="82" spans="1:3" x14ac:dyDescent="0.25">
      <c r="A82" t="s">
        <v>9</v>
      </c>
      <c r="B82">
        <v>14478559</v>
      </c>
      <c r="C82" s="1">
        <v>289.57117999999997</v>
      </c>
    </row>
    <row r="83" spans="1:3" x14ac:dyDescent="0.25">
      <c r="A83" t="s">
        <v>13</v>
      </c>
      <c r="B83">
        <v>1692128.837293</v>
      </c>
      <c r="C83" s="1">
        <v>94759.214888408009</v>
      </c>
    </row>
    <row r="84" spans="1:3" x14ac:dyDescent="0.25">
      <c r="A84" t="s">
        <v>14</v>
      </c>
      <c r="B84">
        <v>23885.77</v>
      </c>
      <c r="C84" s="1">
        <v>1769.9355569999998</v>
      </c>
    </row>
    <row r="85" spans="1:3" x14ac:dyDescent="0.25">
      <c r="A85" t="s">
        <v>16</v>
      </c>
      <c r="B85">
        <v>4665</v>
      </c>
      <c r="C85" s="1">
        <v>261.70650000000001</v>
      </c>
    </row>
    <row r="86" spans="1:3" x14ac:dyDescent="0.25">
      <c r="A86" t="s">
        <v>15</v>
      </c>
      <c r="B86">
        <v>0</v>
      </c>
      <c r="C86" s="1">
        <v>0</v>
      </c>
    </row>
    <row r="87" spans="1:3" x14ac:dyDescent="0.25">
      <c r="C87" s="1"/>
    </row>
  </sheetData>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0372F-CB05-4FB4-905E-44E291ACD2E7}">
  <dimension ref="G5:AC15"/>
  <sheetViews>
    <sheetView showGridLines="0" tabSelected="1" topLeftCell="W1" zoomScale="60" zoomScaleNormal="60" workbookViewId="0">
      <selection activeCell="AO36" sqref="AO36"/>
    </sheetView>
  </sheetViews>
  <sheetFormatPr defaultRowHeight="15" x14ac:dyDescent="0.25"/>
  <sheetData>
    <row r="5" spans="7:29" x14ac:dyDescent="0.25">
      <c r="Z5" s="62"/>
    </row>
    <row r="10" spans="7:29" ht="23.25" x14ac:dyDescent="0.45">
      <c r="G10" s="19"/>
    </row>
    <row r="11" spans="7:29" ht="23.25" x14ac:dyDescent="0.45">
      <c r="G11" s="19"/>
      <c r="I11" s="19"/>
    </row>
    <row r="12" spans="7:29" ht="15.75" x14ac:dyDescent="0.3">
      <c r="G12" s="20"/>
      <c r="I12" s="20"/>
    </row>
    <row r="15" spans="7:29" x14ac:dyDescent="0.25">
      <c r="AC15" s="6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0147F-D66B-4791-A0F7-6D899051C0C7}">
  <dimension ref="A1:E5"/>
  <sheetViews>
    <sheetView workbookViewId="0">
      <selection activeCell="O5" sqref="A5:O5"/>
    </sheetView>
  </sheetViews>
  <sheetFormatPr defaultRowHeight="15" x14ac:dyDescent="0.25"/>
  <cols>
    <col min="1" max="1" width="12.140625" customWidth="1"/>
    <col min="2" max="2" width="35.85546875" customWidth="1"/>
    <col min="3" max="3" width="13" customWidth="1"/>
  </cols>
  <sheetData>
    <row r="1" spans="1:5" ht="30" x14ac:dyDescent="0.25">
      <c r="A1" s="15" t="s">
        <v>0</v>
      </c>
      <c r="B1" s="15" t="s">
        <v>1</v>
      </c>
      <c r="C1" s="15" t="s">
        <v>58</v>
      </c>
      <c r="D1" s="15" t="s">
        <v>59</v>
      </c>
      <c r="E1" s="15" t="s">
        <v>60</v>
      </c>
    </row>
    <row r="2" spans="1:5" x14ac:dyDescent="0.25">
      <c r="A2" s="16">
        <v>1</v>
      </c>
      <c r="B2" s="16" t="s">
        <v>61</v>
      </c>
      <c r="C2" s="16" t="s">
        <v>2</v>
      </c>
      <c r="D2" s="16" t="s">
        <v>63</v>
      </c>
      <c r="E2" s="17">
        <v>123432</v>
      </c>
    </row>
    <row r="3" spans="1:5" x14ac:dyDescent="0.25">
      <c r="A3" s="16">
        <v>2</v>
      </c>
      <c r="B3" s="16" t="s">
        <v>61</v>
      </c>
      <c r="C3" s="16" t="s">
        <v>3</v>
      </c>
      <c r="D3" s="16" t="s">
        <v>63</v>
      </c>
      <c r="E3" s="17">
        <v>2342</v>
      </c>
    </row>
    <row r="5" spans="1:5" x14ac:dyDescent="0.25">
      <c r="A5"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64F06-75ED-42B8-888D-8993B983D7E2}">
  <dimension ref="A1:E121"/>
  <sheetViews>
    <sheetView topLeftCell="A101" workbookViewId="0">
      <selection activeCell="E121" sqref="A1:E121"/>
    </sheetView>
  </sheetViews>
  <sheetFormatPr defaultRowHeight="15" x14ac:dyDescent="0.25"/>
  <cols>
    <col min="2" max="2" width="53.28515625" customWidth="1"/>
    <col min="3" max="3" width="16" customWidth="1"/>
    <col min="5" max="5" width="19" customWidth="1"/>
    <col min="10" max="13" width="9.140625" customWidth="1"/>
  </cols>
  <sheetData>
    <row r="1" spans="1:5" x14ac:dyDescent="0.25">
      <c r="A1" s="22" t="s">
        <v>0</v>
      </c>
      <c r="B1" s="22" t="s">
        <v>1</v>
      </c>
      <c r="C1" s="22" t="s">
        <v>58</v>
      </c>
      <c r="D1" s="22" t="s">
        <v>59</v>
      </c>
      <c r="E1" s="22" t="s">
        <v>60</v>
      </c>
    </row>
    <row r="2" spans="1:5" x14ac:dyDescent="0.25">
      <c r="A2" s="22">
        <v>1</v>
      </c>
      <c r="B2" s="22" t="s">
        <v>61</v>
      </c>
      <c r="C2" s="22" t="s">
        <v>2</v>
      </c>
      <c r="D2" s="22" t="s">
        <v>63</v>
      </c>
      <c r="E2" s="23">
        <v>123432</v>
      </c>
    </row>
    <row r="3" spans="1:5" x14ac:dyDescent="0.25">
      <c r="A3" s="22">
        <v>2</v>
      </c>
      <c r="B3" s="22" t="s">
        <v>61</v>
      </c>
      <c r="C3" s="22" t="s">
        <v>3</v>
      </c>
      <c r="D3" s="22" t="s">
        <v>63</v>
      </c>
      <c r="E3" s="23">
        <v>2342</v>
      </c>
    </row>
    <row r="4" spans="1:5" x14ac:dyDescent="0.25">
      <c r="A4" s="22">
        <v>3</v>
      </c>
      <c r="B4" s="22" t="s">
        <v>61</v>
      </c>
      <c r="C4" s="22" t="s">
        <v>4</v>
      </c>
      <c r="D4" s="22" t="s">
        <v>63</v>
      </c>
      <c r="E4" s="22">
        <v>0</v>
      </c>
    </row>
    <row r="5" spans="1:5" x14ac:dyDescent="0.25">
      <c r="A5" s="22">
        <v>4</v>
      </c>
      <c r="B5" s="22" t="s">
        <v>61</v>
      </c>
      <c r="C5" s="22" t="s">
        <v>5</v>
      </c>
      <c r="D5" s="22" t="s">
        <v>63</v>
      </c>
      <c r="E5" s="22">
        <v>0</v>
      </c>
    </row>
    <row r="6" spans="1:5" x14ac:dyDescent="0.25">
      <c r="A6" s="22">
        <v>5</v>
      </c>
      <c r="B6" s="22" t="s">
        <v>61</v>
      </c>
      <c r="C6" s="22" t="s">
        <v>6</v>
      </c>
      <c r="D6" s="22" t="s">
        <v>63</v>
      </c>
      <c r="E6" s="22">
        <v>0</v>
      </c>
    </row>
    <row r="7" spans="1:5" x14ac:dyDescent="0.25">
      <c r="A7" s="22">
        <v>6</v>
      </c>
      <c r="B7" s="22" t="s">
        <v>64</v>
      </c>
      <c r="C7" s="22" t="s">
        <v>2</v>
      </c>
      <c r="D7" s="22" t="s">
        <v>63</v>
      </c>
      <c r="E7" s="22">
        <v>123</v>
      </c>
    </row>
    <row r="8" spans="1:5" x14ac:dyDescent="0.25">
      <c r="A8" s="22">
        <v>7</v>
      </c>
      <c r="B8" s="22" t="s">
        <v>64</v>
      </c>
      <c r="C8" s="22" t="s">
        <v>3</v>
      </c>
      <c r="D8" s="22" t="s">
        <v>63</v>
      </c>
      <c r="E8" s="23">
        <v>2134</v>
      </c>
    </row>
    <row r="9" spans="1:5" x14ac:dyDescent="0.25">
      <c r="A9" s="22">
        <v>8</v>
      </c>
      <c r="B9" s="22" t="s">
        <v>64</v>
      </c>
      <c r="C9" s="22" t="s">
        <v>4</v>
      </c>
      <c r="D9" s="22" t="s">
        <v>63</v>
      </c>
      <c r="E9" s="22">
        <v>0</v>
      </c>
    </row>
    <row r="10" spans="1:5" x14ac:dyDescent="0.25">
      <c r="A10" s="22">
        <v>9</v>
      </c>
      <c r="B10" s="22" t="s">
        <v>64</v>
      </c>
      <c r="C10" s="22" t="s">
        <v>5</v>
      </c>
      <c r="D10" s="22" t="s">
        <v>63</v>
      </c>
      <c r="E10" s="22">
        <v>0</v>
      </c>
    </row>
    <row r="11" spans="1:5" x14ac:dyDescent="0.25">
      <c r="A11" s="22">
        <v>10</v>
      </c>
      <c r="B11" s="22" t="s">
        <v>64</v>
      </c>
      <c r="C11" s="22" t="s">
        <v>6</v>
      </c>
      <c r="D11" s="22" t="s">
        <v>63</v>
      </c>
      <c r="E11" s="22">
        <v>0</v>
      </c>
    </row>
    <row r="12" spans="1:5" x14ac:dyDescent="0.25">
      <c r="A12" s="22">
        <v>11</v>
      </c>
      <c r="B12" s="22" t="s">
        <v>11</v>
      </c>
      <c r="C12" s="22" t="s">
        <v>2</v>
      </c>
      <c r="D12" s="22" t="s">
        <v>63</v>
      </c>
      <c r="E12" s="23">
        <v>2332</v>
      </c>
    </row>
    <row r="13" spans="1:5" x14ac:dyDescent="0.25">
      <c r="A13" s="22">
        <v>12</v>
      </c>
      <c r="B13" s="22" t="s">
        <v>11</v>
      </c>
      <c r="C13" s="22" t="s">
        <v>3</v>
      </c>
      <c r="D13" s="22" t="s">
        <v>63</v>
      </c>
      <c r="E13" s="23">
        <v>1231</v>
      </c>
    </row>
    <row r="14" spans="1:5" x14ac:dyDescent="0.25">
      <c r="A14" s="22">
        <v>13</v>
      </c>
      <c r="B14" s="22" t="s">
        <v>11</v>
      </c>
      <c r="C14" s="22" t="s">
        <v>4</v>
      </c>
      <c r="D14" s="22" t="s">
        <v>63</v>
      </c>
      <c r="E14" s="22">
        <v>0</v>
      </c>
    </row>
    <row r="15" spans="1:5" x14ac:dyDescent="0.25">
      <c r="A15" s="22">
        <v>14</v>
      </c>
      <c r="B15" s="22" t="s">
        <v>11</v>
      </c>
      <c r="C15" s="22" t="s">
        <v>5</v>
      </c>
      <c r="D15" s="22" t="s">
        <v>63</v>
      </c>
      <c r="E15" s="22">
        <v>0</v>
      </c>
    </row>
    <row r="16" spans="1:5" x14ac:dyDescent="0.25">
      <c r="A16" s="22">
        <v>15</v>
      </c>
      <c r="B16" s="22" t="s">
        <v>11</v>
      </c>
      <c r="C16" s="22" t="s">
        <v>6</v>
      </c>
      <c r="D16" s="22" t="s">
        <v>63</v>
      </c>
      <c r="E16" s="22">
        <v>0</v>
      </c>
    </row>
    <row r="17" spans="1:5" x14ac:dyDescent="0.25">
      <c r="A17" s="22">
        <v>16</v>
      </c>
      <c r="B17" s="22" t="s">
        <v>12</v>
      </c>
      <c r="C17" s="22" t="s">
        <v>2</v>
      </c>
      <c r="D17" s="22" t="s">
        <v>63</v>
      </c>
      <c r="E17" s="23">
        <v>125887</v>
      </c>
    </row>
    <row r="18" spans="1:5" x14ac:dyDescent="0.25">
      <c r="A18" s="22">
        <v>17</v>
      </c>
      <c r="B18" s="22" t="s">
        <v>12</v>
      </c>
      <c r="C18" s="22" t="s">
        <v>3</v>
      </c>
      <c r="D18" s="22" t="s">
        <v>63</v>
      </c>
      <c r="E18" s="23">
        <v>5707</v>
      </c>
    </row>
    <row r="19" spans="1:5" x14ac:dyDescent="0.25">
      <c r="A19" s="22">
        <v>18</v>
      </c>
      <c r="B19" s="22" t="s">
        <v>12</v>
      </c>
      <c r="C19" s="22" t="s">
        <v>4</v>
      </c>
      <c r="D19" s="22" t="s">
        <v>63</v>
      </c>
      <c r="E19" s="22">
        <v>0</v>
      </c>
    </row>
    <row r="20" spans="1:5" x14ac:dyDescent="0.25">
      <c r="A20" s="22">
        <v>19</v>
      </c>
      <c r="B20" s="22" t="s">
        <v>12</v>
      </c>
      <c r="C20" s="22" t="s">
        <v>5</v>
      </c>
      <c r="D20" s="22" t="s">
        <v>63</v>
      </c>
      <c r="E20" s="22">
        <v>0</v>
      </c>
    </row>
    <row r="21" spans="1:5" x14ac:dyDescent="0.25">
      <c r="A21" s="22">
        <v>20</v>
      </c>
      <c r="B21" s="22" t="s">
        <v>12</v>
      </c>
      <c r="C21" s="22" t="s">
        <v>6</v>
      </c>
      <c r="D21" s="22" t="s">
        <v>63</v>
      </c>
      <c r="E21" s="22">
        <v>0</v>
      </c>
    </row>
    <row r="22" spans="1:5" x14ac:dyDescent="0.25">
      <c r="A22" s="22">
        <v>21</v>
      </c>
      <c r="B22" s="22" t="s">
        <v>13</v>
      </c>
      <c r="C22" s="22" t="s">
        <v>2</v>
      </c>
      <c r="D22" s="22" t="s">
        <v>63</v>
      </c>
      <c r="E22" s="23">
        <v>1234234</v>
      </c>
    </row>
    <row r="23" spans="1:5" x14ac:dyDescent="0.25">
      <c r="A23" s="22">
        <v>22</v>
      </c>
      <c r="B23" s="22" t="s">
        <v>13</v>
      </c>
      <c r="C23" s="22" t="s">
        <v>3</v>
      </c>
      <c r="D23" s="22" t="s">
        <v>63</v>
      </c>
      <c r="E23" s="23">
        <v>23114134</v>
      </c>
    </row>
    <row r="24" spans="1:5" x14ac:dyDescent="0.25">
      <c r="A24" s="22">
        <v>23</v>
      </c>
      <c r="B24" s="22" t="s">
        <v>13</v>
      </c>
      <c r="C24" s="22" t="s">
        <v>4</v>
      </c>
      <c r="D24" s="22" t="s">
        <v>63</v>
      </c>
      <c r="E24" s="22">
        <v>222</v>
      </c>
    </row>
    <row r="25" spans="1:5" x14ac:dyDescent="0.25">
      <c r="A25" s="22">
        <v>24</v>
      </c>
      <c r="B25" s="22" t="s">
        <v>13</v>
      </c>
      <c r="C25" s="22" t="s">
        <v>5</v>
      </c>
      <c r="D25" s="22" t="s">
        <v>63</v>
      </c>
      <c r="E25" s="23">
        <v>13212</v>
      </c>
    </row>
    <row r="26" spans="1:5" x14ac:dyDescent="0.25">
      <c r="A26" s="22">
        <v>25</v>
      </c>
      <c r="B26" s="22" t="s">
        <v>13</v>
      </c>
      <c r="C26" s="22" t="s">
        <v>6</v>
      </c>
      <c r="D26" s="22" t="s">
        <v>63</v>
      </c>
      <c r="E26" s="22">
        <v>0</v>
      </c>
    </row>
    <row r="27" spans="1:5" x14ac:dyDescent="0.25">
      <c r="A27" s="22">
        <v>26</v>
      </c>
      <c r="B27" s="22" t="s">
        <v>14</v>
      </c>
      <c r="C27" s="22" t="s">
        <v>2</v>
      </c>
      <c r="D27" s="22" t="s">
        <v>63</v>
      </c>
      <c r="E27" s="23">
        <v>5334</v>
      </c>
    </row>
    <row r="28" spans="1:5" x14ac:dyDescent="0.25">
      <c r="A28" s="22">
        <v>27</v>
      </c>
      <c r="B28" s="22" t="s">
        <v>14</v>
      </c>
      <c r="C28" s="22" t="s">
        <v>3</v>
      </c>
      <c r="D28" s="22" t="s">
        <v>63</v>
      </c>
      <c r="E28" s="23">
        <v>123132</v>
      </c>
    </row>
    <row r="29" spans="1:5" x14ac:dyDescent="0.25">
      <c r="A29" s="22">
        <v>28</v>
      </c>
      <c r="B29" s="22" t="s">
        <v>14</v>
      </c>
      <c r="C29" s="22" t="s">
        <v>4</v>
      </c>
      <c r="D29" s="22" t="s">
        <v>63</v>
      </c>
      <c r="E29" s="23">
        <v>134213</v>
      </c>
    </row>
    <row r="30" spans="1:5" x14ac:dyDescent="0.25">
      <c r="A30" s="22">
        <v>29</v>
      </c>
      <c r="B30" s="22" t="s">
        <v>14</v>
      </c>
      <c r="C30" s="22" t="s">
        <v>5</v>
      </c>
      <c r="D30" s="22" t="s">
        <v>63</v>
      </c>
      <c r="E30" s="23">
        <v>1312</v>
      </c>
    </row>
    <row r="31" spans="1:5" x14ac:dyDescent="0.25">
      <c r="A31" s="22">
        <v>30</v>
      </c>
      <c r="B31" s="22" t="s">
        <v>14</v>
      </c>
      <c r="C31" s="22" t="s">
        <v>6</v>
      </c>
      <c r="D31" s="22" t="s">
        <v>63</v>
      </c>
      <c r="E31" s="22">
        <v>0</v>
      </c>
    </row>
    <row r="32" spans="1:5" x14ac:dyDescent="0.25">
      <c r="A32" s="22">
        <v>31</v>
      </c>
      <c r="B32" s="22" t="s">
        <v>15</v>
      </c>
      <c r="C32" s="22" t="s">
        <v>2</v>
      </c>
      <c r="D32" s="22" t="s">
        <v>63</v>
      </c>
      <c r="E32" s="22">
        <v>23</v>
      </c>
    </row>
    <row r="33" spans="1:5" x14ac:dyDescent="0.25">
      <c r="A33" s="22">
        <v>32</v>
      </c>
      <c r="B33" s="22" t="s">
        <v>15</v>
      </c>
      <c r="C33" s="22" t="s">
        <v>3</v>
      </c>
      <c r="D33" s="22" t="s">
        <v>63</v>
      </c>
      <c r="E33" s="22">
        <v>0</v>
      </c>
    </row>
    <row r="34" spans="1:5" x14ac:dyDescent="0.25">
      <c r="A34" s="22">
        <v>33</v>
      </c>
      <c r="B34" s="22" t="s">
        <v>15</v>
      </c>
      <c r="C34" s="22" t="s">
        <v>4</v>
      </c>
      <c r="D34" s="22" t="s">
        <v>63</v>
      </c>
      <c r="E34" s="22">
        <v>0</v>
      </c>
    </row>
    <row r="35" spans="1:5" x14ac:dyDescent="0.25">
      <c r="A35" s="22">
        <v>34</v>
      </c>
      <c r="B35" s="22" t="s">
        <v>15</v>
      </c>
      <c r="C35" s="22" t="s">
        <v>5</v>
      </c>
      <c r="D35" s="22" t="s">
        <v>63</v>
      </c>
      <c r="E35" s="23">
        <v>23112</v>
      </c>
    </row>
    <row r="36" spans="1:5" x14ac:dyDescent="0.25">
      <c r="A36" s="22">
        <v>35</v>
      </c>
      <c r="B36" s="22" t="s">
        <v>15</v>
      </c>
      <c r="C36" s="22" t="s">
        <v>6</v>
      </c>
      <c r="D36" s="22" t="s">
        <v>63</v>
      </c>
      <c r="E36" s="22">
        <v>0</v>
      </c>
    </row>
    <row r="37" spans="1:5" x14ac:dyDescent="0.25">
      <c r="A37" s="22">
        <v>36</v>
      </c>
      <c r="B37" s="22" t="s">
        <v>16</v>
      </c>
      <c r="C37" s="22" t="s">
        <v>2</v>
      </c>
      <c r="D37" s="22" t="s">
        <v>63</v>
      </c>
      <c r="E37" s="22">
        <v>0</v>
      </c>
    </row>
    <row r="38" spans="1:5" x14ac:dyDescent="0.25">
      <c r="A38" s="22">
        <v>37</v>
      </c>
      <c r="B38" s="22" t="s">
        <v>16</v>
      </c>
      <c r="C38" s="22" t="s">
        <v>3</v>
      </c>
      <c r="D38" s="22" t="s">
        <v>63</v>
      </c>
      <c r="E38" s="22">
        <v>0</v>
      </c>
    </row>
    <row r="39" spans="1:5" x14ac:dyDescent="0.25">
      <c r="A39" s="22">
        <v>38</v>
      </c>
      <c r="B39" s="22" t="s">
        <v>16</v>
      </c>
      <c r="C39" s="22" t="s">
        <v>4</v>
      </c>
      <c r="D39" s="22" t="s">
        <v>63</v>
      </c>
      <c r="E39" s="22">
        <v>471</v>
      </c>
    </row>
    <row r="40" spans="1:5" x14ac:dyDescent="0.25">
      <c r="A40" s="22">
        <v>39</v>
      </c>
      <c r="B40" s="22" t="s">
        <v>16</v>
      </c>
      <c r="C40" s="22" t="s">
        <v>5</v>
      </c>
      <c r="D40" s="22" t="s">
        <v>63</v>
      </c>
      <c r="E40" s="22">
        <v>0</v>
      </c>
    </row>
    <row r="41" spans="1:5" x14ac:dyDescent="0.25">
      <c r="A41" s="22">
        <v>40</v>
      </c>
      <c r="B41" s="22" t="s">
        <v>16</v>
      </c>
      <c r="C41" s="22" t="s">
        <v>6</v>
      </c>
      <c r="D41" s="22" t="s">
        <v>63</v>
      </c>
      <c r="E41" s="22">
        <v>0</v>
      </c>
    </row>
    <row r="42" spans="1:5" x14ac:dyDescent="0.25">
      <c r="A42" s="22">
        <v>41</v>
      </c>
      <c r="B42" s="22" t="s">
        <v>17</v>
      </c>
      <c r="C42" s="22" t="s">
        <v>2</v>
      </c>
      <c r="D42" s="22" t="s">
        <v>63</v>
      </c>
      <c r="E42" s="22">
        <v>123</v>
      </c>
    </row>
    <row r="43" spans="1:5" x14ac:dyDescent="0.25">
      <c r="A43" s="22">
        <v>42</v>
      </c>
      <c r="B43" s="22" t="s">
        <v>17</v>
      </c>
      <c r="C43" s="22" t="s">
        <v>3</v>
      </c>
      <c r="D43" s="22" t="s">
        <v>63</v>
      </c>
      <c r="E43" s="22">
        <v>234</v>
      </c>
    </row>
    <row r="44" spans="1:5" x14ac:dyDescent="0.25">
      <c r="A44" s="22">
        <v>43</v>
      </c>
      <c r="B44" s="22" t="s">
        <v>17</v>
      </c>
      <c r="C44" s="22" t="s">
        <v>4</v>
      </c>
      <c r="D44" s="22" t="s">
        <v>63</v>
      </c>
      <c r="E44" s="22">
        <v>31</v>
      </c>
    </row>
    <row r="45" spans="1:5" x14ac:dyDescent="0.25">
      <c r="A45" s="22">
        <v>44</v>
      </c>
      <c r="B45" s="22" t="s">
        <v>17</v>
      </c>
      <c r="C45" s="22" t="s">
        <v>5</v>
      </c>
      <c r="D45" s="22" t="s">
        <v>63</v>
      </c>
      <c r="E45" s="22">
        <v>213</v>
      </c>
    </row>
    <row r="46" spans="1:5" x14ac:dyDescent="0.25">
      <c r="A46" s="22">
        <v>45</v>
      </c>
      <c r="B46" s="22" t="s">
        <v>17</v>
      </c>
      <c r="C46" s="22" t="s">
        <v>6</v>
      </c>
      <c r="D46" s="22" t="s">
        <v>63</v>
      </c>
      <c r="E46" s="22">
        <v>0</v>
      </c>
    </row>
    <row r="47" spans="1:5" x14ac:dyDescent="0.25">
      <c r="A47" s="22">
        <v>46</v>
      </c>
      <c r="B47" s="22" t="s">
        <v>18</v>
      </c>
      <c r="C47" s="22" t="s">
        <v>2</v>
      </c>
      <c r="D47" s="22" t="s">
        <v>63</v>
      </c>
      <c r="E47" s="22">
        <v>0</v>
      </c>
    </row>
    <row r="48" spans="1:5" x14ac:dyDescent="0.25">
      <c r="A48" s="22">
        <v>47</v>
      </c>
      <c r="B48" s="22" t="s">
        <v>18</v>
      </c>
      <c r="C48" s="22" t="s">
        <v>3</v>
      </c>
      <c r="D48" s="22" t="s">
        <v>63</v>
      </c>
      <c r="E48" s="22">
        <v>0</v>
      </c>
    </row>
    <row r="49" spans="1:5" x14ac:dyDescent="0.25">
      <c r="A49" s="22">
        <v>48</v>
      </c>
      <c r="B49" s="22" t="s">
        <v>18</v>
      </c>
      <c r="C49" s="22" t="s">
        <v>4</v>
      </c>
      <c r="D49" s="22" t="s">
        <v>63</v>
      </c>
      <c r="E49" s="22">
        <v>472</v>
      </c>
    </row>
    <row r="50" spans="1:5" x14ac:dyDescent="0.25">
      <c r="A50" s="22">
        <v>49</v>
      </c>
      <c r="B50" s="22" t="s">
        <v>18</v>
      </c>
      <c r="C50" s="22" t="s">
        <v>5</v>
      </c>
      <c r="D50" s="22" t="s">
        <v>63</v>
      </c>
      <c r="E50" s="22">
        <v>0</v>
      </c>
    </row>
    <row r="51" spans="1:5" x14ac:dyDescent="0.25">
      <c r="A51" s="22">
        <v>50</v>
      </c>
      <c r="B51" s="22" t="s">
        <v>18</v>
      </c>
      <c r="C51" s="22" t="s">
        <v>6</v>
      </c>
      <c r="D51" s="22" t="s">
        <v>63</v>
      </c>
      <c r="E51" s="22">
        <v>0</v>
      </c>
    </row>
    <row r="52" spans="1:5" x14ac:dyDescent="0.25">
      <c r="A52" s="22">
        <v>51</v>
      </c>
      <c r="B52" s="22" t="s">
        <v>19</v>
      </c>
      <c r="C52" s="22" t="s">
        <v>2</v>
      </c>
      <c r="D52" s="22" t="s">
        <v>63</v>
      </c>
      <c r="E52" s="23">
        <v>1234357</v>
      </c>
    </row>
    <row r="53" spans="1:5" x14ac:dyDescent="0.25">
      <c r="A53" s="22">
        <v>52</v>
      </c>
      <c r="B53" s="22" t="s">
        <v>19</v>
      </c>
      <c r="C53" s="22" t="s">
        <v>3</v>
      </c>
      <c r="D53" s="22" t="s">
        <v>63</v>
      </c>
      <c r="E53" s="23">
        <v>23237500</v>
      </c>
    </row>
    <row r="54" spans="1:5" x14ac:dyDescent="0.25">
      <c r="A54" s="22">
        <v>53</v>
      </c>
      <c r="B54" s="22" t="s">
        <v>19</v>
      </c>
      <c r="C54" s="22" t="s">
        <v>4</v>
      </c>
      <c r="D54" s="22" t="s">
        <v>63</v>
      </c>
      <c r="E54" s="23">
        <v>135409</v>
      </c>
    </row>
    <row r="55" spans="1:5" x14ac:dyDescent="0.25">
      <c r="A55" s="22">
        <v>54</v>
      </c>
      <c r="B55" s="22" t="s">
        <v>19</v>
      </c>
      <c r="C55" s="22" t="s">
        <v>5</v>
      </c>
      <c r="D55" s="22" t="s">
        <v>63</v>
      </c>
      <c r="E55" s="23">
        <v>13425</v>
      </c>
    </row>
    <row r="56" spans="1:5" x14ac:dyDescent="0.25">
      <c r="A56" s="22">
        <v>55</v>
      </c>
      <c r="B56" s="22" t="s">
        <v>19</v>
      </c>
      <c r="C56" s="22" t="s">
        <v>6</v>
      </c>
      <c r="D56" s="22" t="s">
        <v>63</v>
      </c>
      <c r="E56" s="22">
        <v>0</v>
      </c>
    </row>
    <row r="57" spans="1:5" x14ac:dyDescent="0.25">
      <c r="A57" s="22">
        <v>56</v>
      </c>
      <c r="B57" s="22" t="s">
        <v>20</v>
      </c>
      <c r="C57" s="22" t="s">
        <v>2</v>
      </c>
      <c r="D57" s="22" t="s">
        <v>63</v>
      </c>
      <c r="E57" s="23">
        <v>1360244</v>
      </c>
    </row>
    <row r="58" spans="1:5" x14ac:dyDescent="0.25">
      <c r="A58" s="22">
        <v>57</v>
      </c>
      <c r="B58" s="22" t="s">
        <v>20</v>
      </c>
      <c r="C58" s="22" t="s">
        <v>3</v>
      </c>
      <c r="D58" s="22" t="s">
        <v>63</v>
      </c>
      <c r="E58" s="23">
        <v>23243207</v>
      </c>
    </row>
    <row r="59" spans="1:5" x14ac:dyDescent="0.25">
      <c r="A59" s="22">
        <v>58</v>
      </c>
      <c r="B59" s="22" t="s">
        <v>20</v>
      </c>
      <c r="C59" s="22" t="s">
        <v>4</v>
      </c>
      <c r="D59" s="22" t="s">
        <v>63</v>
      </c>
      <c r="E59" s="23">
        <v>135409</v>
      </c>
    </row>
    <row r="60" spans="1:5" x14ac:dyDescent="0.25">
      <c r="A60" s="22">
        <v>59</v>
      </c>
      <c r="B60" s="22" t="s">
        <v>20</v>
      </c>
      <c r="C60" s="22" t="s">
        <v>5</v>
      </c>
      <c r="D60" s="22" t="s">
        <v>63</v>
      </c>
      <c r="E60" s="23">
        <v>13425</v>
      </c>
    </row>
    <row r="61" spans="1:5" x14ac:dyDescent="0.25">
      <c r="A61" s="22">
        <v>60</v>
      </c>
      <c r="B61" s="22" t="s">
        <v>20</v>
      </c>
      <c r="C61" s="22" t="s">
        <v>6</v>
      </c>
      <c r="D61" s="22" t="s">
        <v>63</v>
      </c>
      <c r="E61" s="22">
        <v>0</v>
      </c>
    </row>
    <row r="62" spans="1:5" x14ac:dyDescent="0.25">
      <c r="A62" s="22">
        <v>61</v>
      </c>
      <c r="B62" s="22" t="s">
        <v>61</v>
      </c>
      <c r="C62" s="22" t="s">
        <v>2</v>
      </c>
      <c r="D62" s="22" t="s">
        <v>62</v>
      </c>
      <c r="E62" s="22"/>
    </row>
    <row r="63" spans="1:5" x14ac:dyDescent="0.25">
      <c r="A63" s="22">
        <v>62</v>
      </c>
      <c r="B63" s="22" t="s">
        <v>61</v>
      </c>
      <c r="C63" s="22" t="s">
        <v>3</v>
      </c>
      <c r="D63" s="22" t="s">
        <v>62</v>
      </c>
      <c r="E63" s="22"/>
    </row>
    <row r="64" spans="1:5" x14ac:dyDescent="0.25">
      <c r="A64" s="22">
        <v>63</v>
      </c>
      <c r="B64" s="22" t="s">
        <v>61</v>
      </c>
      <c r="C64" s="22" t="s">
        <v>4</v>
      </c>
      <c r="D64" s="22" t="s">
        <v>62</v>
      </c>
      <c r="E64" s="22"/>
    </row>
    <row r="65" spans="1:5" x14ac:dyDescent="0.25">
      <c r="A65" s="22">
        <v>64</v>
      </c>
      <c r="B65" s="22" t="s">
        <v>61</v>
      </c>
      <c r="C65" s="22" t="s">
        <v>5</v>
      </c>
      <c r="D65" s="22" t="s">
        <v>62</v>
      </c>
      <c r="E65" s="22"/>
    </row>
    <row r="66" spans="1:5" x14ac:dyDescent="0.25">
      <c r="A66" s="22">
        <v>65</v>
      </c>
      <c r="B66" s="22" t="s">
        <v>61</v>
      </c>
      <c r="C66" s="22" t="s">
        <v>6</v>
      </c>
      <c r="D66" s="22" t="s">
        <v>62</v>
      </c>
      <c r="E66" s="22"/>
    </row>
    <row r="67" spans="1:5" x14ac:dyDescent="0.25">
      <c r="A67" s="22">
        <v>66</v>
      </c>
      <c r="B67" s="22" t="s">
        <v>64</v>
      </c>
      <c r="C67" s="22" t="s">
        <v>2</v>
      </c>
      <c r="D67" s="22" t="s">
        <v>62</v>
      </c>
      <c r="E67" s="22"/>
    </row>
    <row r="68" spans="1:5" x14ac:dyDescent="0.25">
      <c r="A68" s="22">
        <v>67</v>
      </c>
      <c r="B68" s="22" t="s">
        <v>64</v>
      </c>
      <c r="C68" s="22" t="s">
        <v>3</v>
      </c>
      <c r="D68" s="22" t="s">
        <v>62</v>
      </c>
      <c r="E68" s="22"/>
    </row>
    <row r="69" spans="1:5" x14ac:dyDescent="0.25">
      <c r="A69" s="22">
        <v>68</v>
      </c>
      <c r="B69" s="22" t="s">
        <v>64</v>
      </c>
      <c r="C69" s="22" t="s">
        <v>4</v>
      </c>
      <c r="D69" s="22" t="s">
        <v>62</v>
      </c>
      <c r="E69" s="22"/>
    </row>
    <row r="70" spans="1:5" x14ac:dyDescent="0.25">
      <c r="A70" s="22">
        <v>69</v>
      </c>
      <c r="B70" s="22" t="s">
        <v>64</v>
      </c>
      <c r="C70" s="22" t="s">
        <v>5</v>
      </c>
      <c r="D70" s="22" t="s">
        <v>62</v>
      </c>
      <c r="E70" s="22"/>
    </row>
    <row r="71" spans="1:5" x14ac:dyDescent="0.25">
      <c r="A71" s="22">
        <v>70</v>
      </c>
      <c r="B71" s="22" t="s">
        <v>64</v>
      </c>
      <c r="C71" s="22" t="s">
        <v>6</v>
      </c>
      <c r="D71" s="22" t="s">
        <v>62</v>
      </c>
      <c r="E71" s="22"/>
    </row>
    <row r="72" spans="1:5" x14ac:dyDescent="0.25">
      <c r="A72" s="22">
        <v>71</v>
      </c>
      <c r="B72" s="22" t="s">
        <v>11</v>
      </c>
      <c r="C72" s="22" t="s">
        <v>2</v>
      </c>
      <c r="D72" s="22" t="s">
        <v>62</v>
      </c>
      <c r="E72" s="22"/>
    </row>
    <row r="73" spans="1:5" x14ac:dyDescent="0.25">
      <c r="A73" s="22">
        <v>72</v>
      </c>
      <c r="B73" s="22" t="s">
        <v>11</v>
      </c>
      <c r="C73" s="22" t="s">
        <v>3</v>
      </c>
      <c r="D73" s="22" t="s">
        <v>62</v>
      </c>
      <c r="E73" s="22"/>
    </row>
    <row r="74" spans="1:5" x14ac:dyDescent="0.25">
      <c r="A74" s="22">
        <v>73</v>
      </c>
      <c r="B74" s="22" t="s">
        <v>11</v>
      </c>
      <c r="C74" s="22" t="s">
        <v>4</v>
      </c>
      <c r="D74" s="22" t="s">
        <v>62</v>
      </c>
      <c r="E74" s="22"/>
    </row>
    <row r="75" spans="1:5" x14ac:dyDescent="0.25">
      <c r="A75" s="22">
        <v>74</v>
      </c>
      <c r="B75" s="22" t="s">
        <v>11</v>
      </c>
      <c r="C75" s="22" t="s">
        <v>5</v>
      </c>
      <c r="D75" s="22" t="s">
        <v>62</v>
      </c>
      <c r="E75" s="22"/>
    </row>
    <row r="76" spans="1:5" x14ac:dyDescent="0.25">
      <c r="A76" s="22">
        <v>75</v>
      </c>
      <c r="B76" s="22" t="s">
        <v>11</v>
      </c>
      <c r="C76" s="22" t="s">
        <v>6</v>
      </c>
      <c r="D76" s="22" t="s">
        <v>62</v>
      </c>
      <c r="E76" s="22"/>
    </row>
    <row r="77" spans="1:5" x14ac:dyDescent="0.25">
      <c r="A77" s="22">
        <v>76</v>
      </c>
      <c r="B77" s="22" t="s">
        <v>12</v>
      </c>
      <c r="C77" s="22" t="s">
        <v>2</v>
      </c>
      <c r="D77" s="22" t="s">
        <v>62</v>
      </c>
      <c r="E77" s="22"/>
    </row>
    <row r="78" spans="1:5" x14ac:dyDescent="0.25">
      <c r="A78" s="22">
        <v>77</v>
      </c>
      <c r="B78" s="22" t="s">
        <v>12</v>
      </c>
      <c r="C78" s="22" t="s">
        <v>3</v>
      </c>
      <c r="D78" s="22" t="s">
        <v>62</v>
      </c>
      <c r="E78" s="22"/>
    </row>
    <row r="79" spans="1:5" x14ac:dyDescent="0.25">
      <c r="A79" s="22">
        <v>78</v>
      </c>
      <c r="B79" s="22" t="s">
        <v>12</v>
      </c>
      <c r="C79" s="22" t="s">
        <v>4</v>
      </c>
      <c r="D79" s="22" t="s">
        <v>62</v>
      </c>
      <c r="E79" s="22"/>
    </row>
    <row r="80" spans="1:5" x14ac:dyDescent="0.25">
      <c r="A80" s="22">
        <v>79</v>
      </c>
      <c r="B80" s="22" t="s">
        <v>12</v>
      </c>
      <c r="C80" s="22" t="s">
        <v>5</v>
      </c>
      <c r="D80" s="22" t="s">
        <v>62</v>
      </c>
      <c r="E80" s="22"/>
    </row>
    <row r="81" spans="1:5" x14ac:dyDescent="0.25">
      <c r="A81" s="22">
        <v>80</v>
      </c>
      <c r="B81" s="22" t="s">
        <v>12</v>
      </c>
      <c r="C81" s="22" t="s">
        <v>6</v>
      </c>
      <c r="D81" s="22" t="s">
        <v>62</v>
      </c>
      <c r="E81" s="22"/>
    </row>
    <row r="82" spans="1:5" x14ac:dyDescent="0.25">
      <c r="A82" s="22">
        <v>81</v>
      </c>
      <c r="B82" s="22" t="s">
        <v>13</v>
      </c>
      <c r="C82" s="22" t="s">
        <v>2</v>
      </c>
      <c r="D82" s="22" t="s">
        <v>62</v>
      </c>
      <c r="E82" s="22"/>
    </row>
    <row r="83" spans="1:5" x14ac:dyDescent="0.25">
      <c r="A83" s="22">
        <v>82</v>
      </c>
      <c r="B83" s="22" t="s">
        <v>13</v>
      </c>
      <c r="C83" s="22" t="s">
        <v>3</v>
      </c>
      <c r="D83" s="22" t="s">
        <v>62</v>
      </c>
      <c r="E83" s="22"/>
    </row>
    <row r="84" spans="1:5" x14ac:dyDescent="0.25">
      <c r="A84" s="22">
        <v>83</v>
      </c>
      <c r="B84" s="22" t="s">
        <v>13</v>
      </c>
      <c r="C84" s="22" t="s">
        <v>4</v>
      </c>
      <c r="D84" s="22" t="s">
        <v>62</v>
      </c>
      <c r="E84" s="22"/>
    </row>
    <row r="85" spans="1:5" x14ac:dyDescent="0.25">
      <c r="A85" s="22">
        <v>84</v>
      </c>
      <c r="B85" s="22" t="s">
        <v>13</v>
      </c>
      <c r="C85" s="22" t="s">
        <v>5</v>
      </c>
      <c r="D85" s="22" t="s">
        <v>62</v>
      </c>
      <c r="E85" s="22"/>
    </row>
    <row r="86" spans="1:5" x14ac:dyDescent="0.25">
      <c r="A86" s="22">
        <v>85</v>
      </c>
      <c r="B86" s="22" t="s">
        <v>13</v>
      </c>
      <c r="C86" s="22" t="s">
        <v>6</v>
      </c>
      <c r="D86" s="22" t="s">
        <v>62</v>
      </c>
      <c r="E86" s="22"/>
    </row>
    <row r="87" spans="1:5" x14ac:dyDescent="0.25">
      <c r="A87" s="22">
        <v>86</v>
      </c>
      <c r="B87" s="22" t="s">
        <v>14</v>
      </c>
      <c r="C87" s="22" t="s">
        <v>2</v>
      </c>
      <c r="D87" s="22" t="s">
        <v>62</v>
      </c>
      <c r="E87" s="22"/>
    </row>
    <row r="88" spans="1:5" x14ac:dyDescent="0.25">
      <c r="A88" s="22">
        <v>87</v>
      </c>
      <c r="B88" s="22" t="s">
        <v>14</v>
      </c>
      <c r="C88" s="22" t="s">
        <v>3</v>
      </c>
      <c r="D88" s="22" t="s">
        <v>62</v>
      </c>
      <c r="E88" s="22"/>
    </row>
    <row r="89" spans="1:5" x14ac:dyDescent="0.25">
      <c r="A89" s="22">
        <v>88</v>
      </c>
      <c r="B89" s="22" t="s">
        <v>14</v>
      </c>
      <c r="C89" s="22" t="s">
        <v>4</v>
      </c>
      <c r="D89" s="22" t="s">
        <v>62</v>
      </c>
      <c r="E89" s="22"/>
    </row>
    <row r="90" spans="1:5" x14ac:dyDescent="0.25">
      <c r="A90" s="22">
        <v>89</v>
      </c>
      <c r="B90" s="22" t="s">
        <v>14</v>
      </c>
      <c r="C90" s="22" t="s">
        <v>5</v>
      </c>
      <c r="D90" s="22" t="s">
        <v>62</v>
      </c>
      <c r="E90" s="22"/>
    </row>
    <row r="91" spans="1:5" x14ac:dyDescent="0.25">
      <c r="A91" s="22">
        <v>90</v>
      </c>
      <c r="B91" s="22" t="s">
        <v>14</v>
      </c>
      <c r="C91" s="22" t="s">
        <v>6</v>
      </c>
      <c r="D91" s="22" t="s">
        <v>62</v>
      </c>
      <c r="E91" s="22"/>
    </row>
    <row r="92" spans="1:5" x14ac:dyDescent="0.25">
      <c r="A92" s="22">
        <v>91</v>
      </c>
      <c r="B92" s="22" t="s">
        <v>15</v>
      </c>
      <c r="C92" s="22" t="s">
        <v>2</v>
      </c>
      <c r="D92" s="22" t="s">
        <v>62</v>
      </c>
      <c r="E92" s="22"/>
    </row>
    <row r="93" spans="1:5" x14ac:dyDescent="0.25">
      <c r="A93" s="22">
        <v>92</v>
      </c>
      <c r="B93" s="22" t="s">
        <v>15</v>
      </c>
      <c r="C93" s="22" t="s">
        <v>3</v>
      </c>
      <c r="D93" s="22" t="s">
        <v>62</v>
      </c>
      <c r="E93" s="22"/>
    </row>
    <row r="94" spans="1:5" ht="252" customHeight="1" x14ac:dyDescent="0.25">
      <c r="A94" s="22">
        <v>93</v>
      </c>
      <c r="B94" s="22" t="s">
        <v>15</v>
      </c>
      <c r="C94" s="22" t="s">
        <v>4</v>
      </c>
      <c r="D94" s="22" t="s">
        <v>62</v>
      </c>
      <c r="E94" s="22"/>
    </row>
    <row r="95" spans="1:5" ht="378" customHeight="1" x14ac:dyDescent="0.25">
      <c r="A95" s="22">
        <v>94</v>
      </c>
      <c r="B95" s="22" t="s">
        <v>15</v>
      </c>
      <c r="C95" s="22" t="s">
        <v>5</v>
      </c>
      <c r="D95" s="22" t="s">
        <v>62</v>
      </c>
      <c r="E95" s="22"/>
    </row>
    <row r="96" spans="1:5" x14ac:dyDescent="0.25">
      <c r="A96" s="22">
        <v>95</v>
      </c>
      <c r="B96" s="22" t="s">
        <v>15</v>
      </c>
      <c r="C96" s="22" t="s">
        <v>6</v>
      </c>
      <c r="D96" s="22" t="s">
        <v>62</v>
      </c>
      <c r="E96" s="22"/>
    </row>
    <row r="97" spans="1:5" x14ac:dyDescent="0.25">
      <c r="A97" s="22">
        <v>96</v>
      </c>
      <c r="B97" s="22" t="s">
        <v>16</v>
      </c>
      <c r="C97" s="22" t="s">
        <v>2</v>
      </c>
      <c r="D97" s="22" t="s">
        <v>62</v>
      </c>
      <c r="E97" s="22"/>
    </row>
    <row r="98" spans="1:5" x14ac:dyDescent="0.25">
      <c r="A98" s="22">
        <v>97</v>
      </c>
      <c r="B98" s="22" t="s">
        <v>16</v>
      </c>
      <c r="C98" s="22" t="s">
        <v>3</v>
      </c>
      <c r="D98" s="22" t="s">
        <v>62</v>
      </c>
      <c r="E98" s="22"/>
    </row>
    <row r="99" spans="1:5" x14ac:dyDescent="0.25">
      <c r="A99" s="22">
        <v>98</v>
      </c>
      <c r="B99" s="22" t="s">
        <v>16</v>
      </c>
      <c r="C99" s="22" t="s">
        <v>4</v>
      </c>
      <c r="D99" s="22" t="s">
        <v>62</v>
      </c>
      <c r="E99" s="22"/>
    </row>
    <row r="100" spans="1:5" x14ac:dyDescent="0.25">
      <c r="A100" s="22">
        <v>99</v>
      </c>
      <c r="B100" s="22" t="s">
        <v>16</v>
      </c>
      <c r="C100" s="22" t="s">
        <v>5</v>
      </c>
      <c r="D100" s="22" t="s">
        <v>62</v>
      </c>
      <c r="E100" s="22"/>
    </row>
    <row r="101" spans="1:5" x14ac:dyDescent="0.25">
      <c r="A101" s="22">
        <v>100</v>
      </c>
      <c r="B101" s="22" t="s">
        <v>16</v>
      </c>
      <c r="C101" s="22" t="s">
        <v>6</v>
      </c>
      <c r="D101" s="22" t="s">
        <v>62</v>
      </c>
      <c r="E101" s="22"/>
    </row>
    <row r="102" spans="1:5" x14ac:dyDescent="0.25">
      <c r="A102" s="22">
        <v>101</v>
      </c>
      <c r="B102" s="22" t="s">
        <v>17</v>
      </c>
      <c r="C102" s="22" t="s">
        <v>2</v>
      </c>
      <c r="D102" s="22" t="s">
        <v>62</v>
      </c>
      <c r="E102" s="22"/>
    </row>
    <row r="103" spans="1:5" x14ac:dyDescent="0.25">
      <c r="A103" s="22">
        <v>102</v>
      </c>
      <c r="B103" s="22" t="s">
        <v>17</v>
      </c>
      <c r="C103" s="22" t="s">
        <v>3</v>
      </c>
      <c r="D103" s="22" t="s">
        <v>62</v>
      </c>
      <c r="E103" s="22"/>
    </row>
    <row r="104" spans="1:5" x14ac:dyDescent="0.25">
      <c r="A104" s="22">
        <v>103</v>
      </c>
      <c r="B104" s="22" t="s">
        <v>17</v>
      </c>
      <c r="C104" s="22" t="s">
        <v>4</v>
      </c>
      <c r="D104" s="22" t="s">
        <v>62</v>
      </c>
      <c r="E104" s="22"/>
    </row>
    <row r="105" spans="1:5" x14ac:dyDescent="0.25">
      <c r="A105" s="22">
        <v>104</v>
      </c>
      <c r="B105" s="22" t="s">
        <v>17</v>
      </c>
      <c r="C105" s="22" t="s">
        <v>5</v>
      </c>
      <c r="D105" s="22" t="s">
        <v>62</v>
      </c>
      <c r="E105" s="22"/>
    </row>
    <row r="106" spans="1:5" x14ac:dyDescent="0.25">
      <c r="A106" s="22">
        <v>105</v>
      </c>
      <c r="B106" s="22" t="s">
        <v>17</v>
      </c>
      <c r="C106" s="22" t="s">
        <v>6</v>
      </c>
      <c r="D106" s="22" t="s">
        <v>62</v>
      </c>
      <c r="E106" s="22"/>
    </row>
    <row r="107" spans="1:5" x14ac:dyDescent="0.25">
      <c r="A107" s="22">
        <v>106</v>
      </c>
      <c r="B107" s="22" t="s">
        <v>18</v>
      </c>
      <c r="C107" s="22" t="s">
        <v>2</v>
      </c>
      <c r="D107" s="22" t="s">
        <v>62</v>
      </c>
      <c r="E107" s="22"/>
    </row>
    <row r="108" spans="1:5" x14ac:dyDescent="0.25">
      <c r="A108" s="22">
        <v>107</v>
      </c>
      <c r="B108" s="22" t="s">
        <v>18</v>
      </c>
      <c r="C108" s="22" t="s">
        <v>3</v>
      </c>
      <c r="D108" s="22" t="s">
        <v>62</v>
      </c>
      <c r="E108" s="22"/>
    </row>
    <row r="109" spans="1:5" x14ac:dyDescent="0.25">
      <c r="A109" s="22">
        <v>108</v>
      </c>
      <c r="B109" s="22" t="s">
        <v>18</v>
      </c>
      <c r="C109" s="22" t="s">
        <v>4</v>
      </c>
      <c r="D109" s="22" t="s">
        <v>62</v>
      </c>
      <c r="E109" s="22"/>
    </row>
    <row r="110" spans="1:5" x14ac:dyDescent="0.25">
      <c r="A110" s="22">
        <v>109</v>
      </c>
      <c r="B110" s="22" t="s">
        <v>18</v>
      </c>
      <c r="C110" s="22" t="s">
        <v>5</v>
      </c>
      <c r="D110" s="22" t="s">
        <v>62</v>
      </c>
      <c r="E110" s="22"/>
    </row>
    <row r="111" spans="1:5" x14ac:dyDescent="0.25">
      <c r="A111" s="22">
        <v>110</v>
      </c>
      <c r="B111" s="22" t="s">
        <v>18</v>
      </c>
      <c r="C111" s="22" t="s">
        <v>6</v>
      </c>
      <c r="D111" s="22" t="s">
        <v>62</v>
      </c>
      <c r="E111" s="22"/>
    </row>
    <row r="112" spans="1:5" x14ac:dyDescent="0.25">
      <c r="A112" s="22">
        <v>111</v>
      </c>
      <c r="B112" s="22" t="s">
        <v>19</v>
      </c>
      <c r="C112" s="22" t="s">
        <v>2</v>
      </c>
      <c r="D112" s="22" t="s">
        <v>62</v>
      </c>
      <c r="E112" s="22"/>
    </row>
    <row r="113" spans="1:5" x14ac:dyDescent="0.25">
      <c r="A113" s="22">
        <v>112</v>
      </c>
      <c r="B113" s="22" t="s">
        <v>19</v>
      </c>
      <c r="C113" s="22" t="s">
        <v>3</v>
      </c>
      <c r="D113" s="22" t="s">
        <v>62</v>
      </c>
      <c r="E113" s="22"/>
    </row>
    <row r="114" spans="1:5" x14ac:dyDescent="0.25">
      <c r="A114" s="22">
        <v>113</v>
      </c>
      <c r="B114" s="22" t="s">
        <v>19</v>
      </c>
      <c r="C114" s="22" t="s">
        <v>4</v>
      </c>
      <c r="D114" s="22" t="s">
        <v>62</v>
      </c>
      <c r="E114" s="22"/>
    </row>
    <row r="115" spans="1:5" x14ac:dyDescent="0.25">
      <c r="A115" s="22">
        <v>114</v>
      </c>
      <c r="B115" s="22" t="s">
        <v>19</v>
      </c>
      <c r="C115" s="22" t="s">
        <v>5</v>
      </c>
      <c r="D115" s="22" t="s">
        <v>62</v>
      </c>
      <c r="E115" s="22"/>
    </row>
    <row r="116" spans="1:5" x14ac:dyDescent="0.25">
      <c r="A116" s="22">
        <v>115</v>
      </c>
      <c r="B116" s="22" t="s">
        <v>19</v>
      </c>
      <c r="C116" s="22" t="s">
        <v>6</v>
      </c>
      <c r="D116" s="22" t="s">
        <v>62</v>
      </c>
      <c r="E116" s="22"/>
    </row>
    <row r="117" spans="1:5" x14ac:dyDescent="0.25">
      <c r="A117" s="22">
        <v>116</v>
      </c>
      <c r="B117" s="22" t="s">
        <v>20</v>
      </c>
      <c r="C117" s="22" t="s">
        <v>2</v>
      </c>
      <c r="D117" s="22" t="s">
        <v>62</v>
      </c>
      <c r="E117" s="22"/>
    </row>
    <row r="118" spans="1:5" x14ac:dyDescent="0.25">
      <c r="A118" s="22">
        <v>117</v>
      </c>
      <c r="B118" s="22" t="s">
        <v>20</v>
      </c>
      <c r="C118" s="22" t="s">
        <v>3</v>
      </c>
      <c r="D118" s="22" t="s">
        <v>62</v>
      </c>
      <c r="E118" s="22"/>
    </row>
    <row r="119" spans="1:5" x14ac:dyDescent="0.25">
      <c r="A119" s="22">
        <v>118</v>
      </c>
      <c r="B119" s="22" t="s">
        <v>20</v>
      </c>
      <c r="C119" s="22" t="s">
        <v>4</v>
      </c>
      <c r="D119" s="22" t="s">
        <v>62</v>
      </c>
      <c r="E119" s="22"/>
    </row>
    <row r="120" spans="1:5" x14ac:dyDescent="0.25">
      <c r="A120" s="22">
        <v>119</v>
      </c>
      <c r="B120" s="22" t="s">
        <v>20</v>
      </c>
      <c r="C120" s="22" t="s">
        <v>5</v>
      </c>
      <c r="D120" s="22" t="s">
        <v>62</v>
      </c>
      <c r="E120" s="22"/>
    </row>
    <row r="121" spans="1:5" x14ac:dyDescent="0.25">
      <c r="A121" s="22">
        <v>120</v>
      </c>
      <c r="B121" s="22" t="s">
        <v>20</v>
      </c>
      <c r="C121" s="22" t="s">
        <v>6</v>
      </c>
      <c r="D121" s="22" t="s">
        <v>65</v>
      </c>
      <c r="E121" s="2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30C51-819E-4A92-9105-C65CD0D67D2F}">
  <dimension ref="A1:F75"/>
  <sheetViews>
    <sheetView zoomScale="66" zoomScaleNormal="66" workbookViewId="0">
      <selection activeCell="L63" sqref="L63"/>
    </sheetView>
  </sheetViews>
  <sheetFormatPr defaultRowHeight="15" x14ac:dyDescent="0.25"/>
  <cols>
    <col min="1" max="1" width="29" bestFit="1" customWidth="1"/>
    <col min="2" max="2" width="23.7109375" bestFit="1" customWidth="1"/>
    <col min="3" max="6" width="15.140625" bestFit="1" customWidth="1"/>
    <col min="7" max="7" width="7.7109375" bestFit="1" customWidth="1"/>
    <col min="8" max="8" width="38" bestFit="1" customWidth="1"/>
    <col min="9" max="9" width="7.7109375" bestFit="1" customWidth="1"/>
    <col min="10" max="10" width="38" bestFit="1" customWidth="1"/>
    <col min="11" max="11" width="7.7109375" bestFit="1" customWidth="1"/>
    <col min="12" max="12" width="11.28515625" bestFit="1" customWidth="1"/>
    <col min="13" max="16" width="10.7109375" bestFit="1" customWidth="1"/>
    <col min="17" max="17" width="32.42578125" bestFit="1" customWidth="1"/>
    <col min="18" max="26" width="10.7109375" bestFit="1" customWidth="1"/>
    <col min="27" max="27" width="26.5703125" bestFit="1" customWidth="1"/>
    <col min="28" max="41" width="10.7109375" bestFit="1" customWidth="1"/>
    <col min="42" max="42" width="44.7109375" bestFit="1" customWidth="1"/>
    <col min="43" max="46" width="10.7109375" bestFit="1" customWidth="1"/>
  </cols>
  <sheetData>
    <row r="1" spans="1:6" x14ac:dyDescent="0.25">
      <c r="A1" s="3" t="s">
        <v>66</v>
      </c>
      <c r="B1" s="3" t="s">
        <v>57</v>
      </c>
    </row>
    <row r="2" spans="1:6" x14ac:dyDescent="0.25">
      <c r="A2" s="3" t="s">
        <v>21</v>
      </c>
      <c r="B2" s="23" t="s">
        <v>2</v>
      </c>
      <c r="C2" s="23" t="s">
        <v>3</v>
      </c>
      <c r="D2" s="23" t="s">
        <v>4</v>
      </c>
      <c r="E2" s="23" t="s">
        <v>5</v>
      </c>
      <c r="F2" s="23" t="s">
        <v>6</v>
      </c>
    </row>
    <row r="3" spans="1:6" x14ac:dyDescent="0.25">
      <c r="A3" s="4" t="s">
        <v>61</v>
      </c>
      <c r="B3" s="23">
        <v>12466556</v>
      </c>
      <c r="C3" s="23">
        <v>2137777</v>
      </c>
      <c r="D3" s="23">
        <v>0</v>
      </c>
      <c r="E3" s="23">
        <v>0</v>
      </c>
      <c r="F3" s="23">
        <v>0</v>
      </c>
    </row>
    <row r="4" spans="1:6" x14ac:dyDescent="0.25">
      <c r="A4" s="4" t="s">
        <v>64</v>
      </c>
      <c r="B4" s="23">
        <v>123</v>
      </c>
      <c r="C4" s="23">
        <v>2134</v>
      </c>
      <c r="D4" s="23">
        <v>0</v>
      </c>
      <c r="E4" s="23">
        <v>0</v>
      </c>
      <c r="F4" s="23">
        <v>0</v>
      </c>
    </row>
    <row r="5" spans="1:6" x14ac:dyDescent="0.25">
      <c r="A5" s="4" t="s">
        <v>11</v>
      </c>
      <c r="B5" s="23">
        <v>3566</v>
      </c>
      <c r="C5" s="23">
        <v>1231</v>
      </c>
      <c r="D5" s="23">
        <v>0</v>
      </c>
      <c r="E5" s="23">
        <v>0</v>
      </c>
      <c r="F5" s="23">
        <v>0</v>
      </c>
    </row>
    <row r="6" spans="1:6" x14ac:dyDescent="0.25">
      <c r="A6" s="4" t="s">
        <v>13</v>
      </c>
      <c r="B6" s="23">
        <v>1688788</v>
      </c>
      <c r="C6" s="23">
        <v>23115153</v>
      </c>
      <c r="D6" s="23">
        <v>23454</v>
      </c>
      <c r="E6" s="23">
        <v>1226536</v>
      </c>
      <c r="F6" s="23">
        <v>0</v>
      </c>
    </row>
    <row r="7" spans="1:6" x14ac:dyDescent="0.25">
      <c r="A7" s="4" t="s">
        <v>17</v>
      </c>
      <c r="B7" s="23">
        <v>24357</v>
      </c>
      <c r="C7" s="23">
        <v>320</v>
      </c>
      <c r="D7" s="23">
        <v>2354</v>
      </c>
      <c r="E7" s="23">
        <v>236</v>
      </c>
      <c r="F7" s="23">
        <v>0</v>
      </c>
    </row>
    <row r="8" spans="1:6" x14ac:dyDescent="0.25">
      <c r="A8" s="4" t="s">
        <v>14</v>
      </c>
      <c r="B8" s="23">
        <v>5677</v>
      </c>
      <c r="C8" s="23">
        <v>123218</v>
      </c>
      <c r="D8" s="23">
        <v>157436</v>
      </c>
      <c r="E8" s="23">
        <v>1546</v>
      </c>
      <c r="F8" s="23">
        <v>0</v>
      </c>
    </row>
    <row r="9" spans="1:6" x14ac:dyDescent="0.25">
      <c r="A9" s="4" t="s">
        <v>16</v>
      </c>
      <c r="B9" s="23">
        <v>0</v>
      </c>
      <c r="C9" s="23">
        <v>0</v>
      </c>
      <c r="D9" s="23">
        <v>2794</v>
      </c>
      <c r="E9" s="23">
        <v>2342</v>
      </c>
      <c r="F9" s="23">
        <v>0</v>
      </c>
    </row>
    <row r="10" spans="1:6" x14ac:dyDescent="0.25">
      <c r="A10" s="4" t="s">
        <v>15</v>
      </c>
      <c r="B10" s="23">
        <v>23</v>
      </c>
      <c r="C10" s="23">
        <v>0</v>
      </c>
      <c r="D10" s="23">
        <v>0</v>
      </c>
      <c r="E10" s="23">
        <v>23112</v>
      </c>
      <c r="F10" s="23">
        <v>0</v>
      </c>
    </row>
    <row r="11" spans="1:6" x14ac:dyDescent="0.25">
      <c r="A11" s="4" t="s">
        <v>18</v>
      </c>
      <c r="B11" s="23">
        <v>0</v>
      </c>
      <c r="C11" s="23">
        <v>0</v>
      </c>
      <c r="D11" s="23">
        <v>472</v>
      </c>
      <c r="E11" s="23">
        <v>0</v>
      </c>
      <c r="F11" s="23">
        <v>0</v>
      </c>
    </row>
    <row r="13" spans="1:6" x14ac:dyDescent="0.25">
      <c r="A13" s="3" t="s">
        <v>21</v>
      </c>
      <c r="B13" t="s">
        <v>66</v>
      </c>
    </row>
    <row r="14" spans="1:6" x14ac:dyDescent="0.25">
      <c r="A14" s="4" t="s">
        <v>12</v>
      </c>
      <c r="B14" s="11">
        <v>0.35658037858310654</v>
      </c>
    </row>
    <row r="15" spans="1:6" x14ac:dyDescent="0.25">
      <c r="A15" s="4" t="s">
        <v>19</v>
      </c>
      <c r="B15" s="11">
        <v>0.64341962141689346</v>
      </c>
    </row>
    <row r="16" spans="1:6" x14ac:dyDescent="0.25">
      <c r="A16" s="4" t="s">
        <v>22</v>
      </c>
      <c r="B16" s="11">
        <v>1</v>
      </c>
    </row>
    <row r="18" spans="1:6" x14ac:dyDescent="0.25">
      <c r="A18" s="3" t="s">
        <v>66</v>
      </c>
      <c r="B18" s="58" t="s">
        <v>57</v>
      </c>
      <c r="C18" s="1"/>
      <c r="D18" s="1"/>
      <c r="E18" s="1"/>
      <c r="F18" s="1"/>
    </row>
    <row r="19" spans="1:6" x14ac:dyDescent="0.25">
      <c r="A19" s="3" t="s">
        <v>21</v>
      </c>
      <c r="B19" t="s">
        <v>2</v>
      </c>
      <c r="C19" t="s">
        <v>3</v>
      </c>
      <c r="D19" t="s">
        <v>4</v>
      </c>
      <c r="E19" t="s">
        <v>5</v>
      </c>
      <c r="F19" t="s">
        <v>6</v>
      </c>
    </row>
    <row r="20" spans="1:6" x14ac:dyDescent="0.25">
      <c r="A20" s="4" t="s">
        <v>19</v>
      </c>
      <c r="B20" s="11">
        <v>0.12078529886014557</v>
      </c>
      <c r="C20" s="11">
        <v>0.91563580204325912</v>
      </c>
      <c r="D20" s="11">
        <v>1</v>
      </c>
      <c r="E20" s="11">
        <v>1</v>
      </c>
      <c r="F20" s="11" t="e">
        <v>#DIV/0!</v>
      </c>
    </row>
    <row r="21" spans="1:6" x14ac:dyDescent="0.25">
      <c r="A21" s="4" t="s">
        <v>12</v>
      </c>
      <c r="B21" s="11">
        <v>0.87921470113985445</v>
      </c>
      <c r="C21" s="11">
        <v>8.4364197956740855E-2</v>
      </c>
      <c r="D21" s="11">
        <v>0</v>
      </c>
      <c r="E21" s="11">
        <v>0</v>
      </c>
      <c r="F21" s="11" t="e">
        <v>#DIV/0!</v>
      </c>
    </row>
    <row r="22" spans="1:6" x14ac:dyDescent="0.25">
      <c r="A22" s="4" t="s">
        <v>22</v>
      </c>
      <c r="B22" s="11">
        <v>1</v>
      </c>
      <c r="C22" s="11">
        <v>1</v>
      </c>
      <c r="D22" s="11">
        <v>1</v>
      </c>
      <c r="E22" s="11">
        <v>1</v>
      </c>
      <c r="F22" s="11" t="e">
        <v>#DIV/0!</v>
      </c>
    </row>
    <row r="34" spans="1:3" ht="75" x14ac:dyDescent="0.25">
      <c r="A34" s="59" t="s">
        <v>58</v>
      </c>
      <c r="B34" s="59" t="s">
        <v>67</v>
      </c>
      <c r="C34" s="59" t="s">
        <v>68</v>
      </c>
    </row>
    <row r="35" spans="1:3" x14ac:dyDescent="0.25">
      <c r="A35" s="60" t="s">
        <v>2</v>
      </c>
      <c r="B35" s="17">
        <v>1360244</v>
      </c>
      <c r="C35" s="17">
        <v>12823146</v>
      </c>
    </row>
    <row r="36" spans="1:3" x14ac:dyDescent="0.25">
      <c r="A36" s="60" t="s">
        <v>3</v>
      </c>
      <c r="B36" s="17">
        <v>23243207</v>
      </c>
      <c r="C36" s="17">
        <v>2136540</v>
      </c>
    </row>
    <row r="37" spans="1:3" x14ac:dyDescent="0.25">
      <c r="A37" s="60" t="s">
        <v>4</v>
      </c>
      <c r="B37" s="17">
        <v>135409</v>
      </c>
      <c r="C37" s="17">
        <v>102202</v>
      </c>
    </row>
    <row r="38" spans="1:3" x14ac:dyDescent="0.25">
      <c r="A38" s="60" t="s">
        <v>5</v>
      </c>
      <c r="B38" s="17">
        <v>13425</v>
      </c>
      <c r="C38" s="17">
        <v>1213347</v>
      </c>
    </row>
    <row r="39" spans="1:3" x14ac:dyDescent="0.25">
      <c r="A39" s="60" t="s">
        <v>6</v>
      </c>
      <c r="B39" s="17">
        <v>0</v>
      </c>
      <c r="C39" s="17">
        <v>0</v>
      </c>
    </row>
    <row r="42" spans="1:3" x14ac:dyDescent="0.25">
      <c r="A42" s="3" t="s">
        <v>21</v>
      </c>
      <c r="B42" t="s">
        <v>66</v>
      </c>
    </row>
    <row r="43" spans="1:3" x14ac:dyDescent="0.25">
      <c r="A43" s="4" t="s">
        <v>69</v>
      </c>
      <c r="B43" s="1">
        <v>26053931</v>
      </c>
    </row>
    <row r="44" spans="1:3" x14ac:dyDescent="0.25">
      <c r="A44" s="4" t="s">
        <v>70</v>
      </c>
      <c r="B44" s="1">
        <v>14604333</v>
      </c>
    </row>
    <row r="45" spans="1:3" x14ac:dyDescent="0.25">
      <c r="A45" s="4" t="s">
        <v>14</v>
      </c>
      <c r="B45" s="1">
        <v>287877</v>
      </c>
    </row>
    <row r="68" spans="1:3" x14ac:dyDescent="0.25">
      <c r="A68" s="3" t="s">
        <v>66</v>
      </c>
      <c r="B68" s="3" t="s">
        <v>57</v>
      </c>
    </row>
    <row r="69" spans="1:3" x14ac:dyDescent="0.25">
      <c r="B69" t="s">
        <v>20</v>
      </c>
    </row>
    <row r="70" spans="1:3" x14ac:dyDescent="0.25">
      <c r="A70" s="3" t="s">
        <v>21</v>
      </c>
      <c r="B70" t="s">
        <v>62</v>
      </c>
      <c r="C70" t="s">
        <v>63</v>
      </c>
    </row>
    <row r="71" spans="1:3" x14ac:dyDescent="0.25">
      <c r="A71" s="4" t="s">
        <v>2</v>
      </c>
      <c r="B71" s="1">
        <v>12823146</v>
      </c>
      <c r="C71" s="1">
        <v>1360244</v>
      </c>
    </row>
    <row r="72" spans="1:3" x14ac:dyDescent="0.25">
      <c r="A72" s="4" t="s">
        <v>3</v>
      </c>
      <c r="B72" s="1">
        <v>2136540</v>
      </c>
      <c r="C72" s="1">
        <v>23243207</v>
      </c>
    </row>
    <row r="73" spans="1:3" x14ac:dyDescent="0.25">
      <c r="A73" s="4" t="s">
        <v>4</v>
      </c>
      <c r="B73" s="1">
        <v>102202</v>
      </c>
      <c r="C73" s="1">
        <v>135409</v>
      </c>
    </row>
    <row r="74" spans="1:3" x14ac:dyDescent="0.25">
      <c r="A74" s="4" t="s">
        <v>5</v>
      </c>
      <c r="B74" s="1">
        <v>1213347</v>
      </c>
      <c r="C74" s="1">
        <v>13425</v>
      </c>
    </row>
    <row r="75" spans="1:3" x14ac:dyDescent="0.25">
      <c r="A75" s="4" t="s">
        <v>6</v>
      </c>
      <c r="B75" s="1">
        <v>0</v>
      </c>
      <c r="C75" s="1">
        <v>0</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a 4 e b 8 c 0 9 - b b 1 8 - 4 a 5 9 - b 5 3 8 - e c a 0 f 1 e a a 9 3 9 " > < C u s t o m C o n t e n t > < ! [ C D A T A [ < ? x m l   v e r s i o n = " 1 . 0 "   e n c o d i n g = " u t f - 1 6 " ? > < S e t t i n g s > < C a l c u l a t e d F i e l d s > < i t e m > < M e a s u r e N a m e > Y O Y ( % ) C h a n g e < / M e a s u r e N a m e > < D i s p l a y N a m e > Y O Y ( % ) C h a n g e < / D i s p l a y N a m e > < V i s i b l e > F a l s e < / V i s i b l e > < / i t e m > < / C a l c u l a t e d F i e l d s > < S A H o s t H a s h > 0 < / S A H o s t H a s h > < G e m i n i F i e l d L i s t V i s i b l e > T r u e < / G e m i n i F i e l d L i s t V i s i b l e > < / S e t t i n g s > ] ] > < / C u s t o m C o n t e n t > < / G e m i n i > 
</file>

<file path=customXml/item10.xml>��< ? x m l   v e r s i o n = " 1 . 0 "   e n c o d i n g = " U T F - 1 6 " ? > < G e m i n i   x m l n s = " h t t p : / / g e m i n i / p i v o t c u s t o m i z a t i o n / 3 c 6 e 6 e e 3 - 7 0 a 5 - 4 f b 8 - b 4 c d - 0 7 6 d 3 6 5 3 b c 9 e " > < C u s t o m C o n t e n t > < ! [ C D A T A [ < ? x m l   v e r s i o n = " 1 . 0 "   e n c o d i n g = " u t f - 1 6 " ? > < S e t t i n g s > < C a l c u l a t e d F i e l d s > < i t e m > < M e a s u r e N a m e > Y O Y ( % ) C h a n g e < / M e a s u r e N a m e > < D i s p l a y N a m e > Y O Y ( % ) C h a n g e < / D i s p l a y N a m e > < V i s i b l e > F a l s e < / V i s i b l e > < / i t e m > < i t e m > < M e a s u r e N a m e > T O T A L   E N E R G Y   C O S U M P T I O N < / M e a s u r e N a m e > < D i s p l a y N a m e > T O T A L   E N E R G Y   C O S U M P T I O N < / D i s p l a y N a m e > < V i s i b l e > F a l s e < / V i s i b l e > < / i t e m > < / C a l c u l a t e d F i e l d s > < S A H o s t H a s h > 0 < / S A H o s t H a s h > < G e m i n i F i e l d L i s t V i s i b l e > T r u e < / G e m i n i F i e l d L i s t V i s i b l e > < / S e t t i n g s > ] ] > < / 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 F Y   2 0 2 4 - 2 5 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 F Y   2 0 2 4 - 2 5 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 C o l u m n s \ S r .   N o . < / K e y > < / a : K e y > < a : V a l u e   i : t y p e = " T a b l e W i d g e t B a s e V i e w S t a t e " / > < / a : K e y V a l u e O f D i a g r a m O b j e c t K e y a n y T y p e z b w N T n L X > < a : K e y V a l u e O f D i a g r a m O b j e c t K e y a n y T y p e z b w N T n L X > < a : K e y > < K e y > C o l u m n s \ P a r a m e t e r < / K e y > < / a : K e y > < a : V a l u e   i : t y p e = " T a b l e W i d g e t B a s e V i e w S t a t e " / > < / a : K e y V a l u e O f D i a g r a m O b j e c t K e y a n y T y p e z b w N T n L X > < a : K e y V a l u e O f D i a g r a m O b j e c t K e y a n y T y p e z b w N T n L X > < a : K e y > < K e y > C o l u m n s \ C o m p a n y   1 < / K e y > < / a : K e y > < a : V a l u e   i : t y p e = " T a b l e W i d g e t B a s e V i e w S t a t e " / > < / a : K e y V a l u e O f D i a g r a m O b j e c t K e y a n y T y p e z b w N T n L X > < a : K e y V a l u e O f D i a g r a m O b j e c t K e y a n y T y p e z b w N T n L X > < a : K e y > < K e y > C o l u m n s \ C o m p a n y   2 < / K e y > < / a : K e y > < a : V a l u e   i : t y p e = " T a b l e W i d g e t B a s e V i e w S t a t e " / > < / a : K e y V a l u e O f D i a g r a m O b j e c t K e y a n y T y p e z b w N T n L X > < a : K e y V a l u e O f D i a g r a m O b j e c t K e y a n y T y p e z b w N T n L X > < a : K e y > < K e y > C o l u m n s \ C o m p a n y   3 < / K e y > < / a : K e y > < a : V a l u e   i : t y p e = " T a b l e W i d g e t B a s e V i e w S t a t e " / > < / a : K e y V a l u e O f D i a g r a m O b j e c t K e y a n y T y p e z b w N T n L X > < a : K e y V a l u e O f D i a g r a m O b j e c t K e y a n y T y p e z b w N T n L X > < a : K e y > < K e y > C o l u m n s \ C o m p a n y   4 < / K e y > < / a : K e y > < a : V a l u e   i : t y p e = " T a b l e W i d g e t B a s e V i e w S t a t e " / > < / a : K e y V a l u e O f D i a g r a m O b j e c t K e y a n y T y p e z b w N T n L X > < a : K e y V a l u e O f D i a g r a m O b j e c t K e y a n y T y p e z b w N T n L X > < a : K e y > < K e y > C o l u m n s \ C o m p a n y   5 < / K e y > < / a : K e y > < a : V a l u e   i : t y p e = " T a b l e W i d g e t B a s e V i e w S t a t e " / > < / a : K e y V a l u e O f D i a g r a m O b j e c t K e y a n y T y p e z b w N T n L X > < a : K e y V a l u e O f D i a g r a m O b j e c t K e y a n y T y p e z b w N T n L X > < a : K e y > < K e y > C o l u m n s \ T o t a l ( F Y   2 0 2 4 - 2 5 ) U N I T S   I N   G J < / 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 A p p e n d 1 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 A p p e n d 1 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 C o l u m n s \ S r .   N o . < / K e y > < / a : K e y > < a : V a l u e   i : t y p e = " T a b l e W i d g e t B a s e V i e w S t a t e " / > < / a : K e y V a l u e O f D i a g r a m O b j e c t K e y a n y T y p e z b w N T n L X > < a : K e y V a l u e O f D i a g r a m O b j e c t K e y a n y T y p e z b w N T n L X > < a : K e y > < K e y > C o l u m n s \ P a r a m e t e r < / K e y > < / a : K e y > < a : V a l u e   i : t y p e = " T a b l e W i d g e t B a s e V i e w S t a t e " / > < / a : K e y V a l u e O f D i a g r a m O b j e c t K e y a n y T y p e z b w N T n L X > < a : K e y V a l u e O f D i a g r a m O b j e c t K e y a n y T y p e z b w N T n L X > < a : K e y > < K e y > C o l u m n s \ C o m p a n y   1 < / K e y > < / a : K e y > < a : V a l u e   i : t y p e = " T a b l e W i d g e t B a s e V i e w S t a t e " / > < / a : K e y V a l u e O f D i a g r a m O b j e c t K e y a n y T y p e z b w N T n L X > < a : K e y V a l u e O f D i a g r a m O b j e c t K e y a n y T y p e z b w N T n L X > < a : K e y > < K e y > C o l u m n s \ C o m p a n y   2 < / K e y > < / a : K e y > < a : V a l u e   i : t y p e = " T a b l e W i d g e t B a s e V i e w S t a t e " / > < / a : K e y V a l u e O f D i a g r a m O b j e c t K e y a n y T y p e z b w N T n L X > < a : K e y V a l u e O f D i a g r a m O b j e c t K e y a n y T y p e z b w N T n L X > < a : K e y > < K e y > C o l u m n s \ C o m p a n y   3 < / K e y > < / a : K e y > < a : V a l u e   i : t y p e = " T a b l e W i d g e t B a s e V i e w S t a t e " / > < / a : K e y V a l u e O f D i a g r a m O b j e c t K e y a n y T y p e z b w N T n L X > < a : K e y V a l u e O f D i a g r a m O b j e c t K e y a n y T y p e z b w N T n L X > < a : K e y > < K e y > C o l u m n s \ C o m p a n y   4 < / K e y > < / a : K e y > < a : V a l u e   i : t y p e = " T a b l e W i d g e t B a s e V i e w S t a t e " / > < / a : K e y V a l u e O f D i a g r a m O b j e c t K e y a n y T y p e z b w N T n L X > < a : K e y V a l u e O f D i a g r a m O b j e c t K e y a n y T y p e z b w N T n L X > < a : K e y > < K e y > C o l u m n s \ C o m p a n y   5 < / K e y > < / a : K e y > < a : V a l u e   i : t y p e = " T a b l e W i d g e t B a s e V i e w S t a t e " / > < / a : K e y V a l u e O f D i a g r a m O b j e c t K e y a n y T y p e z b w N T n L X > < a : K e y V a l u e O f D i a g r a m O b j e c t K e y a n y T y p e z b w N T n L X > < a : K e y > < K e y > C o l u m n s \ T o t a l ( F Y   2 0 2 4 - 2 5 ) U N I T S   I N   G J < / K e y > < / a : K e y > < a : V a l u e   i : t y p e = " T a b l e W i d g e t B a s e V i e w S t a t e " / > < / a : K e y V a l u e O f D i a g r a m O b j e c t K e y a n y T y p e z b w N T n L X > < a : K e y V a l u e O f D i a g r a m O b j e c t K e y a n y T y p e z b w N T n L X > < a : K e y > < K e y > C o l u m n s \ T o t a l ( F Y   2 0 2 3 - 2 0 2 4 ) U N I T S   I N   G J < / 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 F Y   2 0 2 3 - 2 0 2 4 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 F Y   2 0 2 3 - 2 0 2 4 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 C o l u m n s \ S r .   N o . < / K e y > < / a : K e y > < a : V a l u e   i : t y p e = " T a b l e W i d g e t B a s e V i e w S t a t e " / > < / a : K e y V a l u e O f D i a g r a m O b j e c t K e y a n y T y p e z b w N T n L X > < a : K e y V a l u e O f D i a g r a m O b j e c t K e y a n y T y p e z b w N T n L X > < a : K e y > < K e y > C o l u m n s \ P a r a m e t e r < / K e y > < / a : K e y > < a : V a l u e   i : t y p e = " T a b l e W i d g e t B a s e V i e w S t a t e " / > < / a : K e y V a l u e O f D i a g r a m O b j e c t K e y a n y T y p e z b w N T n L X > < a : K e y V a l u e O f D i a g r a m O b j e c t K e y a n y T y p e z b w N T n L X > < a : K e y > < K e y > C o l u m n s \ C o m p a n y   1 < / K e y > < / a : K e y > < a : V a l u e   i : t y p e = " T a b l e W i d g e t B a s e V i e w S t a t e " / > < / a : K e y V a l u e O f D i a g r a m O b j e c t K e y a n y T y p e z b w N T n L X > < a : K e y V a l u e O f D i a g r a m O b j e c t K e y a n y T y p e z b w N T n L X > < a : K e y > < K e y > C o l u m n s \ C o m p a n y   2 < / K e y > < / a : K e y > < a : V a l u e   i : t y p e = " T a b l e W i d g e t B a s e V i e w S t a t e " / > < / a : K e y V a l u e O f D i a g r a m O b j e c t K e y a n y T y p e z b w N T n L X > < a : K e y V a l u e O f D i a g r a m O b j e c t K e y a n y T y p e z b w N T n L X > < a : K e y > < K e y > C o l u m n s \ C o m p a n y   3 < / K e y > < / a : K e y > < a : V a l u e   i : t y p e = " T a b l e W i d g e t B a s e V i e w S t a t e " / > < / a : K e y V a l u e O f D i a g r a m O b j e c t K e y a n y T y p e z b w N T n L X > < a : K e y V a l u e O f D i a g r a m O b j e c t K e y a n y T y p e z b w N T n L X > < a : K e y > < K e y > C o l u m n s \ C o m p a n y   4 < / K e y > < / a : K e y > < a : V a l u e   i : t y p e = " T a b l e W i d g e t B a s e V i e w S t a t e " / > < / a : K e y V a l u e O f D i a g r a m O b j e c t K e y a n y T y p e z b w N T n L X > < a : K e y V a l u e O f D i a g r a m O b j e c t K e y a n y T y p e z b w N T n L X > < a : K e y > < K e y > C o l u m n s \ C o m p a n y   5 < / K e y > < / a : K e y > < a : V a l u e   i : t y p e = " T a b l e W i d g e t B a s e V i e w S t a t e " / > < / a : K e y V a l u e O f D i a g r a m O b j e c t K e y a n y T y p e z b w N T n L X > < a : K e y V a l u e O f D i a g r a m O b j e c t K e y a n y T y p e z b w N T n L X > < a : K e y > < K e y > C o l u m n s \ T o t a l ( F Y   2 0 2 3 - 2 0 2 4 ) U N I T S   I N   G J < / 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 C o l u m n s \ P a r a m e t e r < / K e y > < / a : K e y > < a : V a l u e   i : t y p e = " T a b l e W i d g e t B a s e V i e w S t a t e " / > < / a : K e y V a l u e O f D i a g r a m O b j e c t K e y a n y T y p e z b w N T n L X > < a : K e y V a l u e O f D i a g r a m O b j e c t K e y a n y T y p e z b w N T n L X > < a : K e y > < K e y > C o l u m n s \ C o m p a n y   1 < / K e y > < / a : K e y > < a : V a l u e   i : t y p e = " T a b l e W i d g e t B a s e V i e w S t a t e " / > < / a : K e y V a l u e O f D i a g r a m O b j e c t K e y a n y T y p e z b w N T n L X > < a : K e y V a l u e O f D i a g r a m O b j e c t K e y a n y T y p e z b w N T n L X > < a : K e y > < K e y > C o l u m n s \ C o m p a n y   2 < / K e y > < / a : K e y > < a : V a l u e   i : t y p e = " T a b l e W i d g e t B a s e V i e w S t a t e " / > < / a : K e y V a l u e O f D i a g r a m O b j e c t K e y a n y T y p e z b w N T n L X > < a : K e y V a l u e O f D i a g r a m O b j e c t K e y a n y T y p e z b w N T n L X > < a : K e y > < K e y > C o l u m n s \ C o m p a n y   3 < / K e y > < / a : K e y > < a : V a l u e   i : t y p e = " T a b l e W i d g e t B a s e V i e w S t a t e " / > < / a : K e y V a l u e O f D i a g r a m O b j e c t K e y a n y T y p e z b w N T n L X > < a : K e y V a l u e O f D i a g r a m O b j e c t K e y a n y T y p e z b w N T n L X > < a : K e y > < K e y > C o l u m n s \ C o m p a n y   4 < / K e y > < / a : K e y > < a : V a l u e   i : t y p e = " T a b l e W i d g e t B a s e V i e w S t a t e " / > < / a : K e y V a l u e O f D i a g r a m O b j e c t K e y a n y T y p e z b w N T n L X > < a : K e y V a l u e O f D i a g r a m O b j e c t K e y a n y T y p e z b w N T n L X > < a : K e y > < K e y > C o l u m n s \ C o m p a n y   5 < / K e y > < / a : K e y > < a : V a l u e   i : t y p e = " T a b l e W i d g e t B a s e V i e w S t a t e " / > < / a : K e y V a l u e O f D i a g r a m O b j e c t K e y a n y T y p e z b w N T n L X > < a : K e y V a l u e O f D i a g r a m O b j e c t K e y a n y T y p e z b w N T n L X > < a : K e y > < K e y > C o l u m n s \ F I S C A L   Y E A R < / 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 A p p e n d 1 3 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 A p p e n d 1 3 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 C o l u m n s \ S r .   N o . < / K e y > < / a : K e y > < a : V a l u e   i : t y p e = " T a b l e W i d g e t B a s e V i e w S t a t e " / > < / a : K e y V a l u e O f D i a g r a m O b j e c t K e y a n y T y p e z b w N T n L X > < a : K e y V a l u e O f D i a g r a m O b j e c t K e y a n y T y p e z b w N T n L X > < a : K e y > < K e y > C o l u m n s \ P a r a m e t e r < / K e y > < / a : K e y > < a : V a l u e   i : t y p e = " T a b l e W i d g e t B a s e V i e w S t a t e " / > < / a : K e y V a l u e O f D i a g r a m O b j e c t K e y a n y T y p e z b w N T n L X > < a : K e y V a l u e O f D i a g r a m O b j e c t K e y a n y T y p e z b w N T n L X > < a : K e y > < K e y > C o l u m n s \ C o m p a n y   1 < / K e y > < / a : K e y > < a : V a l u e   i : t y p e = " T a b l e W i d g e t B a s e V i e w S t a t e " / > < / a : K e y V a l u e O f D i a g r a m O b j e c t K e y a n y T y p e z b w N T n L X > < a : K e y V a l u e O f D i a g r a m O b j e c t K e y a n y T y p e z b w N T n L X > < a : K e y > < K e y > C o l u m n s \ C o m p a n y   2 < / K e y > < / a : K e y > < a : V a l u e   i : t y p e = " T a b l e W i d g e t B a s e V i e w S t a t e " / > < / a : K e y V a l u e O f D i a g r a m O b j e c t K e y a n y T y p e z b w N T n L X > < a : K e y V a l u e O f D i a g r a m O b j e c t K e y a n y T y p e z b w N T n L X > < a : K e y > < K e y > C o l u m n s \ C o m p a n y   3 < / K e y > < / a : K e y > < a : V a l u e   i : t y p e = " T a b l e W i d g e t B a s e V i e w S t a t e " / > < / a : K e y V a l u e O f D i a g r a m O b j e c t K e y a n y T y p e z b w N T n L X > < a : K e y V a l u e O f D i a g r a m O b j e c t K e y a n y T y p e z b w N T n L X > < a : K e y > < K e y > C o l u m n s \ C o m p a n y   4 < / K e y > < / a : K e y > < a : V a l u e   i : t y p e = " T a b l e W i d g e t B a s e V i e w S t a t e " / > < / a : K e y V a l u e O f D i a g r a m O b j e c t K e y a n y T y p e z b w N T n L X > < a : K e y V a l u e O f D i a g r a m O b j e c t K e y a n y T y p e z b w N T n L X > < a : K e y > < K e y > C o l u m n s \ C o m p a n y   5 < / K e y > < / a : K e y > < a : V a l u e   i : t y p e = " T a b l e W i d g e t B a s e V i e w S t a t e " / > < / a : K e y V a l u e O f D i a g r a m O b j e c t K e y a n y T y p e z b w N T n L X > < a : K e y V a l u e O f D i a g r a m O b j e c t K e y a n y T y p e z b w N T n L X > < a : K e y > < K e y > C o l u m n s \ T o t a l ( F Y   2 0 2 4 - 2 5 ) U N I T S   I N   G J < / K e y > < / a : K e y > < a : V a l u e   i : t y p e = " T a b l e W i d g e t B a s e V i e w S t a t e " / > < / a : K e y V a l u e O f D i a g r a m O b j e c t K e y a n y T y p e z b w N T n L X > < a : K e y V a l u e O f D i a g r a m O b j e c t K e y a n y T y p e z b w N T n L X > < a : K e y > < K e y > C o l u m n s \ T o t a l ( F Y   2 0 2 3 - 2 0 2 4 ) U N I T S   I N   G J < / 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 C o l u m n s \ P a r a m e t e r < / K e y > < / a : K e y > < a : V a l u e   i : t y p e = " T a b l e W i d g e t B a s e V i e w S t a t e " / > < / a : K e y V a l u e O f D i a g r a m O b j e c t K e y a n y T y p e z b w N T n L X > < a : K e y V a l u e O f D i a g r a m O b j e c t K e y a n y T y p e z b w N T n L X > < a : K e y > < K e y > C o l u m n s \ C o m p a n y < / K e y > < / a : K e y > < a : V a l u e   i : t y p e = " T a b l e W i d g e t B a s e V i e w S t a t e " / > < / a : K e y V a l u e O f D i a g r a m O b j e c t K e y a n y T y p e z b w N T n L X > < a : K e y V a l u e O f D i a g r a m O b j e c t K e y a n y T y p e z b w N T n L X > < a : K e y > < K e y > C o l u m n s \ F i s c a l   Y e a r < / K e y > < / a : K e y > < a : V a l u e   i : t y p e = " T a b l e W i d g e t B a s e V i e w S t a t e " / > < / a : K e y V a l u e O f D i a g r a m O b j e c t K e y a n y T y p e z b w N T n L X > < a : K e y V a l u e O f D i a g r a m O b j e c t K e y a n y T y p e z b w N T n L X > < a : K e y > < K e y > C o l u m n s \ V a l u e   ( G J ) < / 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S a n d b o x N o n E m p t y " > < C u s t o m C o n t e n t > < ! [ C D A T A [ 1 ] ] > < / C u s t o m C o n t e n t > < / G e m i n i > 
</file>

<file path=customXml/item13.xml>��< ? x m l   v e r s i o n = " 1 . 0 "   e n c o d i n g = " U T F - 1 6 " ? > < G e m i n i   x m l n s = " h t t p : / / g e m i n i / p i v o t c u s t o m i z a t i o n / T a b l e X M L _ A p p e n d 1 3 " > < C u s t o m C o n t e n t > < ! [ C D A T A [ < T a b l e W i d g e t G r i d S e r i a l i z a t i o n   x m l n s : x s d = " h t t p : / / w w w . w 3 . o r g / 2 0 0 1 / X M L S c h e m a "   x m l n s : x s i = " h t t p : / / w w w . w 3 . o r g / 2 0 0 1 / X M L S c h e m a - i n s t a n c e " > < C o l u m n S u g g e s t e d T y p e   / > < C o l u m n F o r m a t   / > < C o l u m n A c c u r a c y   / > < C o l u m n C u r r e n c y S y m b o l   / > < C o l u m n P o s i t i v e P a t t e r n   / > < C o l u m n N e g a t i v e P a t t e r n   / > < C o l u m n W i d t h s > < i t e m > < k e y > < s t r i n g > S r .   N o . < / s t r i n g > < / k e y > < v a l u e > < i n t > 7 5 < / i n t > < / v a l u e > < / i t e m > < i t e m > < k e y > < s t r i n g > P a r a m e t e r < / s t r i n g > < / k e y > < v a l u e > < i n t > 1 0 1 < / i n t > < / v a l u e > < / i t e m > < i t e m > < k e y > < s t r i n g > C o m p a n y   1 < / s t r i n g > < / k e y > < v a l u e > < i n t > 1 0 4 < / i n t > < / v a l u e > < / i t e m > < i t e m > < k e y > < s t r i n g > C o m p a n y   2 < / s t r i n g > < / k e y > < v a l u e > < i n t > 1 0 4 < / i n t > < / v a l u e > < / i t e m > < i t e m > < k e y > < s t r i n g > C o m p a n y   3 < / s t r i n g > < / k e y > < v a l u e > < i n t > 1 0 4 < / i n t > < / v a l u e > < / i t e m > < i t e m > < k e y > < s t r i n g > C o m p a n y   4 < / s t r i n g > < / k e y > < v a l u e > < i n t > 1 0 4 < / i n t > < / v a l u e > < / i t e m > < i t e m > < k e y > < s t r i n g > C o m p a n y   5 < / s t r i n g > < / k e y > < v a l u e > < i n t > 1 0 4 < / i n t > < / v a l u e > < / i t e m > < i t e m > < k e y > < s t r i n g > T o t a l ( F Y   2 0 2 4 - 2 5 ) U N I T S   I N   G J < / s t r i n g > < / k e y > < v a l u e > < i n t > 2 1 1 < / i n t > < / v a l u e > < / i t e m > < i t e m > < k e y > < s t r i n g > T o t a l ( F Y   2 0 2 3 - 2 0 2 4 ) U N I T S   I N   G J < / s t r i n g > < / k e y > < v a l u e > < i n t > 2 2 5 < / i n t > < / v a l u e > < / i t e m > < / C o l u m n W i d t h s > < C o l u m n D i s p l a y I n d e x > < i t e m > < k e y > < s t r i n g > S r .   N o . < / s t r i n g > < / k e y > < v a l u e > < i n t > 0 < / i n t > < / v a l u e > < / i t e m > < i t e m > < k e y > < s t r i n g > P a r a m e t e r < / s t r i n g > < / k e y > < v a l u e > < i n t > 1 < / i n t > < / v a l u e > < / i t e m > < i t e m > < k e y > < s t r i n g > C o m p a n y   1 < / s t r i n g > < / k e y > < v a l u e > < i n t > 2 < / i n t > < / v a l u e > < / i t e m > < i t e m > < k e y > < s t r i n g > C o m p a n y   2 < / s t r i n g > < / k e y > < v a l u e > < i n t > 3 < / i n t > < / v a l u e > < / i t e m > < i t e m > < k e y > < s t r i n g > C o m p a n y   3 < / s t r i n g > < / k e y > < v a l u e > < i n t > 4 < / i n t > < / v a l u e > < / i t e m > < i t e m > < k e y > < s t r i n g > C o m p a n y   4 < / s t r i n g > < / k e y > < v a l u e > < i n t > 5 < / i n t > < / v a l u e > < / i t e m > < i t e m > < k e y > < s t r i n g > C o m p a n y   5 < / s t r i n g > < / k e y > < v a l u e > < i n t > 6 < / i n t > < / v a l u e > < / i t e m > < i t e m > < k e y > < s t r i n g > T o t a l ( F Y   2 0 2 4 - 2 5 ) U N I T S   I N   G J < / s t r i n g > < / k e y > < v a l u e > < i n t > 7 < / i n t > < / v a l u e > < / i t e m > < i t e m > < k e y > < s t r i n g > T o t a l ( F Y   2 0 2 3 - 2 0 2 4 ) U N I T S   I N   G J < / s t r i n g > < / k e y > < v a l u e > < i n t > 8 < / 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A p p e n d 1 " > < C u s t o m C o n t e n t > < ! [ C D A T A [ < T a b l e W i d g e t G r i d S e r i a l i z a t i o n   x m l n s : x s d = " h t t p : / / w w w . w 3 . o r g / 2 0 0 1 / X M L S c h e m a "   x m l n s : x s i = " h t t p : / / w w w . w 3 . o r g / 2 0 0 1 / X M L S c h e m a - i n s t a n c e " > < C o l u m n S u g g e s t e d T y p e   / > < C o l u m n F o r m a t   / > < C o l u m n A c c u r a c y   / > < C o l u m n C u r r e n c y S y m b o l   / > < C o l u m n P o s i t i v e P a t t e r n   / > < C o l u m n N e g a t i v e P a t t e r n   / > < C o l u m n W i d t h s > < i t e m > < k e y > < s t r i n g > S r .   N o . < / s t r i n g > < / k e y > < v a l u e > < i n t > 7 5 < / i n t > < / v a l u e > < / i t e m > < i t e m > < k e y > < s t r i n g > P a r a m e t e r < / s t r i n g > < / k e y > < v a l u e > < i n t > 5 0 3 < / i n t > < / v a l u e > < / i t e m > < i t e m > < k e y > < s t r i n g > C o m p a n y   1 < / s t r i n g > < / k e y > < v a l u e > < i n t > 1 0 4 < / i n t > < / v a l u e > < / i t e m > < i t e m > < k e y > < s t r i n g > C o m p a n y   2 < / s t r i n g > < / k e y > < v a l u e > < i n t > 1 0 4 < / i n t > < / v a l u e > < / i t e m > < i t e m > < k e y > < s t r i n g > C o m p a n y   3 < / s t r i n g > < / k e y > < v a l u e > < i n t > 1 0 4 < / i n t > < / v a l u e > < / i t e m > < i t e m > < k e y > < s t r i n g > C o m p a n y   4 < / s t r i n g > < / k e y > < v a l u e > < i n t > 1 0 4 < / i n t > < / v a l u e > < / i t e m > < i t e m > < k e y > < s t r i n g > C o m p a n y   5 < / s t r i n g > < / k e y > < v a l u e > < i n t > 1 0 4 < / i n t > < / v a l u e > < / i t e m > < i t e m > < k e y > < s t r i n g > T o t a l ( F Y   2 0 2 4 - 2 5 ) U N I T S   I N   G J < / s t r i n g > < / k e y > < v a l u e > < i n t > 2 1 1 < / i n t > < / v a l u e > < / i t e m > < i t e m > < k e y > < s t r i n g > T o t a l ( F Y   2 0 2 3 - 2 0 2 4 ) U N I T S   I N   G J < / s t r i n g > < / k e y > < v a l u e > < i n t > 2 2 5 < / i n t > < / v a l u e > < / i t e m > < / C o l u m n W i d t h s > < C o l u m n D i s p l a y I n d e x > < i t e m > < k e y > < s t r i n g > S r .   N o . < / s t r i n g > < / k e y > < v a l u e > < i n t > 0 < / i n t > < / v a l u e > < / i t e m > < i t e m > < k e y > < s t r i n g > P a r a m e t e r < / s t r i n g > < / k e y > < v a l u e > < i n t > 1 < / i n t > < / v a l u e > < / i t e m > < i t e m > < k e y > < s t r i n g > C o m p a n y   1 < / s t r i n g > < / k e y > < v a l u e > < i n t > 2 < / i n t > < / v a l u e > < / i t e m > < i t e m > < k e y > < s t r i n g > C o m p a n y   2 < / s t r i n g > < / k e y > < v a l u e > < i n t > 3 < / i n t > < / v a l u e > < / i t e m > < i t e m > < k e y > < s t r i n g > C o m p a n y   3 < / s t r i n g > < / k e y > < v a l u e > < i n t > 4 < / i n t > < / v a l u e > < / i t e m > < i t e m > < k e y > < s t r i n g > C o m p a n y   4 < / s t r i n g > < / k e y > < v a l u e > < i n t > 5 < / i n t > < / v a l u e > < / i t e m > < i t e m > < k e y > < s t r i n g > C o m p a n y   5 < / s t r i n g > < / k e y > < v a l u e > < i n t > 6 < / i n t > < / v a l u e > < / i t e m > < i t e m > < k e y > < s t r i n g > T o t a l ( F Y   2 0 2 4 - 2 5 ) U N I T S   I N   G J < / s t r i n g > < / k e y > < v a l u e > < i n t > 7 < / i n t > < / v a l u e > < / i t e m > < i t e m > < k e y > < s t r i n g > T o t a l ( F Y   2 0 2 3 - 2 0 2 4 ) U N I T S   I N   G J < / s t r i n g > < / k e y > < v a l u e > < i n t > 8 < / 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 4 4 < / H e i g h t > < / S a n d b o x E d i t o r . F o r m u l a B a r S t a t e > ] ] > < / 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e a 2 5 1 2 e 6 - 5 a d 9 - 4 f 7 6 - 8 f e 9 - 4 6 9 9 f c 8 9 1 c 2 0 " > < C u s t o m C o n t e n t > < ! [ C D A T A [ < ? x m l   v e r s i o n = " 1 . 0 "   e n c o d i n g = " u t f - 1 6 " ? > < S e t t i n g s > < C a l c u l a t e d F i e l d s > < i t e m > < M e a s u r e N a m e > Y O Y ( % ) C h a n g e < / M e a s u r e N a m e > < D i s p l a y N a m e > Y O Y ( % ) C h a n g e < / D i s p l a y N a m e > < V i s i b l e > F a l s e < / V i s i b l e > < / i t e m > < i t e m > < M e a s u r e N a m e > T O T A L   E N E R G Y   C O S U M P T I O N < / M e a s u r e N a m e > < D i s p l a y N a m e > T O T A L   E N E R G Y   C O S U M P T I O N < / D i s p l a y N a m e > < V i s i b l e > F a l s e < / V i s i b l e > < / i t e m > < / C a l c u l a t e d F i e l d s > < S A H o s t H a s h > 0 < / S A H o s t H a s h > < G e m i n i F i e l d L i s t V i s i b l e > T r u e < / G e m i n i F i e l d L i s t V i s i b l e > < / S e t t i n g s > ] ] > < / 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T a b l e X M L _ F Y   2 0 2 3 - 2 0 2 4 _ c b 3 b 3 b a d - b a d b - 4 7 d 7 - 8 8 6 4 - 3 3 b 0 8 7 6 f 3 0 6 6 " > < C u s t o m C o n t e n t > < ! [ C D A T A [ < T a b l e W i d g e t G r i d S e r i a l i z a t i o n   x m l n s : x s d = " h t t p : / / w w w . w 3 . o r g / 2 0 0 1 / X M L S c h e m a "   x m l n s : x s i = " h t t p : / / w w w . w 3 . o r g / 2 0 0 1 / X M L S c h e m a - i n s t a n c e " > < C o l u m n S u g g e s t e d T y p e   / > < C o l u m n F o r m a t   / > < C o l u m n A c c u r a c y   / > < C o l u m n C u r r e n c y S y m b o l   / > < C o l u m n P o s i t i v e P a t t e r n   / > < C o l u m n N e g a t i v e P a t t e r n   / > < C o l u m n W i d t h s > < i t e m > < k e y > < s t r i n g > S r .   N o . < / s t r i n g > < / k e y > < v a l u e > < i n t > 7 5 < / i n t > < / v a l u e > < / i t e m > < i t e m > < k e y > < s t r i n g > P a r a m e t e r < / s t r i n g > < / k e y > < v a l u e > < i n t > 1 0 1 < / i n t > < / v a l u e > < / i t e m > < i t e m > < k e y > < s t r i n g > C o m p a n y   1 < / s t r i n g > < / k e y > < v a l u e > < i n t > 1 0 4 < / i n t > < / v a l u e > < / i t e m > < i t e m > < k e y > < s t r i n g > C o m p a n y   2 < / s t r i n g > < / k e y > < v a l u e > < i n t > 1 0 4 < / i n t > < / v a l u e > < / i t e m > < i t e m > < k e y > < s t r i n g > C o m p a n y   3 < / s t r i n g > < / k e y > < v a l u e > < i n t > 1 0 4 < / i n t > < / v a l u e > < / i t e m > < i t e m > < k e y > < s t r i n g > C o m p a n y   4 < / s t r i n g > < / k e y > < v a l u e > < i n t > 1 0 4 < / i n t > < / v a l u e > < / i t e m > < i t e m > < k e y > < s t r i n g > C o m p a n y   5 < / s t r i n g > < / k e y > < v a l u e > < i n t > 1 0 4 < / i n t > < / v a l u e > < / i t e m > < i t e m > < k e y > < s t r i n g > T o t a l ( F Y   2 0 2 3 - 2 0 2 4 ) U N I T S   I N   G J < / s t r i n g > < / k e y > < v a l u e > < i n t > 2 2 5 < / i n t > < / v a l u e > < / i t e m > < / C o l u m n W i d t h s > < C o l u m n D i s p l a y I n d e x > < i t e m > < k e y > < s t r i n g > S r .   N o . < / s t r i n g > < / k e y > < v a l u e > < i n t > 0 < / i n t > < / v a l u e > < / i t e m > < i t e m > < k e y > < s t r i n g > P a r a m e t e r < / s t r i n g > < / k e y > < v a l u e > < i n t > 1 < / i n t > < / v a l u e > < / i t e m > < i t e m > < k e y > < s t r i n g > C o m p a n y   1 < / s t r i n g > < / k e y > < v a l u e > < i n t > 2 < / i n t > < / v a l u e > < / i t e m > < i t e m > < k e y > < s t r i n g > C o m p a n y   2 < / s t r i n g > < / k e y > < v a l u e > < i n t > 3 < / i n t > < / v a l u e > < / i t e m > < i t e m > < k e y > < s t r i n g > C o m p a n y   3 < / s t r i n g > < / k e y > < v a l u e > < i n t > 4 < / i n t > < / v a l u e > < / i t e m > < i t e m > < k e y > < s t r i n g > C o m p a n y   4 < / s t r i n g > < / k e y > < v a l u e > < i n t > 5 < / i n t > < / v a l u e > < / i t e m > < i t e m > < k e y > < s t r i n g > C o m p a n y   5 < / s t r i n g > < / k e y > < v a l u e > < i n t > 6 < / i n t > < / v a l u e > < / i t e m > < i t e m > < k e y > < s t r i n g > T o t a l ( F Y   2 0 2 3 - 2 0 2 4 ) U N I T S   I N   G J < / s t r i n g > < / k e y > < v a l u e > < i n t > 7 < / 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O r d e r " > < C u s t o m C o n t e n t > < ! [ C D A T A [ F Y   2 0 2 4 - 2 5 _ a 2 7 4 e a e c - 0 e f 4 - 4 3 b f - 8 7 d e - f f 3 9 7 c 3 d c e e f , F Y   2 0 2 3 - 2 0 2 4 _ c b 3 b 3 b a d - b a d b - 4 7 d 7 - 8 8 6 4 - 3 3 b 0 8 7 6 f 3 0 6 6 , A p p e n d 1 , Y _ a 0 2 d 1 8 d 8 - 0 e d 0 - 4 5 f 0 - 9 d 7 4 - d 9 b d 4 c e 6 a 7 8 0 , A p p e n d 1 3 , T a b l e 3 ] ] > < / C u s t o m C o n t e n t > < / G e m i n i > 
</file>

<file path=customXml/item21.xml>��< ? x m l   v e r s i o n = " 1 . 0 "   e n c o d i n g = " U T F - 1 6 " ? > < G e m i n i   x m l n s = " h t t p : / / g e m i n i / p i v o t c u s t o m i z a t i o n / 8 8 0 b 1 9 2 6 - 0 f b c - 4 d c 8 - b d c 0 - a 9 f 5 9 8 9 b 1 6 0 9 " > < C u s t o m C o n t e n t > < ! [ C D A T A [ < ? x m l   v e r s i o n = " 1 . 0 "   e n c o d i n g = " u t f - 1 6 " ? > < S e t t i n g s > < C a l c u l a t e d F i e l d s > < i t e m > < M e a s u r e N a m e > Y O Y ( % ) C h a n g e < / M e a s u r e N a m e > < D i s p l a y N a m e > Y O Y ( % ) C h a n g e < / D i s p l a y N a m e > < V i s i b l e > F a l s e < / V i s i b l e > < / i t e m > < i t e m > < M e a s u r e N a m e > T O T A L   E N E R G Y   C O S U M P T I O N < / M e a s u r e N a m e > < D i s p l a y N a m e > T O T A L   E N E R G Y   C O S U M P T I O N < / D i s p l a y N a m e > < V i s i b l e > F a l s e < / V i s i b l e > < / i t e m > < / C a l c u l a t e d F i e l d s > < S A H o s t H a s h > 0 < / S A H o s t H a s h > < G e m i n i F i e l d L i s t V i s i b l e > T r u e < / G e m i n i F i e l d L i s t V i s i b l e > < / S e t t i n g s > ] ] > < / C u s t o m C o n t e n t > < / G e m i n i > 
</file>

<file path=customXml/item22.xml>��< ? x m l   v e r s i o n = " 1 . 0 "   e n c o d i n g = " U T F - 1 6 " ? > < G e m i n i   x m l n s = " h t t p : / / g e m i n i / p i v o t c u s t o m i z a t i o n / 4 c 9 2 2 e c 9 - 3 3 7 b - 4 4 1 7 - 8 3 8 b - 0 9 f 8 3 7 5 2 0 8 a 8 " > < C u s t o m C o n t e n t > < ! [ C D A T A [ < ? x m l   v e r s i o n = " 1 . 0 "   e n c o d i n g = " u t f - 1 6 " ? > < S e t t i n g s > < C a l c u l a t e d F i e l d s > < i t e m > < M e a s u r e N a m e > Y O Y ( % ) C h a n g e < / M e a s u r e N a m e > < D i s p l a y N a m e > Y O Y ( % ) C h a n g e < / D i s p l a y N a m e > < V i s i b l e > F a l s e < / V i s i b l e > < / i t e m > < / C a l c u l a t e d F i e l d s > < S A H o s t H a s h > 0 < / S A H o s t H a s h > < G e m i n i F i e l d L i s t V i s i b l e > T r u e < / G e m i n i F i e l d L i s t V i s i b l e > < / S e t t i n g s > ] ] > < / C u s t o m C o n t e n t > < / G e m i n i > 
</file>

<file path=customXml/item23.xml>��< ? x m l   v e r s i o n = " 1 . 0 "   e n c o d i n g = " u t f - 1 6 " ? > < D a t a M a s h u p   s q m i d = " 1 7 b 2 5 2 0 2 - 5 c 9 7 - 4 2 3 d - a c 3 5 - 7 3 f 4 8 c 1 0 3 2 8 9 "   x m l n s = " h t t p : / / s c h e m a s . m i c r o s o f t . c o m / D a t a M a s h u p " > A A A A A B M G A A B Q S w M E F A A C A A g A O q i G 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A 6 q I Z 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q i G W c t N K r E L A w A A A h A A A B M A H A B G b 3 J t d W x h c y 9 T Z W N 0 a W 9 u M S 5 t I K I Y A C i g F A A A A A A A A A A A A A A A A A A A A A A A A A A A A O 1 W a 2 / a M B T 9 j s R / s L I v Q U o R C b R 7 M i n l 0 b J 1 U J G w C Q G q D H g j q m N H j r N R I f 7 7 n A e E J I S W t t q 0 q X w A 5 R z n n u v r 4 3 t x 0 Y x b l A A j / F X f F w v F g r u A D M 3 B K 6 k 9 l L W K V j v R T k s S q A O M e L E A x M e g H p s h g b S W M 4 T L 3 y i 7 n V J 6 K 7 c t j M o N S j g i 3 J W l x r v x w E X M D b 7 H T e T e c u q M W 9 1 W / 2 J 4 0 9 R N v b z E 7 l I q K Y B 4 G C u A M w + V l F A i I X 5 j L B D i f g q h 8 m r U 4 c i u J / J T P l t k X p f C l Z P 1 q A k 5 n G y D X T N q U y 4 2 d Y n g X K T k x z L h V K Q b M R E u 7 9 N V w C h a p W N s z C C G z K 3 7 y U 7 i b B s L S H 6 I + O a d g + L g J o P E / U 6 Z 3 a D Y s 4 l P + h K Z b J T V S j J Y G X R p W a h 1 C D + r l f 3 F a w W s p G v I o I 0 4 Y o L i A g Q c L X n A N K j t Q H I H 1 O x L G 0 r L p 6 q b e M S z p 4 g l u F r + a 6 d Z y q Q c Y r k 9 B J v C D b o d 0 w C d L r j 4 B F I q 6 1 K x Y J G 9 Z d t n v u q J H / O v 2 S + S P 2 z A T Y 7 P b M G k 9 r 9 u w j y n V f N f e 7 w J o 9 I 9 3 Y a 6 4 y A y V / e 6 L 6 y u y G h q E S S v k u 1 S y T h 4 v e M t C 4 t K i v B 9 + m v H B w b C o g 3 7 m B y K K A D B 2 Q L I o 2 3 1 J + D D x 8 C u J Q D J X D D b 6 s d M r N N H D o Y z o f M V Y m / H E R E e o H I 6 H S W 4 D R U l W s Q S q 5 X d I 1 j n K a m 5 U q m M 7 t M 6 3 F h y 9 b U H 6 q t H J b D P V E k b p b N I N r S N l 2 Q t p 5 2 9 G O r F U A 8 3 1 P D p I 5 H O P N s n x u b 5 1 U 0 0 G B u 9 r j H 4 c m 1 2 e l 0 x J I 3 L 8 5 7 e b x 6 Y l M N w P m V G 4 / C 5 x m E k 8 D / P v z / / L + w x A 3 N b 5 g F x r J 9 B 6 c K K 7 p x d R P X 4 A r G I l F P n k q 5 m o o C J k i V q l C j K b s 8 Q T z r n z J p 6 3 A 8 u h Y 3 g 6 J 6 V 3 Z Q S u 0 G q S J k b b Q o D i A s d a x / V j 7 O d a 9 O a g 8 e g + a p B S 9 4 B t D R Q T Q O 1 N H C a B s 7 S w O s 0 8 C Y N v E 0 D a i W D Z H J V t d y 5 k d / N U 4 P j P k t L M X P c + f Q R E f 7 b 4 9 + Q i J 2 b a e + r V d J t 7 Y 7 R 0 K / A s K X 3 p f W j 5 k c y E + W e a 7 n d t K B q u Z t O Z H V 4 o v w G U E s B A i 0 A F A A C A A g A O q i G W X g 3 i N y m A A A A 9 g A A A B I A A A A A A A A A A A A A A A A A A A A A A E N v b m Z p Z y 9 Q Y W N r Y W d l L n h t b F B L A Q I t A B Q A A g A I A D q o h l k P y u m r p A A A A O k A A A A T A A A A A A A A A A A A A A A A A P I A A A B b Q 2 9 u d G V u d F 9 U e X B l c 1 0 u e G 1 s U E s B A i 0 A F A A C A A g A O q i G W c t N K r E L A w A A A h A A A B M A A A A A A A A A A A A A A A A A 4 w E A A E Z v c m 1 1 b G F z L 1 N l Y 3 R p b 2 4 x L m 1 Q S w U G A A A A A A M A A w D C A A A A O 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E M A A A A A A A A 2 Q 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l k o M j A y N C 0 y N S k 8 L 0 l 0 Z W 1 Q Y X R o P j w v S X R l b U x v Y 2 F 0 a W 9 u P j x T d G F i b G V F b n R y a W V z P j x F b n R y e S B U e X B l P S J J c 1 B y a X Z h d G U i I F Z h b H V l P S J s M C I g L z 4 8 R W 5 0 c n k g V H l w Z T 0 i U X V l c n l J R C I g V m F s d W U 9 I n N l Y m I 2 Z m Z m N S 0 3 O T R h L T Q z N T A t O G Z k Z S 0 3 N z h l N D l h O W V i Y j 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3 I i A v P j x F b n R y e S B U e X B l P S J G a W x s R X J y b 3 J D b 2 R l I i B W Y W x 1 Z T 0 i c 1 V u a 2 5 v d 2 4 i I C 8 + P E V u d H J 5 I F R 5 c G U 9 I k Z p b G x F c n J v c k N v d W 5 0 I i B W Y W x 1 Z T 0 i b D A i I C 8 + P E V u d H J 5 I F R 5 c G U 9 I k Z p b G x M Y X N 0 V X B k Y X R l Z C I g V m F s d W U 9 I m Q y M D I 0 L T E y L T A 1 V D A 3 O j M 5 O j Q 3 L j Q z N D M 5 M z l a I i A v P j x F b n R y e S B U e X B l P S J G a W x s Q 2 9 s d W 1 u V H l w Z X M i I F Z h b H V l P S J z Q X d Z R E F 3 V U R B d 1 U 9 I i A v P j x F b n R y e S B U e X B l P S J G a W x s Q 2 9 s d W 1 u T m F t Z X M i I F Z h b H V l P S J z W y Z x d W 9 0 O 1 N y L i B O b y 4 m c X V v d D s s J n F 1 b 3 Q 7 U G F y Y W 1 l d G V y J n F 1 b 3 Q 7 L C Z x d W 9 0 O 0 N v b X B h b n k g M S Z x d W 9 0 O y w m c X V v d D t D b 2 1 w Y W 5 5 I D I m c X V v d D s s J n F 1 b 3 Q 7 Q 2 9 t c G F u e S A z J n F 1 b 3 Q 7 L C Z x d W 9 0 O 0 N v b X B h b n k g N C Z x d W 9 0 O y w m c X V v d D t D b 2 1 w Y W 5 5 I D U m c X V v d D s s J n F 1 b 3 Q 7 V G 9 0 Y W w o R l k g M j A y N C 0 y N S l V T k l U U y B J T i B H S i A 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G W S g y M D I 0 L T I 1 K S 9 D a G F u Z 2 V k I F R 5 c G U u e 1 N y L i B O b y 4 s M H 0 m c X V v d D s s J n F 1 b 3 Q 7 U 2 V j d G l v b j E v R l k o M j A y N C 0 y N S k v Q 2 h h b m d l Z C B U e X B l L n t Q Y X J h b W V 0 Z X I s M X 0 m c X V v d D s s J n F 1 b 3 Q 7 U 2 V j d G l v b j E v R l k o M j A y N C 0 y N S k v Q 2 h h b m d l Z C B U e X B l L n t D b 2 1 w Y W 5 5 I D E s M n 0 m c X V v d D s s J n F 1 b 3 Q 7 U 2 V j d G l v b j E v R l k o M j A y N C 0 y N S k v Q 2 h h b m d l Z C B U e X B l L n t D b 2 1 w Y W 5 5 I D I s M 3 0 m c X V v d D s s J n F 1 b 3 Q 7 U 2 V j d G l v b j E v R l k o M j A y N C 0 y N S k v Q 2 h h b m d l Z C B U e X B l L n t D b 2 1 w Y W 5 5 I D M s N H 0 m c X V v d D s s J n F 1 b 3 Q 7 U 2 V j d G l v b j E v R l k o M j A y N C 0 y N S k v Q 2 h h b m d l Z C B U e X B l L n t D b 2 1 w Y W 5 5 I D Q s N X 0 m c X V v d D s s J n F 1 b 3 Q 7 U 2 V j d G l v b j E v R l k o M j A y N C 0 y N S k v Q 2 h h b m d l Z C B U e X B l L n t D b 2 1 w Y W 5 5 I D U s N n 0 m c X V v d D s s J n F 1 b 3 Q 7 U 2 V j d G l v b j E v R l k o M j A y N C 0 y N S k v Q 2 h h b m d l Z C B U e X B l L n t U b 3 R h b C h G W S A y M D I 0 L T I 1 K V V O S V R T I E l O I E d K I C w 3 f S Z x d W 9 0 O 1 0 s J n F 1 b 3 Q 7 Q 2 9 s d W 1 u Q 2 9 1 b n Q m c X V v d D s 6 O C w m c X V v d D t L Z X l D b 2 x 1 b W 5 O Y W 1 l c y Z x d W 9 0 O z p b X S w m c X V v d D t D b 2 x 1 b W 5 J Z G V u d G l 0 a W V z J n F 1 b 3 Q 7 O l s m c X V v d D t T Z W N 0 a W 9 u M S 9 G W S g y M D I 0 L T I 1 K S 9 D a G F u Z 2 V k I F R 5 c G U u e 1 N y L i B O b y 4 s M H 0 m c X V v d D s s J n F 1 b 3 Q 7 U 2 V j d G l v b j E v R l k o M j A y N C 0 y N S k v Q 2 h h b m d l Z C B U e X B l L n t Q Y X J h b W V 0 Z X I s M X 0 m c X V v d D s s J n F 1 b 3 Q 7 U 2 V j d G l v b j E v R l k o M j A y N C 0 y N S k v Q 2 h h b m d l Z C B U e X B l L n t D b 2 1 w Y W 5 5 I D E s M n 0 m c X V v d D s s J n F 1 b 3 Q 7 U 2 V j d G l v b j E v R l k o M j A y N C 0 y N S k v Q 2 h h b m d l Z C B U e X B l L n t D b 2 1 w Y W 5 5 I D I s M 3 0 m c X V v d D s s J n F 1 b 3 Q 7 U 2 V j d G l v b j E v R l k o M j A y N C 0 y N S k v Q 2 h h b m d l Z C B U e X B l L n t D b 2 1 w Y W 5 5 I D M s N H 0 m c X V v d D s s J n F 1 b 3 Q 7 U 2 V j d G l v b j E v R l k o M j A y N C 0 y N S k v Q 2 h h b m d l Z C B U e X B l L n t D b 2 1 w Y W 5 5 I D Q s N X 0 m c X V v d D s s J n F 1 b 3 Q 7 U 2 V j d G l v b j E v R l k o M j A y N C 0 y N S k v Q 2 h h b m d l Z C B U e X B l L n t D b 2 1 w Y W 5 5 I D U s N n 0 m c X V v d D s s J n F 1 b 3 Q 7 U 2 V j d G l v b j E v R l k o M j A y N C 0 y N S k v Q 2 h h b m d l Z C B U e X B l L n t U b 3 R h b C h G W S A y M D I 0 L T I 1 K V V O S V R T I E l O I E d K I C w 3 f S Z x d W 9 0 O 1 0 s J n F 1 b 3 Q 7 U m V s Y X R p b 2 5 z a G l w S W 5 m b y Z x d W 9 0 O z p b X X 0 i I C 8 + P C 9 T d G F i b G V F b n R y a W V z P j w v S X R l b T 4 8 S X R l b T 4 8 S X R l b U x v Y 2 F 0 a W 9 u P j x J d G V t V H l w Z T 5 G b 3 J t d W x h P C 9 J d G V t V H l w Z T 4 8 S X R l b V B h d G g + U 2 V j d G l v b j E v R l k o M j A y N C 0 y N S k v U 2 9 1 c m N l P C 9 J d G V t U G F 0 a D 4 8 L 0 l 0 Z W 1 M b 2 N h d G l v b j 4 8 U 3 R h Y m x l R W 5 0 c m l l c y A v P j w v S X R l b T 4 8 S X R l b T 4 8 S X R l b U x v Y 2 F 0 a W 9 u P j x J d G V t V H l w Z T 5 G b 3 J t d W x h P C 9 J d G V t V H l w Z T 4 8 S X R l b V B h d G g + U 2 V j d G l v b j E v R l k o M j A y N C 0 y N S k v R l k o M j A y N C 0 y N S l f U 2 h l Z X Q 8 L 0 l 0 Z W 1 Q Y X R o P j w v S X R l b U x v Y 2 F 0 a W 9 u P j x T d G F i b G V F b n R y a W V z I C 8 + P C 9 J d G V t P j x J d G V t P j x J d G V t T G 9 j Y X R p b 2 4 + P E l 0 Z W 1 U e X B l P k Z v c m 1 1 b G E 8 L 0 l 0 Z W 1 U e X B l P j x J d G V t U G F 0 a D 5 T Z W N 0 a W 9 u M S 9 G W S g y M D I 0 L T I 1 K S 9 Q c m 9 t b 3 R l Z C U y M E h l Y W R l c n M 8 L 0 l 0 Z W 1 Q Y X R o P j w v S X R l b U x v Y 2 F 0 a W 9 u P j x T d G F i b G V F b n R y a W V z I C 8 + P C 9 J d G V t P j x J d G V t P j x J d G V t T G 9 j Y X R p b 2 4 + P E l 0 Z W 1 U e X B l P k Z v c m 1 1 b G E 8 L 0 l 0 Z W 1 U e X B l P j x J d G V t U G F 0 a D 5 T Z W N 0 a W 9 u M S 9 G W S g y M D I 0 L T I 1 K S 9 D a G F u Z 2 V k J T I w V H l w Z T w v S X R l b V B h d G g + P C 9 J d G V t T G 9 j Y X R p b 2 4 + P F N 0 Y W J s Z U V u d H J p Z X M g L z 4 8 L 0 l 0 Z W 0 + P E l 0 Z W 0 + P E l 0 Z W 1 M b 2 N h d G l v b j 4 8 S X R l b V R 5 c G U + R m 9 y b X V s Y T w v S X R l b V R 5 c G U + P E l 0 Z W 1 Q Y X R o P l N l Y 3 R p b 2 4 x L 0 Z Z K D I w M j M t M j A y N C k 8 L 0 l 0 Z W 1 Q Y X R o P j w v S X R l b U x v Y 2 F 0 a W 9 u P j x T d G F i b G V F b n R y a W V z P j x F b n R y e S B U e X B l P S J J c 1 B y a X Z h d G U i I F Z h b H V l P S J s M C I g L z 4 8 R W 5 0 c n k g V H l w Z T 0 i U X V l c n l J R C I g V m F s d W U 9 I n M x Y T I y Z T h j N i 0 1 N W J m L T R j O T I t O D E x N S 0 x Y m M 3 M 2 V m N 2 E 0 M j Y i I C 8 + P E V u d H J 5 I F R 5 c G U 9 I k Z p b G x F b m F i b G V k I i B W Y W x 1 Z T 0 i b D A i I C 8 + P E V u d H J 5 I F R 5 c G U 9 I k Z p b G x D b 2 x 1 b W 5 U e X B l c y I g V m F s d W U 9 I n N B d 1 l E Q l F N R E F 3 V T 0 i I C 8 + P E V u d H J 5 I F R 5 c G U 9 I k Z p b G x M Y X N 0 V X B k Y X R l Z C I g V m F s d W U 9 I m Q y M D I 0 L T E y L T A 1 V D A 3 O j M 5 O j Q 4 L j c w M z c w O D d a 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Z p b G x F c n J v c k N v Z G U i I F Z h b H V l P S J z V W 5 r b m 9 3 b i I g L z 4 8 R W 5 0 c n k g V H l w Z T 0 i R m l s b E V y c m 9 y Q 2 9 1 b n Q i I F Z h b H V l P S J s M C I g L z 4 8 R W 5 0 c n k g V H l w Z T 0 i Q W R k Z W R U b 0 R h d G F N b 2 R l b C I g V m F s d W U 9 I m w x I i A v P j x F b n R y e S B U e X B l P S J G a W x s Q 2 9 1 b n Q i I F Z h b H V l P S J s M T c i I C 8 + P E V u d H J 5 I F R 5 c G U 9 I k Z p b G x U b 0 R h d G F N b 2 R l b E V u Y W J s Z W Q i I F Z h b H V l P S J s M S I g L z 4 8 R W 5 0 c n k g V H l w Z T 0 i R m l s b E 9 i a m V j d F R 5 c G U i I F Z h b H V l P S J z Q 2 9 u b m V j d G l v b k 9 u b H k i I C 8 + P E V u d H J 5 I F R 5 c G U 9 I k Z p b G x D b 2 x 1 b W 5 O Y W 1 l c y I g V m F s d W U 9 I n N b J n F 1 b 3 Q 7 U 3 I u I E 5 v L i Z x d W 9 0 O y w m c X V v d D t Q Y X J h b W V 0 Z X I m c X V v d D s s J n F 1 b 3 Q 7 Q 2 9 t c G F u e S A x J n F 1 b 3 Q 7 L C Z x d W 9 0 O 0 N v b X B h b n k g M i Z x d W 9 0 O y w m c X V v d D t D b 2 1 w Y W 5 5 I D M m c X V v d D s s J n F 1 b 3 Q 7 Q 2 9 t c G F u e S A 0 J n F 1 b 3 Q 7 L C Z x d W 9 0 O 0 N v b X B h b n k g N S Z x d W 9 0 O y w m c X V v d D t U b 3 R h b C h G W S A y M D I z L T I w M j Q p V U 5 J V F M g S U 4 g R 0 o g 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R l k o M j A y M y 0 y M D I 0 K S 9 D a G F u Z 2 V k I F R 5 c G U u e 1 N y L i B O b y 4 s M H 0 m c X V v d D s s J n F 1 b 3 Q 7 U 2 V j d G l v b j E v R l k o M j A y M y 0 y M D I 0 K S 9 D a G F u Z 2 V k I F R 5 c G U u e 1 B h c m F t Z X R l c i w x f S Z x d W 9 0 O y w m c X V v d D t T Z W N 0 a W 9 u M S 9 G W S g y M D I z L T I w M j Q p L 0 N o Y W 5 n Z W Q g V H l w Z S 5 7 Q 2 9 t c G F u e S A x L D J 9 J n F 1 b 3 Q 7 L C Z x d W 9 0 O 1 N l Y 3 R p b 2 4 x L 0 Z Z K D I w M j M t M j A y N C k v Q 2 h h b m d l Z C B U e X B l L n t D b 2 1 w Y W 5 5 I D I s M 3 0 m c X V v d D s s J n F 1 b 3 Q 7 U 2 V j d G l v b j E v R l k o M j A y M y 0 y M D I 0 K S 9 D a G F u Z 2 V k I F R 5 c G U u e 0 N v b X B h b n k g M y w 0 f S Z x d W 9 0 O y w m c X V v d D t T Z W N 0 a W 9 u M S 9 G W S g y M D I z L T I w M j Q p L 0 N o Y W 5 n Z W Q g V H l w Z S 5 7 Q 2 9 t c G F u e S A 0 L D V 9 J n F 1 b 3 Q 7 L C Z x d W 9 0 O 1 N l Y 3 R p b 2 4 x L 0 Z Z K D I w M j M t M j A y N C k v Q 2 h h b m d l Z C B U e X B l L n t D b 2 1 w Y W 5 5 I D U s N n 0 m c X V v d D s s J n F 1 b 3 Q 7 U 2 V j d G l v b j E v R l k o M j A y M y 0 y M D I 0 K S 9 D a G F u Z 2 V k I F R 5 c G U u e 1 R v d G F s K E Z Z I D I w M j M t M j A y N C l V T k l U U y B J T i B H S i A s N 3 0 m c X V v d D t d L C Z x d W 9 0 O 0 N v b H V t b k N v d W 5 0 J n F 1 b 3 Q 7 O j g s J n F 1 b 3 Q 7 S 2 V 5 Q 2 9 s d W 1 u T m F t Z X M m c X V v d D s 6 W 1 0 s J n F 1 b 3 Q 7 Q 2 9 s d W 1 u S W R l b n R p d G l l c y Z x d W 9 0 O z p b J n F 1 b 3 Q 7 U 2 V j d G l v b j E v R l k o M j A y M y 0 y M D I 0 K S 9 D a G F u Z 2 V k I F R 5 c G U u e 1 N y L i B O b y 4 s M H 0 m c X V v d D s s J n F 1 b 3 Q 7 U 2 V j d G l v b j E v R l k o M j A y M y 0 y M D I 0 K S 9 D a G F u Z 2 V k I F R 5 c G U u e 1 B h c m F t Z X R l c i w x f S Z x d W 9 0 O y w m c X V v d D t T Z W N 0 a W 9 u M S 9 G W S g y M D I z L T I w M j Q p L 0 N o Y W 5 n Z W Q g V H l w Z S 5 7 Q 2 9 t c G F u e S A x L D J 9 J n F 1 b 3 Q 7 L C Z x d W 9 0 O 1 N l Y 3 R p b 2 4 x L 0 Z Z K D I w M j M t M j A y N C k v Q 2 h h b m d l Z C B U e X B l L n t D b 2 1 w Y W 5 5 I D I s M 3 0 m c X V v d D s s J n F 1 b 3 Q 7 U 2 V j d G l v b j E v R l k o M j A y M y 0 y M D I 0 K S 9 D a G F u Z 2 V k I F R 5 c G U u e 0 N v b X B h b n k g M y w 0 f S Z x d W 9 0 O y w m c X V v d D t T Z W N 0 a W 9 u M S 9 G W S g y M D I z L T I w M j Q p L 0 N o Y W 5 n Z W Q g V H l w Z S 5 7 Q 2 9 t c G F u e S A 0 L D V 9 J n F 1 b 3 Q 7 L C Z x d W 9 0 O 1 N l Y 3 R p b 2 4 x L 0 Z Z K D I w M j M t M j A y N C k v Q 2 h h b m d l Z C B U e X B l L n t D b 2 1 w Y W 5 5 I D U s N n 0 m c X V v d D s s J n F 1 b 3 Q 7 U 2 V j d G l v b j E v R l k o M j A y M y 0 y M D I 0 K S 9 D a G F u Z 2 V k I F R 5 c G U u e 1 R v d G F s K E Z Z I D I w M j M t M j A y N C l V T k l U U y B J T i B H S i A s N 3 0 m c X V v d D t d L C Z x d W 9 0 O 1 J l b G F 0 a W 9 u c 2 h p c E l u Z m 8 m c X V v d D s 6 W 1 1 9 I i A v P j w v U 3 R h Y m x l R W 5 0 c m l l c z 4 8 L 0 l 0 Z W 0 + P E l 0 Z W 0 + P E l 0 Z W 1 M b 2 N h d G l v b j 4 8 S X R l b V R 5 c G U + R m 9 y b X V s Y T w v S X R l b V R 5 c G U + P E l 0 Z W 1 Q Y X R o P l N l Y 3 R p b 2 4 x L 0 Z Z K D I w M j M t M j A y N C k v U 2 9 1 c m N l P C 9 J d G V t U G F 0 a D 4 8 L 0 l 0 Z W 1 M b 2 N h d G l v b j 4 8 U 3 R h Y m x l R W 5 0 c m l l c y A v P j w v S X R l b T 4 8 S X R l b T 4 8 S X R l b U x v Y 2 F 0 a W 9 u P j x J d G V t V H l w Z T 5 G b 3 J t d W x h P C 9 J d G V t V H l w Z T 4 8 S X R l b V B h d G g + U 2 V j d G l v b j E v R l k o M j A y M y 0 y M D I 0 K S 9 G W S g y M D I z L T I w M j Q p X 1 N o Z W V 0 P C 9 J d G V t U G F 0 a D 4 8 L 0 l 0 Z W 1 M b 2 N h d G l v b j 4 8 U 3 R h Y m x l R W 5 0 c m l l c y A v P j w v S X R l b T 4 8 S X R l b T 4 8 S X R l b U x v Y 2 F 0 a W 9 u P j x J d G V t V H l w Z T 5 G b 3 J t d W x h P C 9 J d G V t V H l w Z T 4 8 S X R l b V B h d G g + U 2 V j d G l v b j E v R l k o M j A y M y 0 y M D I 0 K S 9 Q c m 9 t b 3 R l Z C U y M E h l Y W R l c n M 8 L 0 l 0 Z W 1 Q Y X R o P j w v S X R l b U x v Y 2 F 0 a W 9 u P j x T d G F i b G V F b n R y a W V z I C 8 + P C 9 J d G V t P j x J d G V t P j x J d G V t T G 9 j Y X R p b 2 4 + P E l 0 Z W 1 U e X B l P k Z v c m 1 1 b G E 8 L 0 l 0 Z W 1 U e X B l P j x J d G V t U G F 0 a D 5 T Z W N 0 a W 9 u M S 9 G W S g y M D I z L T I w M j Q p L 0 N o Y W 5 n Z W Q l M j B U e X B l P C 9 J d G V t U G F 0 a D 4 8 L 0 l 0 Z W 1 M b 2 N h d G l v b j 4 8 U 3 R h Y m x l R W 5 0 c m l l c y A v P j w v S X R l b T 4 8 S X R l b T 4 8 S X R l b U x v Y 2 F 0 a W 9 u P j x J d G V t V H l w Z T 5 G b 3 J t d W x h P C 9 J d G V t V H l w Z T 4 8 S X R l b V B h d G g + U 2 V j d G l v b j E v Q X B w Z W 5 k M T w v S X R l b V B h d G g + P C 9 J d G V t T G 9 j Y X R p b 2 4 + P F N 0 Y W J s Z U V u d H J p Z X M + P E V u d H J 5 I F R 5 c G U 9 I k l z U H J p d m F 0 Z S I g V m F s d W U 9 I m w w I i A v P j x F b n R y e S B U e X B l P S J R d W V y e U l E I i B W Y W x 1 Z T 0 i c z F l M T c 3 Y z B m L T c y Z D Q t N G U w M S 1 h N 2 Y 2 L T U x N T g 5 Y m Y y M G N k N i 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Q X B w Z W 5 k M S 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U m V s Y X R p b 2 5 z a G l w S W 5 m b 0 N v b n R h a W 5 l c i I g V m F s d W U 9 I n N 7 J n F 1 b 3 Q 7 Y 2 9 s d W 1 u Q 2 9 1 b n Q m c X V v d D s 6 O S w m c X V v d D t r Z X l D b 2 x 1 b W 5 O Y W 1 l c y Z x d W 9 0 O z p b X S w m c X V v d D t x d W V y e V J l b G F 0 a W 9 u c 2 h p c H M m c X V v d D s 6 W 1 0 s J n F 1 b 3 Q 7 Y 2 9 s d W 1 u S W R l b n R p d G l l c y Z x d W 9 0 O z p b J n F 1 b 3 Q 7 U 2 V j d G l v b j E v Q X B w Z W 5 k M S 9 T b 3 V y Y 2 U u e 1 N y L i B O b y 4 s M H 0 m c X V v d D s s J n F 1 b 3 Q 7 U 2 V j d G l v b j E v Q X B w Z W 5 k M S 9 T b 3 V y Y 2 U u e 1 B h c m F t Z X R l c i w x f S Z x d W 9 0 O y w m c X V v d D t T Z W N 0 a W 9 u M S 9 B c H B l b m Q x L 1 N v d X J j Z S 5 7 Q 2 9 t c G F u e S A x L D J 9 J n F 1 b 3 Q 7 L C Z x d W 9 0 O 1 N l Y 3 R p b 2 4 x L 0 F w c G V u Z D E v U 2 9 1 c m N l L n t D b 2 1 w Y W 5 5 I D I s M 3 0 m c X V v d D s s J n F 1 b 3 Q 7 U 2 V j d G l v b j E v Q X B w Z W 5 k M S 9 T b 3 V y Y 2 U u e 0 N v b X B h b n k g M y w 0 f S Z x d W 9 0 O y w m c X V v d D t T Z W N 0 a W 9 u M S 9 B c H B l b m Q x L 1 N v d X J j Z S 5 7 Q 2 9 t c G F u e S A 0 L D V 9 J n F 1 b 3 Q 7 L C Z x d W 9 0 O 1 N l Y 3 R p b 2 4 x L 0 F w c G V u Z D E v U m V w b G F j Z W Q g V m F s d W U u e 0 N v b X B h b n k g N S w 2 f S Z x d W 9 0 O y w m c X V v d D t T Z W N 0 a W 9 u M S 9 B c H B l b m Q x L 1 J l c G x h Y 2 V k I F Z h b H V l M S 5 7 V G 9 0 Y W w o R l k g M j A y N C 0 y N S l V T k l U U y B J T i B H S i A s N 3 0 m c X V v d D s s J n F 1 b 3 Q 7 U 2 V j d G l v b j E v Q X B w Z W 5 k M S 9 S Z X B s Y W N l Z C B W Y W x 1 Z T I u e 1 R v d G F s K E Z Z I D I w M j M t M j A y N C l V T k l U U y B J T i B H S i A s O H 0 m c X V v d D t d L C Z x d W 9 0 O 0 N v b H V t b k N v d W 5 0 J n F 1 b 3 Q 7 O j k s J n F 1 b 3 Q 7 S 2 V 5 Q 2 9 s d W 1 u T m F t Z X M m c X V v d D s 6 W 1 0 s J n F 1 b 3 Q 7 Q 2 9 s d W 1 u S W R l b n R p d G l l c y Z x d W 9 0 O z p b J n F 1 b 3 Q 7 U 2 V j d G l v b j E v Q X B w Z W 5 k M S 9 T b 3 V y Y 2 U u e 1 N y L i B O b y 4 s M H 0 m c X V v d D s s J n F 1 b 3 Q 7 U 2 V j d G l v b j E v Q X B w Z W 5 k M S 9 T b 3 V y Y 2 U u e 1 B h c m F t Z X R l c i w x f S Z x d W 9 0 O y w m c X V v d D t T Z W N 0 a W 9 u M S 9 B c H B l b m Q x L 1 N v d X J j Z S 5 7 Q 2 9 t c G F u e S A x L D J 9 J n F 1 b 3 Q 7 L C Z x d W 9 0 O 1 N l Y 3 R p b 2 4 x L 0 F w c G V u Z D E v U 2 9 1 c m N l L n t D b 2 1 w Y W 5 5 I D I s M 3 0 m c X V v d D s s J n F 1 b 3 Q 7 U 2 V j d G l v b j E v Q X B w Z W 5 k M S 9 T b 3 V y Y 2 U u e 0 N v b X B h b n k g M y w 0 f S Z x d W 9 0 O y w m c X V v d D t T Z W N 0 a W 9 u M S 9 B c H B l b m Q x L 1 N v d X J j Z S 5 7 Q 2 9 t c G F u e S A 0 L D V 9 J n F 1 b 3 Q 7 L C Z x d W 9 0 O 1 N l Y 3 R p b 2 4 x L 0 F w c G V u Z D E v U m V w b G F j Z W Q g V m F s d W U u e 0 N v b X B h b n k g N S w 2 f S Z x d W 9 0 O y w m c X V v d D t T Z W N 0 a W 9 u M S 9 B c H B l b m Q x L 1 J l c G x h Y 2 V k I F Z h b H V l M S 5 7 V G 9 0 Y W w o R l k g M j A y N C 0 y N S l V T k l U U y B J T i B H S i A s N 3 0 m c X V v d D s s J n F 1 b 3 Q 7 U 2 V j d G l v b j E v Q X B w Z W 5 k M S 9 S Z X B s Y W N l Z C B W Y W x 1 Z T I u e 1 R v d G F s K E Z Z I D I w M j M t M j A y N C l V T k l U U y B J T i B H S i A s O H 0 m c X V v d D t d L C Z x d W 9 0 O 1 J l b G F 0 a W 9 u c 2 h p c E l u Z m 8 m c X V v d D s 6 W 1 1 9 I i A v P j x F b n R y e S B U e X B l P S J G a W x s U 3 R h d H V z I i B W Y W x 1 Z T 0 i c 0 N v b X B s Z X R l I i A v P j x F b n R y e S B U e X B l P S J G a W x s Q 2 9 s d W 1 u T m F t Z X M i I F Z h b H V l P S J z W y Z x d W 9 0 O 1 N y L i B O b y 4 m c X V v d D s s J n F 1 b 3 Q 7 U G F y Y W 1 l d G V y J n F 1 b 3 Q 7 L C Z x d W 9 0 O 0 N v b X B h b n k g M S Z x d W 9 0 O y w m c X V v d D t D b 2 1 w Y W 5 5 I D I m c X V v d D s s J n F 1 b 3 Q 7 Q 2 9 t c G F u e S A z J n F 1 b 3 Q 7 L C Z x d W 9 0 O 0 N v b X B h b n k g N C Z x d W 9 0 O y w m c X V v d D t D b 2 1 w Y W 5 5 I D U m c X V v d D s s J n F 1 b 3 Q 7 V G 9 0 Y W w o R l k g M j A y N C 0 y N S l V T k l U U y B J T i B H S i A m c X V v d D s s J n F 1 b 3 Q 7 V G 9 0 Y W w o R l k g M j A y M y 0 y M D I 0 K V V O S V R T I E l O I E d K I C Z x d W 9 0 O 1 0 i I C 8 + P E V u d H J 5 I F R 5 c G U 9 I k Z p b G x D b 2 x 1 b W 5 U e X B l c y I g V m F s d W U 9 I n N B d 1 l E Q l F V R E J R V U Y i I C 8 + P E V u d H J 5 I F R 5 c G U 9 I k Z p b G x M Y X N 0 V X B k Y X R l Z C I g V m F s d W U 9 I m Q y M D I 0 L T E y L T A 1 V D A 4 O j M w O j Q 0 L j A 0 N D U x M z N a I i A v P j x F b n R y e S B U e X B l P S J G a W x s R X J y b 3 J D b 3 V u d C I g V m F s d W U 9 I m w w I i A v P j x F b n R y e S B U e X B l P S J G a W x s R X J y b 3 J D b 2 R l I i B W Y W x 1 Z T 0 i c 1 V u a 2 5 v d 2 4 i I C 8 + P E V u d H J 5 I F R 5 c G U 9 I k Z p b G x D b 3 V u d C I g V m F s d W U 9 I m w y N C I g L z 4 8 R W 5 0 c n k g V H l w Z T 0 i Q W R k Z W R U b 0 R h d G F N b 2 R l b C I g V m F s d W U 9 I m w w I i A v P j w v U 3 R h Y m x l R W 5 0 c m l l c z 4 8 L 0 l 0 Z W 0 + P E l 0 Z W 0 + P E l 0 Z W 1 M b 2 N h d G l v b j 4 8 S X R l b V R 5 c G U + R m 9 y b X V s Y T w v S X R l b V R 5 c G U + P E l 0 Z W 1 Q Y X R o P l N l Y 3 R p b 2 4 x L 0 F w c G V u Z D E v U 2 9 1 c m N l P C 9 J d G V t U G F 0 a D 4 8 L 0 l 0 Z W 1 M b 2 N h d G l v b j 4 8 U 3 R h Y m x l R W 5 0 c m l l c y A v P j w v S X R l b T 4 8 S X R l b T 4 8 S X R l b U x v Y 2 F 0 a W 9 u P j x J d G V t V H l w Z T 5 G b 3 J t d W x h P C 9 J d G V t V H l w Z T 4 8 S X R l b V B h d G g + U 2 V j d G l v b j E v Q X B w Z W 5 k M S 9 G a W x 0 Z X J l Z C U y M F J v d 3 M 8 L 0 l 0 Z W 1 Q Y X R o P j w v S X R l b U x v Y 2 F 0 a W 9 u P j x T d G F i b G V F b n R y a W V z I C 8 + P C 9 J d G V t P j x J d G V t P j x J d G V t T G 9 j Y X R p b 2 4 + P E l 0 Z W 1 U e X B l P k Z v c m 1 1 b G E 8 L 0 l 0 Z W 1 U e X B l P j x J d G V t U G F 0 a D 5 T Z W N 0 a W 9 u M S 9 B c H B l b m Q x L 1 J l c G x h Y 2 V k J T I w V m F s d W U 8 L 0 l 0 Z W 1 Q Y X R o P j w v S X R l b U x v Y 2 F 0 a W 9 u P j x T d G F i b G V F b n R y a W V z I C 8 + P C 9 J d G V t P j x J d G V t P j x J d G V t T G 9 j Y X R p b 2 4 + P E l 0 Z W 1 U e X B l P k Z v c m 1 1 b G E 8 L 0 l 0 Z W 1 U e X B l P j x J d G V t U G F 0 a D 5 T Z W N 0 a W 9 u M S 9 B c H B l b m Q x L 1 J l c G x h Y 2 V k J T I w V m F s d W U x P C 9 J d G V t U G F 0 a D 4 8 L 0 l 0 Z W 1 M b 2 N h d G l v b j 4 8 U 3 R h Y m x l R W 5 0 c m l l c y A v P j w v S X R l b T 4 8 S X R l b T 4 8 S X R l b U x v Y 2 F 0 a W 9 u P j x J d G V t V H l w Z T 5 G b 3 J t d W x h P C 9 J d G V t V H l w Z T 4 8 S X R l b V B h d G g + U 2 V j d G l v b j E v Q X B w Z W 5 k M S 9 S Z X B s Y W N l Z C U y M F Z h b H V l M j w v S X R l b V B h d G g + P C 9 J d G V t T G 9 j Y X R p b 2 4 + P F N 0 Y W J s Z U V u d H J p Z X M g L z 4 8 L 0 l 0 Z W 0 + P E l 0 Z W 0 + P E l 0 Z W 1 M b 2 N h d G l v b j 4 8 S X R l b V R 5 c G U + R m 9 y b X V s Y T w v S X R l b V R 5 c G U + P E l 0 Z W 1 Q Y X R o P l N l Y 3 R p b 2 4 x L 0 F w c G V u Z D E l M j A o M i k 8 L 0 l 0 Z W 1 Q Y X R o P j w v S X R l b U x v Y 2 F 0 a W 9 u P j x T d G F i b G V F b n R y a W V z P j x F b n R y e S B U e X B l P S J J c 1 B y a X Z h d G U i I F Z h b H V l P S J s M C I g L z 4 8 R W 5 0 c n k g V H l w Z T 0 i U X V l c n l J R C I g V m F s d W U 9 I n N k M T d m Z W Z l N i 0 2 Y j Y z L T Q 1 M W E t Y W F k M y 0 1 M 2 M 3 Y T Y 1 M j k w Z D c i I C 8 + P E V u d H J 5 I F R 5 c G U 9 I k 5 h d m l n Y X R p b 2 5 T d G V w T m F t Z S I g V m F s d W U 9 I n N O Y X Z p Z 2 F 0 a W 9 u I i A v P j x F b n R y e S B U e X B l P S J S Z X N 1 b H R U e X B l I i B W Y W x 1 Z T 0 i c 1 R h Y m x l I i A v P j x F b n R y e S B U e X B l P S J C d W Z m Z X J O Z X h 0 U m V m c m V z a C I g V m F s d W U 9 I m w x I i A v P j x F b n R y e S B U e X B l P S J G a W x s R W 5 h Y m x l Z C I g V m F s d W U 9 I m w x I i A v P j x F b n R y e S B U e X B l P S J G a W x s U 3 R h d H V z I i B W Y W x 1 Z T 0 i c 0 N v b X B s Z X R l I i A v P j x F b n R y e S B U e X B l P S J G a W x s Q 2 9 s d W 1 u T m F t Z X M i I F Z h b H V l P S J z W y Z x d W 9 0 O 1 N y L i B O b y 4 m c X V v d D s s J n F 1 b 3 Q 7 U G F y Y W 1 l d G V y J n F 1 b 3 Q 7 L C Z x d W 9 0 O 0 N v b X B h b n k g M S Z x d W 9 0 O y w m c X V v d D t D b 2 1 w Y W 5 5 I D I m c X V v d D s s J n F 1 b 3 Q 7 Q 2 9 t c G F u e S A z J n F 1 b 3 Q 7 L C Z x d W 9 0 O 0 N v b X B h b n k g N C Z x d W 9 0 O y w m c X V v d D t D b 2 1 w Y W 5 5 I D U m c X V v d D s s J n F 1 b 3 Q 7 V G 9 0 Y W w o R l k g M j A y N C 0 y N S l V T k l U U y B J T i B H S i A m c X V v d D s s J n F 1 b 3 Q 7 V G 9 0 Y W w o R l k g M j A y M y 0 y M D I 0 K V V O S V R T I E l O I E d K I C Z x d W 9 0 O 1 0 i I C 8 + P E V u d H J 5 I F R 5 c G U 9 I k Z p b G x U Y X J n Z X Q i I F Z h b H V l P S J z Q X B w Z W 5 k M T M i I C 8 + P E V u d H J 5 I F R 5 c G U 9 I k Z p b G x l Z E N v b X B s Z X R l U m V z d W x 0 V G 9 X b 3 J r c 2 h l Z X Q i I F Z h b H V l P S J s M S I g L z 4 8 R W 5 0 c n k g V H l w Z T 0 i R m l s b E x h c 3 R V c G R h d G V k I i B W Y W x 1 Z T 0 i Z D I w M j Q t M T I t M D V U M D g 6 M z A 6 N D Q u M D Q 0 N T E z M 1 o i I C 8 + P E V u d H J 5 I F R 5 c G U 9 I k Z p b G x D b 2 x 1 b W 5 U e X B l c y I g V m F s d W U 9 I n N B d 1 l E Q l F V R E J R V U Y i I C 8 + P E V u d H J 5 I F R 5 c G U 9 I k Z p b G x P Y m p l Y 3 R U e X B l I i B W Y W x 1 Z T 0 i c 1 R h Y m x l I i A v P j x F b n R y e S B U e X B l P S J G a W x s R X J y b 3 J D b 3 V u d C I g V m F s d W U 9 I m w w I i A v P j x F b n R y e S B U e X B l P S J G a W x s V G 9 E Y X R h T W 9 k Z W x F b m F i b G V k I i B W Y W x 1 Z T 0 i b D A i I C 8 + P E V u d H J 5 I F R 5 c G U 9 I k Z p b G x D b 3 V u d C I g V m F s d W U 9 I m w y N C I g L z 4 8 R W 5 0 c n k g V H l w Z T 0 i Q W R k Z W R U b 0 R h d G F N b 2 R l b C I g V m F s d W U 9 I m w w I i A v P j x F b n R y e S B U e X B l P S J M b 2 F k Z W R U b 0 F u Y W x 5 c 2 l z U 2 V y d m l j Z X M i I F Z h b H V l P S J s M C I g L z 4 8 R W 5 0 c n k g V H l w Z T 0 i R m l s b E V y c m 9 y Q 2 9 k Z S I g V m F s d W U 9 I n N V b m t u b 3 d u I i A v P j x F b n R y e S B U e X B l P S J S Z W x h d G l v b n N o a X B J b m Z v Q 2 9 u d G F p b m V y I i B W Y W x 1 Z T 0 i c 3 s m c X V v d D t j b 2 x 1 b W 5 D b 3 V u d C Z x d W 9 0 O z o 5 L C Z x d W 9 0 O 2 t l e U N v b H V t b k 5 h b W V z J n F 1 b 3 Q 7 O l t d L C Z x d W 9 0 O 3 F 1 Z X J 5 U m V s Y X R p b 2 5 z a G l w c y Z x d W 9 0 O z p b X S w m c X V v d D t j b 2 x 1 b W 5 J Z G V u d G l 0 a W V z J n F 1 b 3 Q 7 O l s m c X V v d D t T Z W N 0 a W 9 u M S 9 B c H B l b m Q x L 1 N v d X J j Z S 5 7 U 3 I u I E 5 v L i w w f S Z x d W 9 0 O y w m c X V v d D t T Z W N 0 a W 9 u M S 9 B c H B l b m Q x L 1 N v d X J j Z S 5 7 U G F y Y W 1 l d G V y L D F 9 J n F 1 b 3 Q 7 L C Z x d W 9 0 O 1 N l Y 3 R p b 2 4 x L 0 F w c G V u Z D E v U 2 9 1 c m N l L n t D b 2 1 w Y W 5 5 I D E s M n 0 m c X V v d D s s J n F 1 b 3 Q 7 U 2 V j d G l v b j E v Q X B w Z W 5 k M S 9 T b 3 V y Y 2 U u e 0 N v b X B h b n k g M i w z f S Z x d W 9 0 O y w m c X V v d D t T Z W N 0 a W 9 u M S 9 B c H B l b m Q x L 1 N v d X J j Z S 5 7 Q 2 9 t c G F u e S A z L D R 9 J n F 1 b 3 Q 7 L C Z x d W 9 0 O 1 N l Y 3 R p b 2 4 x L 0 F w c G V u Z D E v U 2 9 1 c m N l L n t D b 2 1 w Y W 5 5 I D Q s N X 0 m c X V v d D s s J n F 1 b 3 Q 7 U 2 V j d G l v b j E v Q X B w Z W 5 k M S 9 S Z X B s Y W N l Z C B W Y W x 1 Z S 5 7 Q 2 9 t c G F u e S A 1 L D Z 9 J n F 1 b 3 Q 7 L C Z x d W 9 0 O 1 N l Y 3 R p b 2 4 x L 0 F w c G V u Z D E v U m V w b G F j Z W Q g V m F s d W U x L n t U b 3 R h b C h G W S A y M D I 0 L T I 1 K V V O S V R T I E l O I E d K I C w 3 f S Z x d W 9 0 O y w m c X V v d D t T Z W N 0 a W 9 u M S 9 B c H B l b m Q x L 1 J l c G x h Y 2 V k I F Z h b H V l M i 5 7 V G 9 0 Y W w o R l k g M j A y M y 0 y M D I 0 K V V O S V R T I E l O I E d K I C w 4 f S Z x d W 9 0 O 1 0 s J n F 1 b 3 Q 7 Q 2 9 s d W 1 u Q 2 9 1 b n Q m c X V v d D s 6 O S w m c X V v d D t L Z X l D b 2 x 1 b W 5 O Y W 1 l c y Z x d W 9 0 O z p b X S w m c X V v d D t D b 2 x 1 b W 5 J Z G V u d G l 0 a W V z J n F 1 b 3 Q 7 O l s m c X V v d D t T Z W N 0 a W 9 u M S 9 B c H B l b m Q x L 1 N v d X J j Z S 5 7 U 3 I u I E 5 v L i w w f S Z x d W 9 0 O y w m c X V v d D t T Z W N 0 a W 9 u M S 9 B c H B l b m Q x L 1 N v d X J j Z S 5 7 U G F y Y W 1 l d G V y L D F 9 J n F 1 b 3 Q 7 L C Z x d W 9 0 O 1 N l Y 3 R p b 2 4 x L 0 F w c G V u Z D E v U 2 9 1 c m N l L n t D b 2 1 w Y W 5 5 I D E s M n 0 m c X V v d D s s J n F 1 b 3 Q 7 U 2 V j d G l v b j E v Q X B w Z W 5 k M S 9 T b 3 V y Y 2 U u e 0 N v b X B h b n k g M i w z f S Z x d W 9 0 O y w m c X V v d D t T Z W N 0 a W 9 u M S 9 B c H B l b m Q x L 1 N v d X J j Z S 5 7 Q 2 9 t c G F u e S A z L D R 9 J n F 1 b 3 Q 7 L C Z x d W 9 0 O 1 N l Y 3 R p b 2 4 x L 0 F w c G V u Z D E v U 2 9 1 c m N l L n t D b 2 1 w Y W 5 5 I D Q s N X 0 m c X V v d D s s J n F 1 b 3 Q 7 U 2 V j d G l v b j E v Q X B w Z W 5 k M S 9 S Z X B s Y W N l Z C B W Y W x 1 Z S 5 7 Q 2 9 t c G F u e S A 1 L D Z 9 J n F 1 b 3 Q 7 L C Z x d W 9 0 O 1 N l Y 3 R p b 2 4 x L 0 F w c G V u Z D E v U m V w b G F j Z W Q g V m F s d W U x L n t U b 3 R h b C h G W S A y M D I 0 L T I 1 K V V O S V R T I E l O I E d K I C w 3 f S Z x d W 9 0 O y w m c X V v d D t T Z W N 0 a W 9 u M S 9 B c H B l b m Q x L 1 J l c G x h Y 2 V k I F Z h b H V l M i 5 7 V G 9 0 Y W w o R l k g M j A y M y 0 y M D I 0 K V V O S V R T I E l O I E d K I C w 4 f S Z x d W 9 0 O 1 0 s J n F 1 b 3 Q 7 U m V s Y X R p b 2 5 z a G l w S W 5 m b y Z x d W 9 0 O z p b X X 0 i I C 8 + P C 9 T d G F i b G V F b n R y a W V z P j w v S X R l b T 4 8 S X R l b T 4 8 S X R l b U x v Y 2 F 0 a W 9 u P j x J d G V t V H l w Z T 5 G b 3 J t d W x h P C 9 J d G V t V H l w Z T 4 8 S X R l b V B h d G g + U 2 V j d G l v b j E v Q X B w Z W 5 k M S U y M C g y K S 9 T b 3 V y Y 2 U 8 L 0 l 0 Z W 1 Q Y X R o P j w v S X R l b U x v Y 2 F 0 a W 9 u P j x T d G F i b G V F b n R y a W V z I C 8 + P C 9 J d G V t P j x J d G V t P j x J d G V t T G 9 j Y X R p b 2 4 + P E l 0 Z W 1 U e X B l P k Z v c m 1 1 b G E 8 L 0 l 0 Z W 1 U e X B l P j x J d G V t U G F 0 a D 5 T Z W N 0 a W 9 u M S 9 B c H B l b m Q x J T I w K D I p L 0 Z p b H R l c m V k J T I w U m 9 3 c z w v S X R l b V B h d G g + P C 9 J d G V t T G 9 j Y X R p b 2 4 + P F N 0 Y W J s Z U V u d H J p Z X M g L z 4 8 L 0 l 0 Z W 0 + P E l 0 Z W 0 + P E l 0 Z W 1 M b 2 N h d G l v b j 4 8 S X R l b V R 5 c G U + R m 9 y b X V s Y T w v S X R l b V R 5 c G U + P E l 0 Z W 1 Q Y X R o P l N l Y 3 R p b 2 4 x L 0 F w c G V u Z D E l M j A o M i k v U m V w b G F j Z W Q l M j B W Y W x 1 Z T w v S X R l b V B h d G g + P C 9 J d G V t T G 9 j Y X R p b 2 4 + P F N 0 Y W J s Z U V u d H J p Z X M g L z 4 8 L 0 l 0 Z W 0 + P E l 0 Z W 0 + P E l 0 Z W 1 M b 2 N h d G l v b j 4 8 S X R l b V R 5 c G U + R m 9 y b X V s Y T w v S X R l b V R 5 c G U + P E l 0 Z W 1 Q Y X R o P l N l Y 3 R p b 2 4 x L 0 F w c G V u Z D E l M j A o M i k v U m V w b G F j Z W Q l M j B W Y W x 1 Z T E 8 L 0 l 0 Z W 1 Q Y X R o P j w v S X R l b U x v Y 2 F 0 a W 9 u P j x T d G F i b G V F b n R y a W V z I C 8 + P C 9 J d G V t P j x J d G V t P j x J d G V t T G 9 j Y X R p b 2 4 + P E l 0 Z W 1 U e X B l P k Z v c m 1 1 b G E 8 L 0 l 0 Z W 1 U e X B l P j x J d G V t U G F 0 a D 5 T Z W N 0 a W 9 u M S 9 B c H B l b m Q x J T I w K D I p L 1 J l c G x h Y 2 V k J T I w V m F s d W U y P C 9 J d G V t U G F 0 a D 4 8 L 0 l 0 Z W 1 M b 2 N h d G l v b j 4 8 U 3 R h Y m x l R W 5 0 c m l l c y A v P j w v S X R l b T 4 8 S X R l b T 4 8 S X R l b U x v Y 2 F 0 a W 9 u P j x J d G V t V H l w Z T 5 G b 3 J t d W x h P C 9 J d G V t V H l w Z T 4 8 S X R l b V B h d G g + U 2 V j d G l v b j E v W T w v S X R l b V B h d G g + P C 9 J d G V t T G 9 j Y X R p b 2 4 + P F N 0 Y W J s Z U V u d H J p Z X M + P E V u d H J 5 I F R 5 c G U 9 I k l z U H J p d m F 0 Z S I g V m F s d W U 9 I m w w I i A v P j x F b n R y e S B U e X B l P S J R d W V y e U l E I i B W Y W x 1 Z T 0 i c 2 I 2 Y z l i Y j U 0 L T M 5 Y 2 I t N D M 1 N S 0 5 Y W M y L W F m N D Z i Z j R k Y W R k O 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W 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Q W R k Z W R U b 0 R h d G F N b 2 R l b C I g V m F s d W U 9 I m w x I i A v P j x F b n R y e S B U e X B l P S J G a W x s Q 2 9 1 b n Q i I F Z h b H V l P S J s N D g i I C 8 + P E V u d H J 5 I F R 5 c G U 9 I k Z p b G x F c n J v c k N v Z G U i I F Z h b H V l P S J z V W 5 r b m 9 3 b i I g L z 4 8 R W 5 0 c n k g V H l w Z T 0 i R m l s b E V y c m 9 y Q 2 9 1 b n Q i I F Z h b H V l P S J s M C I g L z 4 8 R W 5 0 c n k g V H l w Z T 0 i R m l s b E x h c 3 R V c G R h d G V k I i B W Y W x 1 Z T 0 i Z D I w M j Q t M T I t M D Z U M D U 6 N D I 6 M z Q u M j E 4 M j c 5 M V o i I C 8 + P E V u d H J 5 I F R 5 c G U 9 I k Z p b G x D b 2 x 1 b W 5 U e X B l c y I g V m F s d W U 9 I n N C Z 0 1 G Q l F N R E J n V T 0 i I C 8 + P E V u d H J 5 I F R 5 c G U 9 I k Z p b G x D b 2 x 1 b W 5 O Y W 1 l c y I g V m F s d W U 9 I n N b J n F 1 b 3 Q 7 U G F y Y W 1 l d G V y J n F 1 b 3 Q 7 L C Z x d W 9 0 O 0 N v b X B h b n k g M S Z x d W 9 0 O y w m c X V v d D t D b 2 1 w Y W 5 5 I D I m c X V v d D s s J n F 1 b 3 Q 7 Q 2 9 t c G F u e S A z J n F 1 b 3 Q 7 L C Z x d W 9 0 O 0 N v b X B h b n k g N C Z x d W 9 0 O y w m c X V v d D t D b 2 1 w Y W 5 5 I D U m c X V v d D s s J n F 1 b 3 Q 7 R k l T Q 0 F M I F l F Q V I m c X V v d D s s J n F 1 b 3 Q 7 V m F s d W U 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Z L 1 V u c G l 2 b 3 R l Z C B D b 2 x 1 b W 5 z L n t Q Y X J h b W V 0 Z X I s M H 0 m c X V v d D s s J n F 1 b 3 Q 7 U 2 V j d G l v b j E v W S 9 V b n B p d m 9 0 Z W Q g Q 2 9 s d W 1 u c y 5 7 Q 2 9 t c G F u e S A x L D F 9 J n F 1 b 3 Q 7 L C Z x d W 9 0 O 1 N l Y 3 R p b 2 4 x L 1 k v V W 5 w a X Z v d G V k I E N v b H V t b n M u e 0 N v b X B h b n k g M i w y f S Z x d W 9 0 O y w m c X V v d D t T Z W N 0 a W 9 u M S 9 Z L 1 V u c G l 2 b 3 R l Z C B D b 2 x 1 b W 5 z L n t D b 2 1 w Y W 5 5 I D M s M 3 0 m c X V v d D s s J n F 1 b 3 Q 7 U 2 V j d G l v b j E v W S 9 V b n B p d m 9 0 Z W Q g Q 2 9 s d W 1 u c y 5 7 Q 2 9 t c G F u e S A 0 L D R 9 J n F 1 b 3 Q 7 L C Z x d W 9 0 O 1 N l Y 3 R p b 2 4 x L 1 k v V W 5 w a X Z v d G V k I E N v b H V t b n M u e 0 N v b X B h b n k g N S w 1 f S Z x d W 9 0 O y w m c X V v d D t T Z W N 0 a W 9 u M S 9 Z L 1 J l c G x h Y 2 V k I F Z h b H V l M i 5 7 R k l T Q 0 F M I F l F Q V I s N n 0 m c X V v d D s s J n F 1 b 3 Q 7 U 2 V j d G l v b j E v W S 9 V b n B p d m 9 0 Z W Q g Q 2 9 s d W 1 u c y 5 7 V m F s d W U s N 3 0 m c X V v d D t d L C Z x d W 9 0 O 0 N v b H V t b k N v d W 5 0 J n F 1 b 3 Q 7 O j g s J n F 1 b 3 Q 7 S 2 V 5 Q 2 9 s d W 1 u T m F t Z X M m c X V v d D s 6 W 1 0 s J n F 1 b 3 Q 7 Q 2 9 s d W 1 u S W R l b n R p d G l l c y Z x d W 9 0 O z p b J n F 1 b 3 Q 7 U 2 V j d G l v b j E v W S 9 V b n B p d m 9 0 Z W Q g Q 2 9 s d W 1 u c y 5 7 U G F y Y W 1 l d G V y L D B 9 J n F 1 b 3 Q 7 L C Z x d W 9 0 O 1 N l Y 3 R p b 2 4 x L 1 k v V W 5 w a X Z v d G V k I E N v b H V t b n M u e 0 N v b X B h b n k g M S w x f S Z x d W 9 0 O y w m c X V v d D t T Z W N 0 a W 9 u M S 9 Z L 1 V u c G l 2 b 3 R l Z C B D b 2 x 1 b W 5 z L n t D b 2 1 w Y W 5 5 I D I s M n 0 m c X V v d D s s J n F 1 b 3 Q 7 U 2 V j d G l v b j E v W S 9 V b n B p d m 9 0 Z W Q g Q 2 9 s d W 1 u c y 5 7 Q 2 9 t c G F u e S A z L D N 9 J n F 1 b 3 Q 7 L C Z x d W 9 0 O 1 N l Y 3 R p b 2 4 x L 1 k v V W 5 w a X Z v d G V k I E N v b H V t b n M u e 0 N v b X B h b n k g N C w 0 f S Z x d W 9 0 O y w m c X V v d D t T Z W N 0 a W 9 u M S 9 Z L 1 V u c G l 2 b 3 R l Z C B D b 2 x 1 b W 5 z L n t D b 2 1 w Y W 5 5 I D U s N X 0 m c X V v d D s s J n F 1 b 3 Q 7 U 2 V j d G l v b j E v W S 9 S Z X B s Y W N l Z C B W Y W x 1 Z T I u e 0 Z J U 0 N B T C B Z R U F S L D Z 9 J n F 1 b 3 Q 7 L C Z x d W 9 0 O 1 N l Y 3 R p b 2 4 x L 1 k v V W 5 w a X Z v d G V k I E N v b H V t b n M u e 1 Z h b H V l L D d 9 J n F 1 b 3 Q 7 X S w m c X V v d D t S Z W x h d G l v b n N o a X B J b m Z v J n F 1 b 3 Q 7 O l t d f S I g L z 4 8 L 1 N 0 Y W J s Z U V u d H J p Z X M + P C 9 J d G V t P j x J d G V t P j x J d G V t T G 9 j Y X R p b 2 4 + P E l 0 Z W 1 U e X B l P k Z v c m 1 1 b G E 8 L 0 l 0 Z W 1 U e X B l P j x J d G V t U G F 0 a D 5 T Z W N 0 a W 9 u M S 9 Z L 1 N v d X J j Z T w v S X R l b V B h d G g + P C 9 J d G V t T G 9 j Y X R p b 2 4 + P F N 0 Y W J s Z U V u d H J p Z X M g L z 4 8 L 0 l 0 Z W 0 + P E l 0 Z W 0 + P E l 0 Z W 1 M b 2 N h d G l v b j 4 8 S X R l b V R 5 c G U + R m 9 y b X V s Y T w v S X R l b V R 5 c G U + P E l 0 Z W 1 Q Y X R o P l N l Y 3 R p b 2 4 x L 1 k v W V 9 T a G V l d D w v S X R l b V B h d G g + P C 9 J d G V t T G 9 j Y X R p b 2 4 + P F N 0 Y W J s Z U V u d H J p Z X M g L z 4 8 L 0 l 0 Z W 0 + P E l 0 Z W 0 + P E l 0 Z W 1 M b 2 N h d G l v b j 4 8 S X R l b V R 5 c G U + R m 9 y b X V s Y T w v S X R l b V R 5 c G U + P E l 0 Z W 1 Q Y X R o P l N l Y 3 R p b 2 4 x L 1 k v U H J v b W 9 0 Z W Q l M j B I Z W F k Z X J z P C 9 J d G V t U G F 0 a D 4 8 L 0 l 0 Z W 1 M b 2 N h d G l v b j 4 8 U 3 R h Y m x l R W 5 0 c m l l c y A v P j w v S X R l b T 4 8 S X R l b T 4 8 S X R l b U x v Y 2 F 0 a W 9 u P j x J d G V t V H l w Z T 5 G b 3 J t d W x h P C 9 J d G V t V H l w Z T 4 8 S X R l b V B h d G g + U 2 V j d G l v b j E v W S 9 D a G F u Z 2 V k J T I w V H l w Z T w v S X R l b V B h d G g + P C 9 J d G V t T G 9 j Y X R p b 2 4 + P F N 0 Y W J s Z U V u d H J p Z X M g L z 4 8 L 0 l 0 Z W 0 + P E l 0 Z W 0 + P E l 0 Z W 1 M b 2 N h d G l v b j 4 8 S X R l b V R 5 c G U + R m 9 y b X V s Y T w v S X R l b V R 5 c G U + P E l 0 Z W 1 Q Y X R o P l N l Y 3 R p b 2 4 x L 1 k v V W 5 w a X Z v d G V k J T I w Q 2 9 s d W 1 u c z w v S X R l b V B h d G g + P C 9 J d G V t T G 9 j Y X R p b 2 4 + P F N 0 Y W J s Z U V u d H J p Z X M g L z 4 8 L 0 l 0 Z W 0 + P E l 0 Z W 0 + P E l 0 Z W 1 M b 2 N h d G l v b j 4 8 S X R l b V R 5 c G U + R m 9 y b X V s Y T w v S X R l b V R 5 c G U + P E l 0 Z W 1 Q Y X R o P l N l Y 3 R p b 2 4 x L 1 k v U m V w b G F j Z W Q l M j B W Y W x 1 Z T w v S X R l b V B h d G g + P C 9 J d G V t T G 9 j Y X R p b 2 4 + P F N 0 Y W J s Z U V u d H J p Z X M g L z 4 8 L 0 l 0 Z W 0 + P E l 0 Z W 0 + P E l 0 Z W 1 M b 2 N h d G l v b j 4 8 S X R l b V R 5 c G U + R m 9 y b X V s Y T w v S X R l b V R 5 c G U + P E l 0 Z W 1 Q Y X R o P l N l Y 3 R p b 2 4 x L 1 k v R m l s d G V y Z W Q l M j B S b 3 d z P C 9 J d G V t U G F 0 a D 4 8 L 0 l 0 Z W 1 M b 2 N h d G l v b j 4 8 U 3 R h Y m x l R W 5 0 c m l l c y A v P j w v S X R l b T 4 8 S X R l b T 4 8 S X R l b U x v Y 2 F 0 a W 9 u P j x J d G V t V H l w Z T 5 G b 3 J t d W x h P C 9 J d G V t V H l w Z T 4 8 S X R l b V B h d G g + U 2 V j d G l v b j E v W S 9 S Z X B s Y W N l Z C U y M F Z h b H V l M T w v S X R l b V B h d G g + P C 9 J d G V t T G 9 j Y X R p b 2 4 + P F N 0 Y W J s Z U V u d H J p Z X M g L z 4 8 L 0 l 0 Z W 0 + P E l 0 Z W 0 + P E l 0 Z W 1 M b 2 N h d G l v b j 4 8 S X R l b V R 5 c G U + R m 9 y b X V s Y T w v S X R l b V R 5 c G U + P E l 0 Z W 1 Q Y X R o P l N l Y 3 R p b 2 4 x L 1 k v U m V u Y W 1 l Z C U y M E N v b H V t b n M 8 L 0 l 0 Z W 1 Q Y X R o P j w v S X R l b U x v Y 2 F 0 a W 9 u P j x T d G F i b G V F b n R y a W V z I C 8 + P C 9 J d G V t P j x J d G V t P j x J d G V t T G 9 j Y X R p b 2 4 + P E l 0 Z W 1 U e X B l P k Z v c m 1 1 b G E 8 L 0 l 0 Z W 1 U e X B l P j x J d G V t U G F 0 a D 5 T Z W N 0 a W 9 u M S 9 Z L 1 J l c G x h Y 2 V k J T I w V m F s d W U y P C 9 J d G V t U G F 0 a D 4 8 L 0 l 0 Z W 1 M b 2 N h d G l v b j 4 8 U 3 R h Y m x l R W 5 0 c m l l c y A v P j w v S X R l b T 4 8 L 0 l 0 Z W 1 z P j w v T G 9 j Y W x Q Y W N r Y W d l T W V 0 Y W R h d G F G a W x l P h Y A A A B Q S w U G A A A A A A A A A A A A A A A A A A A A A A A A J g E A A A E A A A D Q j J 3 f A R X R E Y x 6 A M B P w p f r A Q A A A P b 5 T E 7 Z / B Z G i D k t r a Z k h 9 k A A A A A A g A A A A A A E G Y A A A A B A A A g A A A A C y v 6 7 t 4 q / o B z q j A j Q a A g e e c F C N n X A x 2 e b C F T a 5 b e H l 0 A A A A A D o A A A A A C A A A g A A A A S R z Z 4 D t O 1 n 4 R P k B 2 5 q c q O i C A k t N P g W K Z Q 6 V j p l 2 R f 3 9 Q A A A A 7 c + A y z j Q + s l 7 u H 9 p W w x R F 7 O e w L X m C 5 g i 6 a A W S 5 X b w f S V V i B O D q q g 7 e 0 Z j 5 U 9 7 i l 8 e y a P e e t V 4 V p s l + E F J E / / j N Z G 4 b D 2 d Q Q E z A R 9 p 0 s F B L Z A A A A A d e Q o V D L c Q 8 p N n O 3 z + A c r 2 Q f v 4 I c v H I z s a u o m U x m F x P t 0 D p A S m V 5 i R Y d O X c g W 8 x O Y g M y J o V I E U E G g y 2 a Y y O H n A Q = = < / D a t a M a s h u p > 
</file>

<file path=customXml/item2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 F Y   2 0 2 4 - 2 5 _ a 2 7 4 e a e c - 0 e f 4 - 4 3 b f - 8 7 d e - f f 3 9 7 c 3 d c e e f < / K e y > < V a l u e   x m l n s : a = " h t t p : / / s c h e m a s . d a t a c o n t r a c t . o r g / 2 0 0 4 / 0 7 / M i c r o s o f t . A n a l y s i s S e r v i c e s . C o m m o n " > < a : H a s F o c u s > t r u e < / a : H a s F o c u s > < a : S i z e A t D p i 9 6 > 1 1 3 < / a : S i z e A t D p i 9 6 > < a : V i s i b l e > t r u e < / a : V i s i b l e > < / V a l u e > < / K e y V a l u e O f s t r i n g S a n d b o x E d i t o r . M e a s u r e G r i d S t a t e S c d E 3 5 R y > < K e y V a l u e O f s t r i n g S a n d b o x E d i t o r . M e a s u r e G r i d S t a t e S c d E 3 5 R y > < K e y > F Y   2 0 2 3 - 2 0 2 4 _ c b 3 b 3 b a d - b a d b - 4 7 d 7 - 8 8 6 4 - 3 3 b 0 8 7 6 f 3 0 6 6 < / K e y > < V a l u e   x m l n s : a = " h t t p : / / s c h e m a s . d a t a c o n t r a c t . o r g / 2 0 0 4 / 0 7 / M i c r o s o f t . A n a l y s i s S e r v i c e s . C o m m o n " > < a : H a s F o c u s > t r u e < / a : H a s F o c u s > < a : S i z e A t D p i 9 6 > 1 1 3 < / a : S i z e A t D p i 9 6 > < a : V i s i b l e > t r u e < / a : V i s i b l e > < / V a l u e > < / K e y V a l u e O f s t r i n g S a n d b o x E d i t o r . M e a s u r e G r i d S t a t e S c d E 3 5 R y > < K e y V a l u e O f s t r i n g S a n d b o x E d i t o r . M e a s u r e G r i d S t a t e S c d E 3 5 R y > < K e y > A p p e n d 1 < / K e y > < V a l u e   x m l n s : a = " h t t p : / / s c h e m a s . d a t a c o n t r a c t . o r g / 2 0 0 4 / 0 7 / M i c r o s o f t . A n a l y s i s S e r v i c e s . C o m m o n " > < a : H a s F o c u s > t r u e < / a : H a s F o c u s > < a : S i z e A t D p i 9 6 > 1 1 3 < / a : S i z e A t D p i 9 6 > < a : V i s i b l e > t r u e < / a : V i s i b l e > < / V a l u e > < / K e y V a l u e O f s t r i n g S a n d b o x E d i t o r . M e a s u r e G r i d S t a t e S c d E 3 5 R y > < K e y V a l u e O f s t r i n g S a n d b o x E d i t o r . M e a s u r e G r i d S t a t e S c d E 3 5 R y > < K e y > Y _ a 0 2 d 1 8 d 8 - 0 e d 0 - 4 5 f 0 - 9 d 7 4 - d 9 b d 4 c e 6 a 7 8 0 < / K e y > < V a l u e   x m l n s : a = " h t t p : / / s c h e m a s . d a t a c o n t r a c t . o r g / 2 0 0 4 / 0 7 / M i c r o s o f t . A n a l y s i s S e r v i c e s . C o m m o n " > < a : H a s F o c u s > t r u e < / a : H a s F o c u s > < a : S i z e A t D p i 9 6 > 1 1 3 < / a : S i z e A t D p i 9 6 > < a : V i s i b l e > t r u e < / a : V i s i b l e > < / V a l u e > < / K e y V a l u e O f s t r i n g S a n d b o x E d i t o r . M e a s u r e G r i d S t a t e S c d E 3 5 R y > < K e y V a l u e O f s t r i n g S a n d b o x E d i t o r . M e a s u r e G r i d S t a t e S c d E 3 5 R y > < K e y > A p p e n d 1 3 < / 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5.xml>��< ? x m l   v e r s i o n = " 1 . 0 "   e n c o d i n g = " U T F - 1 6 " ? > < G e m i n i   x m l n s = " h t t p : / / g e m i n i / p i v o t c u s t o m i z a t i o n / T a b l e X M L _ F Y   2 0 2 3 - 2 0 2 4       2 _ 1 6 d f d 8 e e - 9 6 e a - 4 4 5 f - b e 9 c - 8 8 5 9 e e 1 5 1 7 1 8 " > < C u s t o m C o n t e n t   x m l n s = " h t t p : / / g e m i n i / p i v o t c u s t o m i z a t i o n / T a b l e X M L _ F Y   2 0 2 3 - 2 0 2 4   2 _ 1 6 d f d 8 e e - 9 6 e a - 4 4 5 f - b e 9 c - 8 8 5 9 e e 1 5 1 7 1 8 " > < ! [ C D A T A [ < T a b l e W i d g e t G r i d S e r i a l i z a t i o n   x m l n s : x s d = " h t t p : / / w w w . w 3 . o r g / 2 0 0 1 / X M L S c h e m a "   x m l n s : x s i = " h t t p : / / w w w . w 3 . o r g / 2 0 0 1 / X M L S c h e m a - i n s t a n c e " > < C o l u m n S u g g e s t e d T y p e   / > < C o l u m n F o r m a t   / > < C o l u m n A c c u r a c y   / > < C o l u m n C u r r e n c y S y m b o l   / > < C o l u m n P o s i t i v e P a t t e r n   / > < C o l u m n N e g a t i v e P a t t e r n   / > < C o l u m n W i d t h s > < i t e m > < k e y > < s t r i n g > S r .   N o . < / s t r i n g > < / k e y > < v a l u e > < i n t > 7 5 < / i n t > < / v a l u e > < / i t e m > < i t e m > < k e y > < s t r i n g > P a r a m e t e r < / s t r i n g > < / k e y > < v a l u e > < i n t > 1 0 1 < / i n t > < / v a l u e > < / i t e m > < i t e m > < k e y > < s t r i n g > C o m p a n y   1 < / s t r i n g > < / k e y > < v a l u e > < i n t > 1 0 4 < / i n t > < / v a l u e > < / i t e m > < i t e m > < k e y > < s t r i n g > C o m p a n y   2 < / s t r i n g > < / k e y > < v a l u e > < i n t > 1 0 4 < / i n t > < / v a l u e > < / i t e m > < i t e m > < k e y > < s t r i n g > C o m p a n y   3 < / s t r i n g > < / k e y > < v a l u e > < i n t > 1 0 4 < / i n t > < / v a l u e > < / i t e m > < i t e m > < k e y > < s t r i n g > C o m p a n y   4 < / s t r i n g > < / k e y > < v a l u e > < i n t > 1 0 4 < / i n t > < / v a l u e > < / i t e m > < i t e m > < k e y > < s t r i n g > C o m p a n y   5 < / s t r i n g > < / k e y > < v a l u e > < i n t > 1 0 4 < / i n t > < / v a l u e > < / i t e m > < i t e m > < k e y > < s t r i n g > T o t a l ( F Y   2 0 2 3 - 2 0 2 4 ) U N I T S   I N   G J < / s t r i n g > < / k e y > < v a l u e > < i n t > 2 2 5 < / i n t > < / v a l u e > < / i t e m > < / C o l u m n W i d t h s > < C o l u m n D i s p l a y I n d e x > < i t e m > < k e y > < s t r i n g > S r .   N o . < / s t r i n g > < / k e y > < v a l u e > < i n t > 0 < / i n t > < / v a l u e > < / i t e m > < i t e m > < k e y > < s t r i n g > P a r a m e t e r < / s t r i n g > < / k e y > < v a l u e > < i n t > 1 < / i n t > < / v a l u e > < / i t e m > < i t e m > < k e y > < s t r i n g > C o m p a n y   1 < / s t r i n g > < / k e y > < v a l u e > < i n t > 2 < / i n t > < / v a l u e > < / i t e m > < i t e m > < k e y > < s t r i n g > C o m p a n y   2 < / s t r i n g > < / k e y > < v a l u e > < i n t > 3 < / i n t > < / v a l u e > < / i t e m > < i t e m > < k e y > < s t r i n g > C o m p a n y   3 < / s t r i n g > < / k e y > < v a l u e > < i n t > 4 < / i n t > < / v a l u e > < / i t e m > < i t e m > < k e y > < s t r i n g > C o m p a n y   4 < / s t r i n g > < / k e y > < v a l u e > < i n t > 5 < / i n t > < / v a l u e > < / i t e m > < i t e m > < k e y > < s t r i n g > C o m p a n y   5 < / s t r i n g > < / k e y > < v a l u e > < i n t > 6 < / i n t > < / v a l u e > < / i t e m > < i t e m > < k e y > < s t r i n g > T o t a l ( F Y   2 0 2 3 - 2 0 2 4 ) U N I T S   I N   G J < / s t r i n g > < / k e y > < v a l u e > < i n t > 7 < / 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 P a r a m e t e r < / s t r i n g > < / k e y > < v a l u e > < i n t > 1 0 1 < / i n t > < / v a l u e > < / i t e m > < i t e m > < k e y > < s t r i n g > C o m p a n y < / s t r i n g > < / k e y > < v a l u e > < i n t > 9 4 < / i n t > < / v a l u e > < / i t e m > < i t e m > < k e y > < s t r i n g > F i s c a l   Y e a r < / s t r i n g > < / k e y > < v a l u e > < i n t > 9 9 < / i n t > < / v a l u e > < / i t e m > < i t e m > < k e y > < s t r i n g > V a l u e   ( G J ) < / s t r i n g > < / k e y > < v a l u e > < i n t > 9 8 < / i n t > < / v a l u e > < / i t e m > < / C o l u m n W i d t h s > < C o l u m n D i s p l a y I n d e x > < i t e m > < k e y > < s t r i n g > P a r a m e t e r < / s t r i n g > < / k e y > < v a l u e > < i n t > 0 < / i n t > < / v a l u e > < / i t e m > < i t e m > < k e y > < s t r i n g > C o m p a n y < / s t r i n g > < / k e y > < v a l u e > < i n t > 1 < / i n t > < / v a l u e > < / i t e m > < i t e m > < k e y > < s t r i n g > F i s c a l   Y e a r < / s t r i n g > < / k e y > < v a l u e > < i n t > 2 < / i n t > < / v a l u e > < / i t e m > < i t e m > < k e y > < s t r i n g > V a l u e   ( G J ) < / s t r i n g > < / k e y > < v a l u e > < i n t > 3 < / 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c f 4 1 b 5 a 9 - 2 5 0 6 - 4 7 8 9 - a 1 2 d - 1 2 f b c 0 b e 9 5 8 9 " > < C u s t o m C o n t e n t > < ! [ C D A T A [ < ? x m l   v e r s i o n = " 1 . 0 "   e n c o d i n g = " u t f - 1 6 " ? > < S e t t i n g s > < C a l c u l a t e d F i e l d s > < i t e m > < M e a s u r e N a m e > Y O Y ( % ) C h a n g e < / M e a s u r e N a m e > < D i s p l a y N a m e > Y O Y ( % ) C h a n g e < / D i s p l a y N a m e > < V i s i b l e > F a l s e < / V i s i b l e > < / i t e m > < i t e m > < M e a s u r e N a m e > T O T A L   E N E R G Y   C O S U M P T I O N < / M e a s u r e N a m e > < D i s p l a y N a m e > T O T A L   E N E R G Y   C O S U M P T I O N < / D i s p l a y N a m e > < V i s i b l e > F a l s e < / V i s i b l e > < / i t e m > < / C a l c u l a t e d F i e l d s > < S A H o s t H a s h > 0 < / S A H o s t H a s h > < G e m i n i F i e l d L i s t V i s i b l e > T r u e < / G e m i n i F i e l d L i s t V i s i b l e > < / S e t t i n g s > ] ] > < / C u s t o m C o n t e n t > < / G e m i n i > 
</file>

<file path=customXml/item28.xml>��< ? x m l   v e r s i o n = " 1 . 0 "   e n c o d i n g = " U T F - 1 6 " ? > < G e m i n i   x m l n s = " h t t p : / / g e m i n i / p i v o t c u s t o m i z a t i o n / I s S a n d b o x E m b e d d e d " > < C u s t o m C o n t e n t > < ! [ C D A T A [ y e s ] ] > < / C u s t o m C o n t e n t > < / G e m i n i > 
</file>

<file path=customXml/item29.xml>��< ? x m l   v e r s i o n = " 1 . 0 "   e n c o d i n g = " U T F - 1 6 " ? > < G e m i n i   x m l n s = " h t t p : / / g e m i n i / p i v o t c u s t o m i z a t i o n / 4 2 9 d a 7 9 b - c a 1 7 - 4 0 7 1 - 8 6 1 1 - 8 7 7 2 e b 8 5 1 b 4 9 " > < C u s t o m C o n t e n t > < ! [ C D A T A [ < ? x m l   v e r s i o n = " 1 . 0 "   e n c o d i n g = " u t f - 1 6 " ? > < S e t t i n g s > < C a l c u l a t e d F i e l d s > < i t e m > < M e a s u r e N a m e > Y O Y ( % ) C h a n g e < / M e a s u r e N a m e > < D i s p l a y N a m e > Y O Y ( % ) C h a n g e < / D i s p l a y N a m e > < V i s i b l e > F a l s e < / V i s i b l e > < / i t e m > < / C a l c u l a t e d F i e l d s > < S A H o s t H a s h > 0 < / S A H o s t H a s h > < G e m i n i F i e l d L i s t V i s i b l e > T r u e < / G e m i n i F i e l d L i s t V i s i b l e > < / S e t t i n g s > ] ] > < / C u s t o m C o n t e n t > < / G e m i n i > 
</file>

<file path=customXml/item3.xml>��< ? x m l   v e r s i o n = " 1 . 0 "   e n c o d i n g = " U T F - 1 6 " ? > < G e m i n i   x m l n s = " h t t p : / / g e m i n i / p i v o t c u s t o m i z a t i o n / M a n u a l C a l c M o d e " > < C u s t o m C o n t e n t > < ! [ C D A T A [ F a l s e ] ] > < / C u s t o m C o n t e n t > < / G e m i n i > 
</file>

<file path=customXml/item30.xml>��< ? x m l   v e r s i o n = " 1 . 0 "   e n c o d i n g = " U T F - 1 6 " ? > < G e m i n i   x m l n s = " h t t p : / / g e m i n i / p i v o t c u s t o m i z a t i o n / T a b l e X M L _ F Y   2 0 2 4 - 2 5 _ a 2 7 4 e a e c - 0 e f 4 - 4 3 b f - 8 7 d e - f f 3 9 7 c 3 d c e e f " > < C u s t o m C o n t e n t > < ! [ C D A T A [ < T a b l e W i d g e t G r i d S e r i a l i z a t i o n   x m l n s : x s d = " h t t p : / / w w w . w 3 . o r g / 2 0 0 1 / X M L S c h e m a "   x m l n s : x s i = " h t t p : / / w w w . w 3 . o r g / 2 0 0 1 / X M L S c h e m a - i n s t a n c e " > < C o l u m n S u g g e s t e d T y p e   / > < C o l u m n F o r m a t   / > < C o l u m n A c c u r a c y   / > < C o l u m n C u r r e n c y S y m b o l   / > < C o l u m n P o s i t i v e P a t t e r n   / > < C o l u m n N e g a t i v e P a t t e r n   / > < C o l u m n W i d t h s > < i t e m > < k e y > < s t r i n g > S r .   N o . < / s t r i n g > < / k e y > < v a l u e > < i n t > 7 5 < / i n t > < / v a l u e > < / i t e m > < i t e m > < k e y > < s t r i n g > P a r a m e t e r < / s t r i n g > < / k e y > < v a l u e > < i n t > 1 0 1 < / i n t > < / v a l u e > < / i t e m > < i t e m > < k e y > < s t r i n g > C o m p a n y   1 < / s t r i n g > < / k e y > < v a l u e > < i n t > 1 0 4 < / i n t > < / v a l u e > < / i t e m > < i t e m > < k e y > < s t r i n g > C o m p a n y   2 < / s t r i n g > < / k e y > < v a l u e > < i n t > 1 0 4 < / i n t > < / v a l u e > < / i t e m > < i t e m > < k e y > < s t r i n g > C o m p a n y   3 < / s t r i n g > < / k e y > < v a l u e > < i n t > 1 0 4 < / i n t > < / v a l u e > < / i t e m > < i t e m > < k e y > < s t r i n g > C o m p a n y   4 < / s t r i n g > < / k e y > < v a l u e > < i n t > 1 0 4 < / i n t > < / v a l u e > < / i t e m > < i t e m > < k e y > < s t r i n g > C o m p a n y   5 < / s t r i n g > < / k e y > < v a l u e > < i n t > 1 0 4 < / i n t > < / v a l u e > < / i t e m > < i t e m > < k e y > < s t r i n g > T o t a l ( F Y   2 0 2 4 - 2 5 ) U N I T S   I N   G J < / s t r i n g > < / k e y > < v a l u e > < i n t > 2 1 1 < / i n t > < / v a l u e > < / i t e m > < / C o l u m n W i d t h s > < C o l u m n D i s p l a y I n d e x > < i t e m > < k e y > < s t r i n g > S r .   N o . < / s t r i n g > < / k e y > < v a l u e > < i n t > 0 < / i n t > < / v a l u e > < / i t e m > < i t e m > < k e y > < s t r i n g > P a r a m e t e r < / s t r i n g > < / k e y > < v a l u e > < i n t > 1 < / i n t > < / v a l u e > < / i t e m > < i t e m > < k e y > < s t r i n g > C o m p a n y   1 < / s t r i n g > < / k e y > < v a l u e > < i n t > 2 < / i n t > < / v a l u e > < / i t e m > < i t e m > < k e y > < s t r i n g > C o m p a n y   2 < / s t r i n g > < / k e y > < v a l u e > < i n t > 3 < / i n t > < / v a l u e > < / i t e m > < i t e m > < k e y > < s t r i n g > C o m p a n y   3 < / s t r i n g > < / k e y > < v a l u e > < i n t > 4 < / i n t > < / v a l u e > < / i t e m > < i t e m > < k e y > < s t r i n g > C o m p a n y   4 < / s t r i n g > < / k e y > < v a l u e > < i n t > 5 < / i n t > < / v a l u e > < / i t e m > < i t e m > < k e y > < s t r i n g > C o m p a n y   5 < / s t r i n g > < / k e y > < v a l u e > < i n t > 6 < / i n t > < / v a l u e > < / i t e m > < i t e m > < k e y > < s t r i n g > T o t a l ( F Y   2 0 2 4 - 2 5 ) U N I T S   I N   G J < / s t r i n g > < / k e y > < v a l u e > < i n t > 7 < / 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6 f 2 9 1 8 0 d - f 7 7 a - 4 8 2 c - b 7 4 d - c c 7 b d a b c a 0 2 d " > < C u s t o m C o n t e n t > < ! [ C D A T A [ < ? x m l   v e r s i o n = " 1 . 0 "   e n c o d i n g = " u t f - 1 6 " ? > < S e t t i n g s > < C a l c u l a t e d F i e l d s > < i t e m > < M e a s u r e N a m e > Y O Y ( % ) C h a n g e < / M e a s u r e N a m e > < D i s p l a y N a m e > Y O Y ( % ) C h a n g e < / D i s p l a y N a m e > < V i s i b l e > F a l s e < / V i s i b l e > < / i t e m > < i t e m > < M e a s u r e N a m e > T O T A L   E N E R G Y   C O S U M P T I O N < / M e a s u r e N a m e > < D i s p l a y N a m e > T O T A L   E N E R G Y   C O S U M P T I O N < / D i s p l a y N a m e > < V i s i b l e > F a l s e < / V i s i b l e > < / i t e m > < / C a l c u l a t e d F i e l d s > < S A H o s t H a s h > 0 < / S A H o s t H a s h > < G e m i n i F i e l d L i s t V i s i b l e > T r u e < / G e m i n i F i e l d L i s t V i s i b l e > < / S e t t i n g s > ] ] > < / C u s t o m C o n t e n t > < / G e m i n i > 
</file>

<file path=customXml/item32.xml>��< ? x m l   v e r s i o n = " 1 . 0 "   e n c o d i n g = " U T F - 1 6 " ? > < G e m i n i   x m l n s = " h t t p : / / g e m i n i / p i v o t c u s t o m i z a t i o n / S h o w H i d d e n " > < C u s t o m C o n t e n t > < ! [ C D A T A [ F a l s e ] ] > < / C u s t o m C o n t e n t > < / G e m i n i > 
</file>

<file path=customXml/item33.xml>��< ? x m l   v e r s i o n = " 1 . 0 "   e n c o d i n g = " U T F - 1 6 " ? > < G e m i n i   x m l n s = " h t t p : / / g e m i n i / p i v o t c u s t o m i z a t i o n / T a b l e X M L _ Y _ a 0 2 d 1 8 d 8 - 0 e d 0 - 4 5 f 0 - 9 d 7 4 - d 9 b d 4 c e 6 a 7 8 0 " > < C u s t o m C o n t e n t > < ! [ C D A T A [ < T a b l e W i d g e t G r i d S e r i a l i z a t i o n   x m l n s : x s d = " h t t p : / / w w w . w 3 . o r g / 2 0 0 1 / X M L S c h e m a "   x m l n s : x s i = " h t t p : / / w w w . w 3 . o r g / 2 0 0 1 / X M L S c h e m a - i n s t a n c e " > < C o l u m n S u g g e s t e d T y p e   / > < C o l u m n F o r m a t   / > < C o l u m n A c c u r a c y   / > < C o l u m n C u r r e n c y S y m b o l   / > < C o l u m n P o s i t i v e P a t t e r n   / > < C o l u m n N e g a t i v e P a t t e r n   / > < C o l u m n W i d t h s > < i t e m > < k e y > < s t r i n g > P a r a m e t e r < / s t r i n g > < / k e y > < v a l u e > < i n t > 1 0 1 < / i n t > < / v a l u e > < / i t e m > < i t e m > < k e y > < s t r i n g > C o m p a n y   1 < / s t r i n g > < / k e y > < v a l u e > < i n t > 1 0 4 < / i n t > < / v a l u e > < / i t e m > < i t e m > < k e y > < s t r i n g > C o m p a n y   2 < / s t r i n g > < / k e y > < v a l u e > < i n t > 1 0 4 < / i n t > < / v a l u e > < / i t e m > < i t e m > < k e y > < s t r i n g > C o m p a n y   3 < / s t r i n g > < / k e y > < v a l u e > < i n t > 1 0 4 < / i n t > < / v a l u e > < / i t e m > < i t e m > < k e y > < s t r i n g > C o m p a n y   4 < / s t r i n g > < / k e y > < v a l u e > < i n t > 1 0 4 < / i n t > < / v a l u e > < / i t e m > < i t e m > < k e y > < s t r i n g > C o m p a n y   5 < / s t r i n g > < / k e y > < v a l u e > < i n t > 1 0 4 < / i n t > < / v a l u e > < / i t e m > < i t e m > < k e y > < s t r i n g > F I S C A L   Y E A R < / s t r i n g > < / k e y > < v a l u e > < i n t > 1 1 1 < / i n t > < / v a l u e > < / i t e m > < i t e m > < k e y > < s t r i n g > V a l u e < / s t r i n g > < / k e y > < v a l u e > < i n t > 7 1 < / i n t > < / v a l u e > < / i t e m > < / C o l u m n W i d t h s > < C o l u m n D i s p l a y I n d e x > < i t e m > < k e y > < s t r i n g > P a r a m e t e r < / s t r i n g > < / k e y > < v a l u e > < i n t > 0 < / i n t > < / v a l u e > < / i t e m > < i t e m > < k e y > < s t r i n g > C o m p a n y   1 < / s t r i n g > < / k e y > < v a l u e > < i n t > 1 < / i n t > < / v a l u e > < / i t e m > < i t e m > < k e y > < s t r i n g > C o m p a n y   2 < / s t r i n g > < / k e y > < v a l u e > < i n t > 2 < / i n t > < / v a l u e > < / i t e m > < i t e m > < k e y > < s t r i n g > C o m p a n y   3 < / s t r i n g > < / k e y > < v a l u e > < i n t > 3 < / i n t > < / v a l u e > < / i t e m > < i t e m > < k e y > < s t r i n g > C o m p a n y   4 < / s t r i n g > < / k e y > < v a l u e > < i n t > 4 < / i n t > < / v a l u e > < / i t e m > < i t e m > < k e y > < s t r i n g > C o m p a n y   5 < / s t r i n g > < / k e y > < v a l u e > < i n t > 5 < / i n t > < / v a l u e > < / i t e m > < i t e m > < k e y > < s t r i n g > F I S C A L   Y E A R < / s t r i n g > < / k e y > < v a l u e > < i n t > 6 < / i n t > < / v a l u e > < / i t e m > < i t e m > < k e y > < s t r i n g > V a l u e < / s t r i n g > < / k e y > < v a l u e > < i n t > 7 < / 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 F Y   2 0 2 3 - 2 0 2 4 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 F Y   2 0 2 3 - 2 0 2 4 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 C o l u m n s \ S r .   N o . < / K e y > < / D i a g r a m O b j e c t K e y > < D i a g r a m O b j e c t K e y > < K e y > C o l u m n s \ P a r a m e t e r < / K e y > < / D i a g r a m O b j e c t K e y > < D i a g r a m O b j e c t K e y > < K e y > C o l u m n s \ C o m p a n y   1 < / K e y > < / D i a g r a m O b j e c t K e y > < D i a g r a m O b j e c t K e y > < K e y > C o l u m n s \ C o m p a n y   2 < / K e y > < / D i a g r a m O b j e c t K e y > < D i a g r a m O b j e c t K e y > < K e y > C o l u m n s \ C o m p a n y   3 < / K e y > < / D i a g r a m O b j e c t K e y > < D i a g r a m O b j e c t K e y > < K e y > C o l u m n s \ C o m p a n y   4 < / K e y > < / D i a g r a m O b j e c t K e y > < D i a g r a m O b j e c t K e y > < K e y > C o l u m n s \ C o m p a n y   5 < / K e y > < / D i a g r a m O b j e c t K e y > < D i a g r a m O b j e c t K e y > < K e y > C o l u m n s \ T o t a l ( F Y   2 0 2 3 - 2 0 2 4 ) U N I T S   I N   G J < / 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 C o l u m n s \ S r .   N o . < / K e y > < / a : K e y > < a : V a l u e   i : t y p e = " M e a s u r e G r i d N o d e V i e w S t a t e " > < L a y e d O u t > t r u e < / L a y e d O u t > < / a : V a l u e > < / a : K e y V a l u e O f D i a g r a m O b j e c t K e y a n y T y p e z b w N T n L X > < a : K e y V a l u e O f D i a g r a m O b j e c t K e y a n y T y p e z b w N T n L X > < a : K e y > < K e y > C o l u m n s \ P a r a m e t e r < / K e y > < / a : K e y > < a : V a l u e   i : t y p e = " M e a s u r e G r i d N o d e V i e w S t a t e " > < C o l u m n > 1 < / C o l u m n > < L a y e d O u t > t r u e < / L a y e d O u t > < / a : V a l u e > < / a : K e y V a l u e O f D i a g r a m O b j e c t K e y a n y T y p e z b w N T n L X > < a : K e y V a l u e O f D i a g r a m O b j e c t K e y a n y T y p e z b w N T n L X > < a : K e y > < K e y > C o l u m n s \ C o m p a n y   1 < / K e y > < / a : K e y > < a : V a l u e   i : t y p e = " M e a s u r e G r i d N o d e V i e w S t a t e " > < C o l u m n > 2 < / C o l u m n > < L a y e d O u t > t r u e < / L a y e d O u t > < / a : V a l u e > < / a : K e y V a l u e O f D i a g r a m O b j e c t K e y a n y T y p e z b w N T n L X > < a : K e y V a l u e O f D i a g r a m O b j e c t K e y a n y T y p e z b w N T n L X > < a : K e y > < K e y > C o l u m n s \ C o m p a n y   2 < / K e y > < / a : K e y > < a : V a l u e   i : t y p e = " M e a s u r e G r i d N o d e V i e w S t a t e " > < C o l u m n > 3 < / C o l u m n > < L a y e d O u t > t r u e < / L a y e d O u t > < / a : V a l u e > < / a : K e y V a l u e O f D i a g r a m O b j e c t K e y a n y T y p e z b w N T n L X > < a : K e y V a l u e O f D i a g r a m O b j e c t K e y a n y T y p e z b w N T n L X > < a : K e y > < K e y > C o l u m n s \ C o m p a n y   3 < / K e y > < / a : K e y > < a : V a l u e   i : t y p e = " M e a s u r e G r i d N o d e V i e w S t a t e " > < C o l u m n > 4 < / C o l u m n > < L a y e d O u t > t r u e < / L a y e d O u t > < / a : V a l u e > < / a : K e y V a l u e O f D i a g r a m O b j e c t K e y a n y T y p e z b w N T n L X > < a : K e y V a l u e O f D i a g r a m O b j e c t K e y a n y T y p e z b w N T n L X > < a : K e y > < K e y > C o l u m n s \ C o m p a n y   4 < / K e y > < / a : K e y > < a : V a l u e   i : t y p e = " M e a s u r e G r i d N o d e V i e w S t a t e " > < C o l u m n > 5 < / C o l u m n > < L a y e d O u t > t r u e < / L a y e d O u t > < / a : V a l u e > < / a : K e y V a l u e O f D i a g r a m O b j e c t K e y a n y T y p e z b w N T n L X > < a : K e y V a l u e O f D i a g r a m O b j e c t K e y a n y T y p e z b w N T n L X > < a : K e y > < K e y > C o l u m n s \ C o m p a n y   5 < / K e y > < / a : K e y > < a : V a l u e   i : t y p e = " M e a s u r e G r i d N o d e V i e w S t a t e " > < C o l u m n > 6 < / C o l u m n > < L a y e d O u t > t r u e < / L a y e d O u t > < / a : V a l u e > < / a : K e y V a l u e O f D i a g r a m O b j e c t K e y a n y T y p e z b w N T n L X > < a : K e y V a l u e O f D i a g r a m O b j e c t K e y a n y T y p e z b w N T n L X > < a : K e y > < K e y > C o l u m n s \ T o t a l ( F Y   2 0 2 3 - 2 0 2 4 ) U N I T S   I N   G J < / 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 T a g s \ T a b l e s \ & l t ; T a b l e s \ F Y   2 0 2 4 - 2 5 & g t ; < / K e y > < / D i a g r a m O b j e c t K e y > < D i a g r a m O b j e c t K e y > < K e y > D y n a m i c   T a g s \ T a b l e s \ & l t ; T a b l e s \ F Y   2 0 2 3 - 2 0 2 4 & g t ; < / K e y > < / D i a g r a m O b j e c t K e y > < D i a g r a m O b j e c t K e y > < K e y > D y n a m i c   T a g s \ T a b l e s \ & l t ; T a b l e s \ A p p e n d 1 & g t ; < / K e y > < / D i a g r a m O b j e c t K e y > < D i a g r a m O b j e c t K e y > < K e y > T a b l e s \ F Y   2 0 2 4 - 2 5 < / K e y > < / D i a g r a m O b j e c t K e y > < D i a g r a m O b j e c t K e y > < K e y > T a b l e s \ F Y   2 0 2 4 - 2 5 \ C o l u m n s \ S r .   N o . < / K e y > < / D i a g r a m O b j e c t K e y > < D i a g r a m O b j e c t K e y > < K e y > T a b l e s \ F Y   2 0 2 4 - 2 5 \ C o l u m n s \ P a r a m e t e r < / K e y > < / D i a g r a m O b j e c t K e y > < D i a g r a m O b j e c t K e y > < K e y > T a b l e s \ F Y   2 0 2 4 - 2 5 \ C o l u m n s \ C o m p a n y   1 < / K e y > < / D i a g r a m O b j e c t K e y > < D i a g r a m O b j e c t K e y > < K e y > T a b l e s \ F Y   2 0 2 4 - 2 5 \ C o l u m n s \ C o m p a n y   2 < / K e y > < / D i a g r a m O b j e c t K e y > < D i a g r a m O b j e c t K e y > < K e y > T a b l e s \ F Y   2 0 2 4 - 2 5 \ C o l u m n s \ C o m p a n y   3 < / K e y > < / D i a g r a m O b j e c t K e y > < D i a g r a m O b j e c t K e y > < K e y > T a b l e s \ F Y   2 0 2 4 - 2 5 \ C o l u m n s \ C o m p a n y   4 < / K e y > < / D i a g r a m O b j e c t K e y > < D i a g r a m O b j e c t K e y > < K e y > T a b l e s \ F Y   2 0 2 4 - 2 5 \ C o l u m n s \ C o m p a n y   5 < / K e y > < / D i a g r a m O b j e c t K e y > < D i a g r a m O b j e c t K e y > < K e y > T a b l e s \ F Y   2 0 2 4 - 2 5 \ C o l u m n s \ T o t a l ( F Y   2 0 2 4 - 2 5 ) U N I T S   I N   G J < / K e y > < / D i a g r a m O b j e c t K e y > < D i a g r a m O b j e c t K e y > < K e y > T a b l e s \ F Y   2 0 2 3 - 2 0 2 4 < / K e y > < / D i a g r a m O b j e c t K e y > < D i a g r a m O b j e c t K e y > < K e y > T a b l e s \ F Y   2 0 2 3 - 2 0 2 4 \ C o l u m n s \ S r .   N o . < / K e y > < / D i a g r a m O b j e c t K e y > < D i a g r a m O b j e c t K e y > < K e y > T a b l e s \ F Y   2 0 2 3 - 2 0 2 4 \ C o l u m n s \ P a r a m e t e r < / K e y > < / D i a g r a m O b j e c t K e y > < D i a g r a m O b j e c t K e y > < K e y > T a b l e s \ F Y   2 0 2 3 - 2 0 2 4 \ C o l u m n s \ C o m p a n y   1 < / K e y > < / D i a g r a m O b j e c t K e y > < D i a g r a m O b j e c t K e y > < K e y > T a b l e s \ F Y   2 0 2 3 - 2 0 2 4 \ C o l u m n s \ C o m p a n y   2 < / K e y > < / D i a g r a m O b j e c t K e y > < D i a g r a m O b j e c t K e y > < K e y > T a b l e s \ F Y   2 0 2 3 - 2 0 2 4 \ C o l u m n s \ C o m p a n y   3 < / K e y > < / D i a g r a m O b j e c t K e y > < D i a g r a m O b j e c t K e y > < K e y > T a b l e s \ F Y   2 0 2 3 - 2 0 2 4 \ C o l u m n s \ C o m p a n y   4 < / K e y > < / D i a g r a m O b j e c t K e y > < D i a g r a m O b j e c t K e y > < K e y > T a b l e s \ F Y   2 0 2 3 - 2 0 2 4 \ C o l u m n s \ C o m p a n y   5 < / K e y > < / D i a g r a m O b j e c t K e y > < D i a g r a m O b j e c t K e y > < K e y > T a b l e s \ F Y   2 0 2 3 - 2 0 2 4 \ C o l u m n s \ T o t a l ( F Y   2 0 2 3 - 2 0 2 4 ) U N I T S   I N   G J < / K e y > < / D i a g r a m O b j e c t K e y > < D i a g r a m O b j e c t K e y > < K e y > T a b l e s \ A p p e n d 1 < / K e y > < / D i a g r a m O b j e c t K e y > < D i a g r a m O b j e c t K e y > < K e y > T a b l e s \ A p p e n d 1 \ C o l u m n s \ S r .   N o . < / K e y > < / D i a g r a m O b j e c t K e y > < D i a g r a m O b j e c t K e y > < K e y > T a b l e s \ A p p e n d 1 \ C o l u m n s \ P a r a m e t e r < / K e y > < / D i a g r a m O b j e c t K e y > < D i a g r a m O b j e c t K e y > < K e y > T a b l e s \ A p p e n d 1 \ C o l u m n s \ C o m p a n y   1 < / K e y > < / D i a g r a m O b j e c t K e y > < D i a g r a m O b j e c t K e y > < K e y > T a b l e s \ A p p e n d 1 \ C o l u m n s \ C o m p a n y   2 < / K e y > < / D i a g r a m O b j e c t K e y > < D i a g r a m O b j e c t K e y > < K e y > T a b l e s \ A p p e n d 1 \ C o l u m n s \ C o m p a n y   3 < / K e y > < / D i a g r a m O b j e c t K e y > < D i a g r a m O b j e c t K e y > < K e y > T a b l e s \ A p p e n d 1 \ C o l u m n s \ C o m p a n y   4 < / K e y > < / D i a g r a m O b j e c t K e y > < D i a g r a m O b j e c t K e y > < K e y > T a b l e s \ A p p e n d 1 \ C o l u m n s \ C o m p a n y   5 < / K e y > < / D i a g r a m O b j e c t K e y > < D i a g r a m O b j e c t K e y > < K e y > T a b l e s \ A p p e n d 1 \ C o l u m n s \ T o t a l ( F Y   2 0 2 4 - 2 5 ) U N I T S   I N   G J < / K e y > < / D i a g r a m O b j e c t K e y > < D i a g r a m O b j e c t K e y > < K e y > T a b l e s \ A p p e n d 1 \ C o l u m n s \ T o t a l ( F Y   2 0 2 3 - 2 0 2 4 ) U N I T S   I N   G J < / K e y > < / D i a g r a m O b j e c t K e y > < / A l l K e y s > < S e l e c t e d K e y s > < D i a g r a m O b j e c t K e y > < K e y > T a b l e s \ A p p e n d 1 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 T a g s \ T a b l e s \ & l t ; T a b l e s \ F Y   2 0 2 4 - 2 5 & g t ; < / K e y > < / a : K e y > < a : V a l u e   i : t y p e = " D i a g r a m D i s p l a y T a g V i e w S t a t e " > < I s N o t F i l t e r e d O u t > t r u e < / I s N o t F i l t e r e d O u t > < / a : V a l u e > < / a : K e y V a l u e O f D i a g r a m O b j e c t K e y a n y T y p e z b w N T n L X > < a : K e y V a l u e O f D i a g r a m O b j e c t K e y a n y T y p e z b w N T n L X > < a : K e y > < K e y > D y n a m i c   T a g s \ T a b l e s \ & l t ; T a b l e s \ F Y   2 0 2 3 - 2 0 2 4 & g t ; < / K e y > < / a : K e y > < a : V a l u e   i : t y p e = " D i a g r a m D i s p l a y T a g V i e w S t a t e " > < I s N o t F i l t e r e d O u t > t r u e < / I s N o t F i l t e r e d O u t > < / a : V a l u e > < / a : K e y V a l u e O f D i a g r a m O b j e c t K e y a n y T y p e z b w N T n L X > < a : K e y V a l u e O f D i a g r a m O b j e c t K e y a n y T y p e z b w N T n L X > < a : K e y > < K e y > D y n a m i c   T a g s \ T a b l e s \ & l t ; T a b l e s \ A p p e n d 1 & g t ; < / K e y > < / a : K e y > < a : V a l u e   i : t y p e = " D i a g r a m D i s p l a y T a g V i e w S t a t e " > < I s N o t F i l t e r e d O u t > t r u e < / I s N o t F i l t e r e d O u t > < / a : V a l u e > < / a : K e y V a l u e O f D i a g r a m O b j e c t K e y a n y T y p e z b w N T n L X > < a : K e y V a l u e O f D i a g r a m O b j e c t K e y a n y T y p e z b w N T n L X > < a : K e y > < K e y > T a b l e s \ F Y   2 0 2 4 - 2 5 < / K e y > < / a : K e y > < a : V a l u e   i : t y p e = " D i a g r a m D i s p l a y N o d e V i e w S t a t e " > < H e i g h t > 1 5 0 < / H e i g h t > < I s E x p a n d e d > t r u e < / I s E x p a n d e d > < L a y e d O u t > t r u e < / L a y e d O u t > < W i d t h > 2 0 0 < / W i d t h > < / a : V a l u e > < / a : K e y V a l u e O f D i a g r a m O b j e c t K e y a n y T y p e z b w N T n L X > < a : K e y V a l u e O f D i a g r a m O b j e c t K e y a n y T y p e z b w N T n L X > < a : K e y > < K e y > T a b l e s \ F Y   2 0 2 4 - 2 5 \ C o l u m n s \ S r .   N o . < / K e y > < / a : K e y > < a : V a l u e   i : t y p e = " D i a g r a m D i s p l a y N o d e V i e w S t a t e " > < H e i g h t > 1 5 0 < / H e i g h t > < I s E x p a n d e d > t r u e < / I s E x p a n d e d > < W i d t h > 2 0 0 < / W i d t h > < / a : V a l u e > < / a : K e y V a l u e O f D i a g r a m O b j e c t K e y a n y T y p e z b w N T n L X > < a : K e y V a l u e O f D i a g r a m O b j e c t K e y a n y T y p e z b w N T n L X > < a : K e y > < K e y > T a b l e s \ F Y   2 0 2 4 - 2 5 \ C o l u m n s \ P a r a m e t e r < / K e y > < / a : K e y > < a : V a l u e   i : t y p e = " D i a g r a m D i s p l a y N o d e V i e w S t a t e " > < H e i g h t > 1 5 0 < / H e i g h t > < I s E x p a n d e d > t r u e < / I s E x p a n d e d > < W i d t h > 2 0 0 < / W i d t h > < / a : V a l u e > < / a : K e y V a l u e O f D i a g r a m O b j e c t K e y a n y T y p e z b w N T n L X > < a : K e y V a l u e O f D i a g r a m O b j e c t K e y a n y T y p e z b w N T n L X > < a : K e y > < K e y > T a b l e s \ F Y   2 0 2 4 - 2 5 \ C o l u m n s \ C o m p a n y   1 < / K e y > < / a : K e y > < a : V a l u e   i : t y p e = " D i a g r a m D i s p l a y N o d e V i e w S t a t e " > < H e i g h t > 1 5 0 < / H e i g h t > < I s E x p a n d e d > t r u e < / I s E x p a n d e d > < W i d t h > 2 0 0 < / W i d t h > < / a : V a l u e > < / a : K e y V a l u e O f D i a g r a m O b j e c t K e y a n y T y p e z b w N T n L X > < a : K e y V a l u e O f D i a g r a m O b j e c t K e y a n y T y p e z b w N T n L X > < a : K e y > < K e y > T a b l e s \ F Y   2 0 2 4 - 2 5 \ C o l u m n s \ C o m p a n y   2 < / K e y > < / a : K e y > < a : V a l u e   i : t y p e = " D i a g r a m D i s p l a y N o d e V i e w S t a t e " > < H e i g h t > 1 5 0 < / H e i g h t > < I s E x p a n d e d > t r u e < / I s E x p a n d e d > < W i d t h > 2 0 0 < / W i d t h > < / a : V a l u e > < / a : K e y V a l u e O f D i a g r a m O b j e c t K e y a n y T y p e z b w N T n L X > < a : K e y V a l u e O f D i a g r a m O b j e c t K e y a n y T y p e z b w N T n L X > < a : K e y > < K e y > T a b l e s \ F Y   2 0 2 4 - 2 5 \ C o l u m n s \ C o m p a n y   3 < / K e y > < / a : K e y > < a : V a l u e   i : t y p e = " D i a g r a m D i s p l a y N o d e V i e w S t a t e " > < H e i g h t > 1 5 0 < / H e i g h t > < I s E x p a n d e d > t r u e < / I s E x p a n d e d > < W i d t h > 2 0 0 < / W i d t h > < / a : V a l u e > < / a : K e y V a l u e O f D i a g r a m O b j e c t K e y a n y T y p e z b w N T n L X > < a : K e y V a l u e O f D i a g r a m O b j e c t K e y a n y T y p e z b w N T n L X > < a : K e y > < K e y > T a b l e s \ F Y   2 0 2 4 - 2 5 \ C o l u m n s \ C o m p a n y   4 < / K e y > < / a : K e y > < a : V a l u e   i : t y p e = " D i a g r a m D i s p l a y N o d e V i e w S t a t e " > < H e i g h t > 1 5 0 < / H e i g h t > < I s E x p a n d e d > t r u e < / I s E x p a n d e d > < W i d t h > 2 0 0 < / W i d t h > < / a : V a l u e > < / a : K e y V a l u e O f D i a g r a m O b j e c t K e y a n y T y p e z b w N T n L X > < a : K e y V a l u e O f D i a g r a m O b j e c t K e y a n y T y p e z b w N T n L X > < a : K e y > < K e y > T a b l e s \ F Y   2 0 2 4 - 2 5 \ C o l u m n s \ C o m p a n y   5 < / K e y > < / a : K e y > < a : V a l u e   i : t y p e = " D i a g r a m D i s p l a y N o d e V i e w S t a t e " > < H e i g h t > 1 5 0 < / H e i g h t > < I s E x p a n d e d > t r u e < / I s E x p a n d e d > < W i d t h > 2 0 0 < / W i d t h > < / a : V a l u e > < / a : K e y V a l u e O f D i a g r a m O b j e c t K e y a n y T y p e z b w N T n L X > < a : K e y V a l u e O f D i a g r a m O b j e c t K e y a n y T y p e z b w N T n L X > < a : K e y > < K e y > T a b l e s \ F Y   2 0 2 4 - 2 5 \ C o l u m n s \ T o t a l ( F Y   2 0 2 4 - 2 5 ) U N I T S   I N   G J < / K e y > < / a : K e y > < a : V a l u e   i : t y p e = " D i a g r a m D i s p l a y N o d e V i e w S t a t e " > < H e i g h t > 1 5 0 < / H e i g h t > < I s E x p a n d e d > t r u e < / I s E x p a n d e d > < W i d t h > 2 0 0 < / W i d t h > < / a : V a l u e > < / a : K e y V a l u e O f D i a g r a m O b j e c t K e y a n y T y p e z b w N T n L X > < a : K e y V a l u e O f D i a g r a m O b j e c t K e y a n y T y p e z b w N T n L X > < a : K e y > < K e y > T a b l e s \ F Y   2 0 2 3 - 2 0 2 4 < / K e y > < / a : K e y > < a : V a l u e   i : t y p e = " D i a g r a m D i s p l a y N o d e V i e w S t a t e " > < H e i g h t > 1 5 0 < / H e i g h t > < I s E x p a n d e d > t r u e < / I s E x p a n d e d > < L a y e d O u t > t r u e < / L a y e d O u t > < L e f t > 3 2 9 . 9 0 3 8 1 0 5 6 7 6 6 5 8 < / L e f t > < T a b I n d e x > 1 < / T a b I n d e x > < W i d t h > 2 0 0 < / W i d t h > < / a : V a l u e > < / a : K e y V a l u e O f D i a g r a m O b j e c t K e y a n y T y p e z b w N T n L X > < a : K e y V a l u e O f D i a g r a m O b j e c t K e y a n y T y p e z b w N T n L X > < a : K e y > < K e y > T a b l e s \ F Y   2 0 2 3 - 2 0 2 4 \ C o l u m n s \ S r .   N o . < / K e y > < / a : K e y > < a : V a l u e   i : t y p e = " D i a g r a m D i s p l a y N o d e V i e w S t a t e " > < H e i g h t > 1 5 0 < / H e i g h t > < I s E x p a n d e d > t r u e < / I s E x p a n d e d > < W i d t h > 2 0 0 < / W i d t h > < / a : V a l u e > < / a : K e y V a l u e O f D i a g r a m O b j e c t K e y a n y T y p e z b w N T n L X > < a : K e y V a l u e O f D i a g r a m O b j e c t K e y a n y T y p e z b w N T n L X > < a : K e y > < K e y > T a b l e s \ F Y   2 0 2 3 - 2 0 2 4 \ C o l u m n s \ P a r a m e t e r < / K e y > < / a : K e y > < a : V a l u e   i : t y p e = " D i a g r a m D i s p l a y N o d e V i e w S t a t e " > < H e i g h t > 1 5 0 < / H e i g h t > < I s E x p a n d e d > t r u e < / I s E x p a n d e d > < W i d t h > 2 0 0 < / W i d t h > < / a : V a l u e > < / a : K e y V a l u e O f D i a g r a m O b j e c t K e y a n y T y p e z b w N T n L X > < a : K e y V a l u e O f D i a g r a m O b j e c t K e y a n y T y p e z b w N T n L X > < a : K e y > < K e y > T a b l e s \ F Y   2 0 2 3 - 2 0 2 4 \ C o l u m n s \ C o m p a n y   1 < / K e y > < / a : K e y > < a : V a l u e   i : t y p e = " D i a g r a m D i s p l a y N o d e V i e w S t a t e " > < H e i g h t > 1 5 0 < / H e i g h t > < I s E x p a n d e d > t r u e < / I s E x p a n d e d > < W i d t h > 2 0 0 < / W i d t h > < / a : V a l u e > < / a : K e y V a l u e O f D i a g r a m O b j e c t K e y a n y T y p e z b w N T n L X > < a : K e y V a l u e O f D i a g r a m O b j e c t K e y a n y T y p e z b w N T n L X > < a : K e y > < K e y > T a b l e s \ F Y   2 0 2 3 - 2 0 2 4 \ C o l u m n s \ C o m p a n y   2 < / K e y > < / a : K e y > < a : V a l u e   i : t y p e = " D i a g r a m D i s p l a y N o d e V i e w S t a t e " > < H e i g h t > 1 5 0 < / H e i g h t > < I s E x p a n d e d > t r u e < / I s E x p a n d e d > < W i d t h > 2 0 0 < / W i d t h > < / a : V a l u e > < / a : K e y V a l u e O f D i a g r a m O b j e c t K e y a n y T y p e z b w N T n L X > < a : K e y V a l u e O f D i a g r a m O b j e c t K e y a n y T y p e z b w N T n L X > < a : K e y > < K e y > T a b l e s \ F Y   2 0 2 3 - 2 0 2 4 \ C o l u m n s \ C o m p a n y   3 < / K e y > < / a : K e y > < a : V a l u e   i : t y p e = " D i a g r a m D i s p l a y N o d e V i e w S t a t e " > < H e i g h t > 1 5 0 < / H e i g h t > < I s E x p a n d e d > t r u e < / I s E x p a n d e d > < W i d t h > 2 0 0 < / W i d t h > < / a : V a l u e > < / a : K e y V a l u e O f D i a g r a m O b j e c t K e y a n y T y p e z b w N T n L X > < a : K e y V a l u e O f D i a g r a m O b j e c t K e y a n y T y p e z b w N T n L X > < a : K e y > < K e y > T a b l e s \ F Y   2 0 2 3 - 2 0 2 4 \ C o l u m n s \ C o m p a n y   4 < / K e y > < / a : K e y > < a : V a l u e   i : t y p e = " D i a g r a m D i s p l a y N o d e V i e w S t a t e " > < H e i g h t > 1 5 0 < / H e i g h t > < I s E x p a n d e d > t r u e < / I s E x p a n d e d > < W i d t h > 2 0 0 < / W i d t h > < / a : V a l u e > < / a : K e y V a l u e O f D i a g r a m O b j e c t K e y a n y T y p e z b w N T n L X > < a : K e y V a l u e O f D i a g r a m O b j e c t K e y a n y T y p e z b w N T n L X > < a : K e y > < K e y > T a b l e s \ F Y   2 0 2 3 - 2 0 2 4 \ C o l u m n s \ C o m p a n y   5 < / K e y > < / a : K e y > < a : V a l u e   i : t y p e = " D i a g r a m D i s p l a y N o d e V i e w S t a t e " > < H e i g h t > 1 5 0 < / H e i g h t > < I s E x p a n d e d > t r u e < / I s E x p a n d e d > < W i d t h > 2 0 0 < / W i d t h > < / a : V a l u e > < / a : K e y V a l u e O f D i a g r a m O b j e c t K e y a n y T y p e z b w N T n L X > < a : K e y V a l u e O f D i a g r a m O b j e c t K e y a n y T y p e z b w N T n L X > < a : K e y > < K e y > T a b l e s \ F Y   2 0 2 3 - 2 0 2 4 \ C o l u m n s \ T o t a l ( F Y   2 0 2 3 - 2 0 2 4 ) U N I T S   I N   G J < / K e y > < / a : K e y > < a : V a l u e   i : t y p e = " D i a g r a m D i s p l a y N o d e V i e w S t a t e " > < H e i g h t > 1 5 0 < / H e i g h t > < I s E x p a n d e d > t r u e < / I s E x p a n d e d > < W i d t h > 2 0 0 < / W i d t h > < / a : V a l u e > < / a : K e y V a l u e O f D i a g r a m O b j e c t K e y a n y T y p e z b w N T n L X > < a : K e y V a l u e O f D i a g r a m O b j e c t K e y a n y T y p e z b w N T n L X > < a : K e y > < K e y > T a b l e s \ A p p e n d 1 < / K e y > < / a : K e y > < a : V a l u e   i : t y p e = " D i a g r a m D i s p l a y N o d e V i e w S t a t e " > < H e i g h t > 1 5 0 < / H e i g h t > < I s E x p a n d e d > t r u e < / I s E x p a n d e d > < I s F o c u s e d > t r u e < / I s F o c u s e d > < L a y e d O u t > t r u e < / L a y e d O u t > < L e f t > 7 0 8 . 8 0 7 6 2 1 1 3 5 3 3 1 6 < / L e f t > < T a b I n d e x > 2 < / T a b I n d e x > < T o p > 7 9 < / T o p > < W i d t h > 2 0 0 < / W i d t h > < / a : V a l u e > < / a : K e y V a l u e O f D i a g r a m O b j e c t K e y a n y T y p e z b w N T n L X > < a : K e y V a l u e O f D i a g r a m O b j e c t K e y a n y T y p e z b w N T n L X > < a : K e y > < K e y > T a b l e s \ A p p e n d 1 \ C o l u m n s \ S r .   N o . < / K e y > < / a : K e y > < a : V a l u e   i : t y p e = " D i a g r a m D i s p l a y N o d e V i e w S t a t e " > < H e i g h t > 1 5 0 < / H e i g h t > < I s E x p a n d e d > t r u e < / I s E x p a n d e d > < W i d t h > 2 0 0 < / W i d t h > < / a : V a l u e > < / a : K e y V a l u e O f D i a g r a m O b j e c t K e y a n y T y p e z b w N T n L X > < a : K e y V a l u e O f D i a g r a m O b j e c t K e y a n y T y p e z b w N T n L X > < a : K e y > < K e y > T a b l e s \ A p p e n d 1 \ C o l u m n s \ P a r a m e t e r < / K e y > < / a : K e y > < a : V a l u e   i : t y p e = " D i a g r a m D i s p l a y N o d e V i e w S t a t e " > < H e i g h t > 1 5 0 < / H e i g h t > < I s E x p a n d e d > t r u e < / I s E x p a n d e d > < W i d t h > 2 0 0 < / W i d t h > < / a : V a l u e > < / a : K e y V a l u e O f D i a g r a m O b j e c t K e y a n y T y p e z b w N T n L X > < a : K e y V a l u e O f D i a g r a m O b j e c t K e y a n y T y p e z b w N T n L X > < a : K e y > < K e y > T a b l e s \ A p p e n d 1 \ C o l u m n s \ C o m p a n y   1 < / K e y > < / a : K e y > < a : V a l u e   i : t y p e = " D i a g r a m D i s p l a y N o d e V i e w S t a t e " > < H e i g h t > 1 5 0 < / H e i g h t > < I s E x p a n d e d > t r u e < / I s E x p a n d e d > < W i d t h > 2 0 0 < / W i d t h > < / a : V a l u e > < / a : K e y V a l u e O f D i a g r a m O b j e c t K e y a n y T y p e z b w N T n L X > < a : K e y V a l u e O f D i a g r a m O b j e c t K e y a n y T y p e z b w N T n L X > < a : K e y > < K e y > T a b l e s \ A p p e n d 1 \ C o l u m n s \ C o m p a n y   2 < / K e y > < / a : K e y > < a : V a l u e   i : t y p e = " D i a g r a m D i s p l a y N o d e V i e w S t a t e " > < H e i g h t > 1 5 0 < / H e i g h t > < I s E x p a n d e d > t r u e < / I s E x p a n d e d > < W i d t h > 2 0 0 < / W i d t h > < / a : V a l u e > < / a : K e y V a l u e O f D i a g r a m O b j e c t K e y a n y T y p e z b w N T n L X > < a : K e y V a l u e O f D i a g r a m O b j e c t K e y a n y T y p e z b w N T n L X > < a : K e y > < K e y > T a b l e s \ A p p e n d 1 \ C o l u m n s \ C o m p a n y   3 < / K e y > < / a : K e y > < a : V a l u e   i : t y p e = " D i a g r a m D i s p l a y N o d e V i e w S t a t e " > < H e i g h t > 1 5 0 < / H e i g h t > < I s E x p a n d e d > t r u e < / I s E x p a n d e d > < W i d t h > 2 0 0 < / W i d t h > < / a : V a l u e > < / a : K e y V a l u e O f D i a g r a m O b j e c t K e y a n y T y p e z b w N T n L X > < a : K e y V a l u e O f D i a g r a m O b j e c t K e y a n y T y p e z b w N T n L X > < a : K e y > < K e y > T a b l e s \ A p p e n d 1 \ C o l u m n s \ C o m p a n y   4 < / K e y > < / a : K e y > < a : V a l u e   i : t y p e = " D i a g r a m D i s p l a y N o d e V i e w S t a t e " > < H e i g h t > 1 5 0 < / H e i g h t > < I s E x p a n d e d > t r u e < / I s E x p a n d e d > < W i d t h > 2 0 0 < / W i d t h > < / a : V a l u e > < / a : K e y V a l u e O f D i a g r a m O b j e c t K e y a n y T y p e z b w N T n L X > < a : K e y V a l u e O f D i a g r a m O b j e c t K e y a n y T y p e z b w N T n L X > < a : K e y > < K e y > T a b l e s \ A p p e n d 1 \ C o l u m n s \ C o m p a n y   5 < / K e y > < / a : K e y > < a : V a l u e   i : t y p e = " D i a g r a m D i s p l a y N o d e V i e w S t a t e " > < H e i g h t > 1 5 0 < / H e i g h t > < I s E x p a n d e d > t r u e < / I s E x p a n d e d > < W i d t h > 2 0 0 < / W i d t h > < / a : V a l u e > < / a : K e y V a l u e O f D i a g r a m O b j e c t K e y a n y T y p e z b w N T n L X > < a : K e y V a l u e O f D i a g r a m O b j e c t K e y a n y T y p e z b w N T n L X > < a : K e y > < K e y > T a b l e s \ A p p e n d 1 \ C o l u m n s \ T o t a l ( F Y   2 0 2 4 - 2 5 ) U N I T S   I N   G J < / K e y > < / a : K e y > < a : V a l u e   i : t y p e = " D i a g r a m D i s p l a y N o d e V i e w S t a t e " > < H e i g h t > 1 5 0 < / H e i g h t > < I s E x p a n d e d > t r u e < / I s E x p a n d e d > < W i d t h > 2 0 0 < / W i d t h > < / a : V a l u e > < / a : K e y V a l u e O f D i a g r a m O b j e c t K e y a n y T y p e z b w N T n L X > < a : K e y V a l u e O f D i a g r a m O b j e c t K e y a n y T y p e z b w N T n L X > < a : K e y > < K e y > T a b l e s \ A p p e n d 1 \ C o l u m n s \ T o t a l ( F Y   2 0 2 3 - 2 0 2 4 ) U N I T S   I N   G J < / K e y > < / a : K e y > < a : V a l u e   i : t y p e = " D i a g r a m D i s p l a y N o d e V i e w S t a t e " > < H e i g h t > 1 5 0 < / H e i g h t > < I s E x p a n d e d > t r u e < / I s E x p a n d e d > < W i d t h > 2 0 0 < / W i d t h > < / a : V a l u e > < / a : K e y V a l u e O f D i a g r a m O b j e c t K e y a n y T y p e z b w N T n L X > < / V i e w S t a t e s > < / D i a g r a m M a n a g e r . S e r i a l i z a b l e D i a g r a m > < D i a g r a m M a n a g e r . S e r i a l i z a b l e D i a g r a m > < A d a p t e r   i : t y p e = " M e a s u r e D i a g r a m S a n d b o x A d a p t e r " > < T a b l e N a m e > A p p e n d 1 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 A p p e n d 1 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 M e a s u r e s \ Y O Y ( % ) C h a n g e < / K e y > < / D i a g r a m O b j e c t K e y > < D i a g r a m O b j e c t K e y > < K e y > M e a s u r e s \ Y O Y ( % ) C h a n g e \ T a g I n f o \ F o r m u l a < / K e y > < / D i a g r a m O b j e c t K e y > < D i a g r a m O b j e c t K e y > < K e y > M e a s u r e s \ Y O Y ( % ) C h a n g e \ T a g I n f o \ V a l u e < / K e y > < / D i a g r a m O b j e c t K e y > < D i a g r a m O b j e c t K e y > < K e y > M e a s u r e s \ T O T A L   E N E R G Y   C O S U M P T I O N < / K e y > < / D i a g r a m O b j e c t K e y > < D i a g r a m O b j e c t K e y > < K e y > M e a s u r e s \ T O T A L   E N E R G Y   C O S U M P T I O N \ T a g I n f o \ F o r m u l a < / K e y > < / D i a g r a m O b j e c t K e y > < D i a g r a m O b j e c t K e y > < K e y > M e a s u r e s \ T O T A L   E N E R G Y   C O S U M P T I O N \ T a g I n f o \ V a l u e < / K e y > < / D i a g r a m O b j e c t K e y > < D i a g r a m O b j e c t K e y > < K e y > M e a s u r e s \ C o u n t   o f   P a r a m e t e r < / K e y > < / D i a g r a m O b j e c t K e y > < D i a g r a m O b j e c t K e y > < K e y > M e a s u r e s \ C o u n t   o f   P a r a m e t e r \ T a g I n f o \ F o r m u l a < / K e y > < / D i a g r a m O b j e c t K e y > < D i a g r a m O b j e c t K e y > < K e y > M e a s u r e s \ C o u n t   o f   P a r a m e t e r \ T a g I n f o \ V a l u e < / K e y > < / D i a g r a m O b j e c t K e y > < D i a g r a m O b j e c t K e y > < K e y > M e a s u r e s \ S u m   o f   C o m p a n y   1 < / K e y > < / D i a g r a m O b j e c t K e y > < D i a g r a m O b j e c t K e y > < K e y > M e a s u r e s \ S u m   o f   C o m p a n y   1 \ T a g I n f o \ F o r m u l a < / K e y > < / D i a g r a m O b j e c t K e y > < D i a g r a m O b j e c t K e y > < K e y > M e a s u r e s \ S u m   o f   C o m p a n y   1 \ T a g I n f o \ V a l u e < / K e y > < / D i a g r a m O b j e c t K e y > < D i a g r a m O b j e c t K e y > < K e y > M e a s u r e s \ S u m   o f   T o t a l ( F Y   2 0 2 3 - 2 0 2 4 ) U N I T S   I N   G J < / K e y > < / D i a g r a m O b j e c t K e y > < D i a g r a m O b j e c t K e y > < K e y > M e a s u r e s \ S u m   o f   T o t a l ( F Y   2 0 2 3 - 2 0 2 4 ) U N I T S   I N   G J \ T a g I n f o \ F o r m u l a < / K e y > < / D i a g r a m O b j e c t K e y > < D i a g r a m O b j e c t K e y > < K e y > M e a s u r e s \ S u m   o f   T o t a l ( F Y   2 0 2 3 - 2 0 2 4 ) U N I T S   I N   G J \ T a g I n f o \ V a l u e < / K e y > < / D i a g r a m O b j e c t K e y > < D i a g r a m O b j e c t K e y > < K e y > M e a s u r e s \ D i s t i n c t   C o u n t   o f   C o m p a n y   1 < / K e y > < / D i a g r a m O b j e c t K e y > < D i a g r a m O b j e c t K e y > < K e y > M e a s u r e s \ D i s t i n c t   C o u n t   o f   C o m p a n y   1 \ T a g I n f o \ F o r m u l a < / K e y > < / D i a g r a m O b j e c t K e y > < D i a g r a m O b j e c t K e y > < K e y > M e a s u r e s \ D i s t i n c t   C o u n t   o f   C o m p a n y   1 \ T a g I n f o \ V a l u e < / K e y > < / D i a g r a m O b j e c t K e y > < D i a g r a m O b j e c t K e y > < K e y > M e a s u r e s \ S u m   o f   T o t a l ( F Y   2 0 2 4 - 2 5 ) U N I T S   I N   G J < / K e y > < / D i a g r a m O b j e c t K e y > < D i a g r a m O b j e c t K e y > < K e y > M e a s u r e s \ S u m   o f   T o t a l ( F Y   2 0 2 4 - 2 5 ) U N I T S   I N   G J \ T a g I n f o \ F o r m u l a < / K e y > < / D i a g r a m O b j e c t K e y > < D i a g r a m O b j e c t K e y > < K e y > M e a s u r e s \ S u m   o f   T o t a l ( F Y   2 0 2 4 - 2 5 ) U N I T S   I N   G J \ T a g I n f o \ V a l u e < / K e y > < / D i a g r a m O b j e c t K e y > < D i a g r a m O b j e c t K e y > < K e y > C o l u m n s \ S r .   N o . < / K e y > < / D i a g r a m O b j e c t K e y > < D i a g r a m O b j e c t K e y > < K e y > C o l u m n s \ P a r a m e t e r < / K e y > < / D i a g r a m O b j e c t K e y > < D i a g r a m O b j e c t K e y > < K e y > C o l u m n s \ C o m p a n y   1 < / K e y > < / D i a g r a m O b j e c t K e y > < D i a g r a m O b j e c t K e y > < K e y > C o l u m n s \ C o m p a n y   2 < / K e y > < / D i a g r a m O b j e c t K e y > < D i a g r a m O b j e c t K e y > < K e y > C o l u m n s \ C o m p a n y   3 < / K e y > < / D i a g r a m O b j e c t K e y > < D i a g r a m O b j e c t K e y > < K e y > C o l u m n s \ C o m p a n y   4 < / K e y > < / D i a g r a m O b j e c t K e y > < D i a g r a m O b j e c t K e y > < K e y > C o l u m n s \ C o m p a n y   5 < / K e y > < / D i a g r a m O b j e c t K e y > < D i a g r a m O b j e c t K e y > < K e y > C o l u m n s \ T o t a l ( F Y   2 0 2 4 - 2 5 ) U N I T S   I N   G J < / K e y > < / D i a g r a m O b j e c t K e y > < D i a g r a m O b j e c t K e y > < K e y > C o l u m n s \ T o t a l ( F Y   2 0 2 3 - 2 0 2 4 ) U N I T S   I N   G J < / K e y > < / D i a g r a m O b j e c t K e y > < D i a g r a m O b j e c t K e y > < K e y > L i n k s \ & l t ; C o l u m n s \ C o u n t   o f   P a r a m e t e r & g t ; - & l t ; M e a s u r e s \ P a r a m e t e r & g t ; < / K e y > < / D i a g r a m O b j e c t K e y > < D i a g r a m O b j e c t K e y > < K e y > L i n k s \ & l t ; C o l u m n s \ C o u n t   o f   P a r a m e t e r & g t ; - & l t ; M e a s u r e s \ P a r a m e t e r & g t ; \ C O L U M N < / K e y > < / D i a g r a m O b j e c t K e y > < D i a g r a m O b j e c t K e y > < K e y > L i n k s \ & l t ; C o l u m n s \ C o u n t   o f   P a r a m e t e r & g t ; - & l t ; M e a s u r e s \ P a r a m e t e r & g t ; \ M E A S U R E < / K e y > < / D i a g r a m O b j e c t K e y > < D i a g r a m O b j e c t K e y > < K e y > L i n k s \ & l t ; C o l u m n s \ S u m   o f   C o m p a n y   1 & g t ; - & l t ; M e a s u r e s \ C o m p a n y   1 & g t ; < / K e y > < / D i a g r a m O b j e c t K e y > < D i a g r a m O b j e c t K e y > < K e y > L i n k s \ & l t ; C o l u m n s \ S u m   o f   C o m p a n y   1 & g t ; - & l t ; M e a s u r e s \ C o m p a n y   1 & g t ; \ C O L U M N < / K e y > < / D i a g r a m O b j e c t K e y > < D i a g r a m O b j e c t K e y > < K e y > L i n k s \ & l t ; C o l u m n s \ S u m   o f   C o m p a n y   1 & g t ; - & l t ; M e a s u r e s \ C o m p a n y   1 & g t ; \ M E A S U R E < / K e y > < / D i a g r a m O b j e c t K e y > < D i a g r a m O b j e c t K e y > < K e y > L i n k s \ & l t ; C o l u m n s \ S u m   o f   T o t a l ( F Y   2 0 2 3 - 2 0 2 4 ) U N I T S   I N   G J & g t ; - & l t ; M e a s u r e s \ T o t a l ( F Y   2 0 2 3 - 2 0 2 4 ) U N I T S   I N   G J & g t ; < / K e y > < / D i a g r a m O b j e c t K e y > < D i a g r a m O b j e c t K e y > < K e y > L i n k s \ & l t ; C o l u m n s \ S u m   o f   T o t a l ( F Y   2 0 2 3 - 2 0 2 4 ) U N I T S   I N   G J & g t ; - & l t ; M e a s u r e s \ T o t a l ( F Y   2 0 2 3 - 2 0 2 4 ) U N I T S   I N   G J & g t ; \ C O L U M N < / K e y > < / D i a g r a m O b j e c t K e y > < D i a g r a m O b j e c t K e y > < K e y > L i n k s \ & l t ; C o l u m n s \ S u m   o f   T o t a l ( F Y   2 0 2 3 - 2 0 2 4 ) U N I T S   I N   G J & g t ; - & l t ; M e a s u r e s \ T o t a l ( F Y   2 0 2 3 - 2 0 2 4 ) U N I T S   I N   G J & g t ; \ M E A S U R E < / K e y > < / D i a g r a m O b j e c t K e y > < D i a g r a m O b j e c t K e y > < K e y > L i n k s \ & l t ; C o l u m n s \ D i s t i n c t   C o u n t   o f   C o m p a n y   1 & g t ; - & l t ; M e a s u r e s \ C o m p a n y   1 & g t ; < / K e y > < / D i a g r a m O b j e c t K e y > < D i a g r a m O b j e c t K e y > < K e y > L i n k s \ & l t ; C o l u m n s \ D i s t i n c t   C o u n t   o f   C o m p a n y   1 & g t ; - & l t ; M e a s u r e s \ C o m p a n y   1 & g t ; \ C O L U M N < / K e y > < / D i a g r a m O b j e c t K e y > < D i a g r a m O b j e c t K e y > < K e y > L i n k s \ & l t ; C o l u m n s \ D i s t i n c t   C o u n t   o f   C o m p a n y   1 & g t ; - & l t ; M e a s u r e s \ C o m p a n y   1 & g t ; \ M E A S U R E < / K e y > < / D i a g r a m O b j e c t K e y > < D i a g r a m O b j e c t K e y > < K e y > L i n k s \ & l t ; C o l u m n s \ S u m   o f   T o t a l ( F Y   2 0 2 4 - 2 5 ) U N I T S   I N   G J & g t ; - & l t ; M e a s u r e s \ T o t a l ( F Y   2 0 2 4 - 2 5 ) U N I T S   I N   G J & g t ; < / K e y > < / D i a g r a m O b j e c t K e y > < D i a g r a m O b j e c t K e y > < K e y > L i n k s \ & l t ; C o l u m n s \ S u m   o f   T o t a l ( F Y   2 0 2 4 - 2 5 ) U N I T S   I N   G J & g t ; - & l t ; M e a s u r e s \ T o t a l ( F Y   2 0 2 4 - 2 5 ) U N I T S   I N   G J & g t ; \ C O L U M N < / K e y > < / D i a g r a m O b j e c t K e y > < D i a g r a m O b j e c t K e y > < K e y > L i n k s \ & l t ; C o l u m n s \ S u m   o f   T o t a l ( F Y   2 0 2 4 - 2 5 ) U N I T S   I N   G J & g t ; - & l t ; M e a s u r e s \ T o t a l ( F Y   2 0 2 4 - 2 5 ) U N I T S   I N   G J & g t ; \ M E A S U R E 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 M e a s u r e s \ Y O Y ( % ) C h a n g e < / K e y > < / a : K e y > < a : V a l u e   i : t y p e = " M e a s u r e G r i d N o d e V i e w S t a t e " > < L a y e d O u t > t r u e < / L a y e d O u t > < / a : V a l u e > < / a : K e y V a l u e O f D i a g r a m O b j e c t K e y a n y T y p e z b w N T n L X > < a : K e y V a l u e O f D i a g r a m O b j e c t K e y a n y T y p e z b w N T n L X > < a : K e y > < K e y > M e a s u r e s \ Y O Y ( % ) C h a n g e \ T a g I n f o \ F o r m u l a < / K e y > < / a : K e y > < a : V a l u e   i : t y p e = " M e a s u r e G r i d V i e w S t a t e I D i a g r a m T a g A d d i t i o n a l I n f o " / > < / a : K e y V a l u e O f D i a g r a m O b j e c t K e y a n y T y p e z b w N T n L X > < a : K e y V a l u e O f D i a g r a m O b j e c t K e y a n y T y p e z b w N T n L X > < a : K e y > < K e y > M e a s u r e s \ Y O Y ( % ) C h a n g e \ T a g I n f o \ V a l u e < / K e y > < / a : K e y > < a : V a l u e   i : t y p e = " M e a s u r e G r i d V i e w S t a t e I D i a g r a m T a g A d d i t i o n a l I n f o " / > < / a : K e y V a l u e O f D i a g r a m O b j e c t K e y a n y T y p e z b w N T n L X > < a : K e y V a l u e O f D i a g r a m O b j e c t K e y a n y T y p e z b w N T n L X > < a : K e y > < K e y > M e a s u r e s \ T O T A L   E N E R G Y   C O S U M P T I O N < / K e y > < / a : K e y > < a : V a l u e   i : t y p e = " M e a s u r e G r i d N o d e V i e w S t a t e " > < L a y e d O u t > t r u e < / L a y e d O u t > < R o w > 1 < / R o w > < / a : V a l u e > < / a : K e y V a l u e O f D i a g r a m O b j e c t K e y a n y T y p e z b w N T n L X > < a : K e y V a l u e O f D i a g r a m O b j e c t K e y a n y T y p e z b w N T n L X > < a : K e y > < K e y > M e a s u r e s \ T O T A L   E N E R G Y   C O S U M P T I O N \ T a g I n f o \ F o r m u l a < / K e y > < / a : K e y > < a : V a l u e   i : t y p e = " M e a s u r e G r i d V i e w S t a t e I D i a g r a m T a g A d d i t i o n a l I n f o " / > < / a : K e y V a l u e O f D i a g r a m O b j e c t K e y a n y T y p e z b w N T n L X > < a : K e y V a l u e O f D i a g r a m O b j e c t K e y a n y T y p e z b w N T n L X > < a : K e y > < K e y > M e a s u r e s \ T O T A L   E N E R G Y   C O S U M P T I O N \ T a g I n f o \ V a l u e < / K e y > < / a : K e y > < a : V a l u e   i : t y p e = " M e a s u r e G r i d V i e w S t a t e I D i a g r a m T a g A d d i t i o n a l I n f o " / > < / a : K e y V a l u e O f D i a g r a m O b j e c t K e y a n y T y p e z b w N T n L X > < a : K e y V a l u e O f D i a g r a m O b j e c t K e y a n y T y p e z b w N T n L X > < a : K e y > < K e y > M e a s u r e s \ C o u n t   o f   P a r a m e t e r < / K e y > < / a : K e y > < a : V a l u e   i : t y p e = " M e a s u r e G r i d N o d e V i e w S t a t e " > < C o l u m n > 1 < / C o l u m n > < L a y e d O u t > t r u e < / L a y e d O u t > < W a s U I I n v i s i b l e > t r u e < / W a s U I I n v i s i b l e > < / a : V a l u e > < / a : K e y V a l u e O f D i a g r a m O b j e c t K e y a n y T y p e z b w N T n L X > < a : K e y V a l u e O f D i a g r a m O b j e c t K e y a n y T y p e z b w N T n L X > < a : K e y > < K e y > M e a s u r e s \ C o u n t   o f   P a r a m e t e r \ T a g I n f o \ F o r m u l a < / K e y > < / a : K e y > < a : V a l u e   i : t y p e = " M e a s u r e G r i d V i e w S t a t e I D i a g r a m T a g A d d i t i o n a l I n f o " / > < / a : K e y V a l u e O f D i a g r a m O b j e c t K e y a n y T y p e z b w N T n L X > < a : K e y V a l u e O f D i a g r a m O b j e c t K e y a n y T y p e z b w N T n L X > < a : K e y > < K e y > M e a s u r e s \ C o u n t   o f   P a r a m e t e r \ T a g I n f o \ V a l u e < / K e y > < / a : K e y > < a : V a l u e   i : t y p e = " M e a s u r e G r i d V i e w S t a t e I D i a g r a m T a g A d d i t i o n a l I n f o " / > < / a : K e y V a l u e O f D i a g r a m O b j e c t K e y a n y T y p e z b w N T n L X > < a : K e y V a l u e O f D i a g r a m O b j e c t K e y a n y T y p e z b w N T n L X > < a : K e y > < K e y > M e a s u r e s \ S u m   o f   C o m p a n y   1 < / K e y > < / a : K e y > < a : V a l u e   i : t y p e = " M e a s u r e G r i d N o d e V i e w S t a t e " > < C o l u m n > 2 < / C o l u m n > < L a y e d O u t > t r u e < / L a y e d O u t > < W a s U I I n v i s i b l e > t r u e < / W a s U I I n v i s i b l e > < / a : V a l u e > < / a : K e y V a l u e O f D i a g r a m O b j e c t K e y a n y T y p e z b w N T n L X > < a : K e y V a l u e O f D i a g r a m O b j e c t K e y a n y T y p e z b w N T n L X > < a : K e y > < K e y > M e a s u r e s \ S u m   o f   C o m p a n y   1 \ T a g I n f o \ F o r m u l a < / K e y > < / a : K e y > < a : V a l u e   i : t y p e = " M e a s u r e G r i d V i e w S t a t e I D i a g r a m T a g A d d i t i o n a l I n f o " / > < / a : K e y V a l u e O f D i a g r a m O b j e c t K e y a n y T y p e z b w N T n L X > < a : K e y V a l u e O f D i a g r a m O b j e c t K e y a n y T y p e z b w N T n L X > < a : K e y > < K e y > M e a s u r e s \ S u m   o f   C o m p a n y   1 \ T a g I n f o \ V a l u e < / K e y > < / a : K e y > < a : V a l u e   i : t y p e = " M e a s u r e G r i d V i e w S t a t e I D i a g r a m T a g A d d i t i o n a l I n f o " / > < / a : K e y V a l u e O f D i a g r a m O b j e c t K e y a n y T y p e z b w N T n L X > < a : K e y V a l u e O f D i a g r a m O b j e c t K e y a n y T y p e z b w N T n L X > < a : K e y > < K e y > M e a s u r e s \ S u m   o f   T o t a l ( F Y   2 0 2 3 - 2 0 2 4 ) U N I T S   I N   G J < / K e y > < / a : K e y > < a : V a l u e   i : t y p e = " M e a s u r e G r i d N o d e V i e w S t a t e " > < C o l u m n > 8 < / C o l u m n > < L a y e d O u t > t r u e < / L a y e d O u t > < W a s U I I n v i s i b l e > t r u e < / W a s U I I n v i s i b l e > < / a : V a l u e > < / a : K e y V a l u e O f D i a g r a m O b j e c t K e y a n y T y p e z b w N T n L X > < a : K e y V a l u e O f D i a g r a m O b j e c t K e y a n y T y p e z b w N T n L X > < a : K e y > < K e y > M e a s u r e s \ S u m   o f   T o t a l ( F Y   2 0 2 3 - 2 0 2 4 ) U N I T S   I N   G J \ T a g I n f o \ F o r m u l a < / K e y > < / a : K e y > < a : V a l u e   i : t y p e = " M e a s u r e G r i d V i e w S t a t e I D i a g r a m T a g A d d i t i o n a l I n f o " / > < / a : K e y V a l u e O f D i a g r a m O b j e c t K e y a n y T y p e z b w N T n L X > < a : K e y V a l u e O f D i a g r a m O b j e c t K e y a n y T y p e z b w N T n L X > < a : K e y > < K e y > M e a s u r e s \ S u m   o f   T o t a l ( F Y   2 0 2 3 - 2 0 2 4 ) U N I T S   I N   G J \ T a g I n f o \ V a l u e < / K e y > < / a : K e y > < a : V a l u e   i : t y p e = " M e a s u r e G r i d V i e w S t a t e I D i a g r a m T a g A d d i t i o n a l I n f o " / > < / a : K e y V a l u e O f D i a g r a m O b j e c t K e y a n y T y p e z b w N T n L X > < a : K e y V a l u e O f D i a g r a m O b j e c t K e y a n y T y p e z b w N T n L X > < a : K e y > < K e y > M e a s u r e s \ D i s t i n c t   C o u n t   o f   C o m p a n y   1 < / K e y > < / a : K e y > < a : V a l u e   i : t y p e = " M e a s u r e G r i d N o d e V i e w S t a t e " > < C o l u m n > 2 < / C o l u m n > < L a y e d O u t > t r u e < / L a y e d O u t > < R o w > 1 < / R o w > < W a s U I I n v i s i b l e > t r u e < / W a s U I I n v i s i b l e > < / a : V a l u e > < / a : K e y V a l u e O f D i a g r a m O b j e c t K e y a n y T y p e z b w N T n L X > < a : K e y V a l u e O f D i a g r a m O b j e c t K e y a n y T y p e z b w N T n L X > < a : K e y > < K e y > M e a s u r e s \ D i s t i n c t   C o u n t   o f   C o m p a n y   1 \ T a g I n f o \ F o r m u l a < / K e y > < / a : K e y > < a : V a l u e   i : t y p e = " M e a s u r e G r i d V i e w S t a t e I D i a g r a m T a g A d d i t i o n a l I n f o " / > < / a : K e y V a l u e O f D i a g r a m O b j e c t K e y a n y T y p e z b w N T n L X > < a : K e y V a l u e O f D i a g r a m O b j e c t K e y a n y T y p e z b w N T n L X > < a : K e y > < K e y > M e a s u r e s \ D i s t i n c t   C o u n t   o f   C o m p a n y   1 \ T a g I n f o \ V a l u e < / K e y > < / a : K e y > < a : V a l u e   i : t y p e = " M e a s u r e G r i d V i e w S t a t e I D i a g r a m T a g A d d i t i o n a l I n f o " / > < / a : K e y V a l u e O f D i a g r a m O b j e c t K e y a n y T y p e z b w N T n L X > < a : K e y V a l u e O f D i a g r a m O b j e c t K e y a n y T y p e z b w N T n L X > < a : K e y > < K e y > M e a s u r e s \ S u m   o f   T o t a l ( F Y   2 0 2 4 - 2 5 ) U N I T S   I N   G J < / K e y > < / a : K e y > < a : V a l u e   i : t y p e = " M e a s u r e G r i d N o d e V i e w S t a t e " > < C o l u m n > 7 < / C o l u m n > < L a y e d O u t > t r u e < / L a y e d O u t > < W a s U I I n v i s i b l e > t r u e < / W a s U I I n v i s i b l e > < / a : V a l u e > < / a : K e y V a l u e O f D i a g r a m O b j e c t K e y a n y T y p e z b w N T n L X > < a : K e y V a l u e O f D i a g r a m O b j e c t K e y a n y T y p e z b w N T n L X > < a : K e y > < K e y > M e a s u r e s \ S u m   o f   T o t a l ( F Y   2 0 2 4 - 2 5 ) U N I T S   I N   G J \ T a g I n f o \ F o r m u l a < / K e y > < / a : K e y > < a : V a l u e   i : t y p e = " M e a s u r e G r i d V i e w S t a t e I D i a g r a m T a g A d d i t i o n a l I n f o " / > < / a : K e y V a l u e O f D i a g r a m O b j e c t K e y a n y T y p e z b w N T n L X > < a : K e y V a l u e O f D i a g r a m O b j e c t K e y a n y T y p e z b w N T n L X > < a : K e y > < K e y > M e a s u r e s \ S u m   o f   T o t a l ( F Y   2 0 2 4 - 2 5 ) U N I T S   I N   G J \ T a g I n f o \ V a l u e < / K e y > < / a : K e y > < a : V a l u e   i : t y p e = " M e a s u r e G r i d V i e w S t a t e I D i a g r a m T a g A d d i t i o n a l I n f o " / > < / a : K e y V a l u e O f D i a g r a m O b j e c t K e y a n y T y p e z b w N T n L X > < a : K e y V a l u e O f D i a g r a m O b j e c t K e y a n y T y p e z b w N T n L X > < a : K e y > < K e y > C o l u m n s \ S r .   N o . < / K e y > < / a : K e y > < a : V a l u e   i : t y p e = " M e a s u r e G r i d N o d e V i e w S t a t e " > < L a y e d O u t > t r u e < / L a y e d O u t > < / a : V a l u e > < / a : K e y V a l u e O f D i a g r a m O b j e c t K e y a n y T y p e z b w N T n L X > < a : K e y V a l u e O f D i a g r a m O b j e c t K e y a n y T y p e z b w N T n L X > < a : K e y > < K e y > C o l u m n s \ P a r a m e t e r < / K e y > < / a : K e y > < a : V a l u e   i : t y p e = " M e a s u r e G r i d N o d e V i e w S t a t e " > < C o l u m n > 1 < / C o l u m n > < L a y e d O u t > t r u e < / L a y e d O u t > < / a : V a l u e > < / a : K e y V a l u e O f D i a g r a m O b j e c t K e y a n y T y p e z b w N T n L X > < a : K e y V a l u e O f D i a g r a m O b j e c t K e y a n y T y p e z b w N T n L X > < a : K e y > < K e y > C o l u m n s \ C o m p a n y   1 < / K e y > < / a : K e y > < a : V a l u e   i : t y p e = " M e a s u r e G r i d N o d e V i e w S t a t e " > < C o l u m n > 2 < / C o l u m n > < L a y e d O u t > t r u e < / L a y e d O u t > < / a : V a l u e > < / a : K e y V a l u e O f D i a g r a m O b j e c t K e y a n y T y p e z b w N T n L X > < a : K e y V a l u e O f D i a g r a m O b j e c t K e y a n y T y p e z b w N T n L X > < a : K e y > < K e y > C o l u m n s \ C o m p a n y   2 < / K e y > < / a : K e y > < a : V a l u e   i : t y p e = " M e a s u r e G r i d N o d e V i e w S t a t e " > < C o l u m n > 3 < / C o l u m n > < L a y e d O u t > t r u e < / L a y e d O u t > < / a : V a l u e > < / a : K e y V a l u e O f D i a g r a m O b j e c t K e y a n y T y p e z b w N T n L X > < a : K e y V a l u e O f D i a g r a m O b j e c t K e y a n y T y p e z b w N T n L X > < a : K e y > < K e y > C o l u m n s \ C o m p a n y   3 < / K e y > < / a : K e y > < a : V a l u e   i : t y p e = " M e a s u r e G r i d N o d e V i e w S t a t e " > < C o l u m n > 4 < / C o l u m n > < L a y e d O u t > t r u e < / L a y e d O u t > < / a : V a l u e > < / a : K e y V a l u e O f D i a g r a m O b j e c t K e y a n y T y p e z b w N T n L X > < a : K e y V a l u e O f D i a g r a m O b j e c t K e y a n y T y p e z b w N T n L X > < a : K e y > < K e y > C o l u m n s \ C o m p a n y   4 < / K e y > < / a : K e y > < a : V a l u e   i : t y p e = " M e a s u r e G r i d N o d e V i e w S t a t e " > < C o l u m n > 5 < / C o l u m n > < L a y e d O u t > t r u e < / L a y e d O u t > < / a : V a l u e > < / a : K e y V a l u e O f D i a g r a m O b j e c t K e y a n y T y p e z b w N T n L X > < a : K e y V a l u e O f D i a g r a m O b j e c t K e y a n y T y p e z b w N T n L X > < a : K e y > < K e y > C o l u m n s \ C o m p a n y   5 < / K e y > < / a : K e y > < a : V a l u e   i : t y p e = " M e a s u r e G r i d N o d e V i e w S t a t e " > < C o l u m n > 6 < / C o l u m n > < L a y e d O u t > t r u e < / L a y e d O u t > < / a : V a l u e > < / a : K e y V a l u e O f D i a g r a m O b j e c t K e y a n y T y p e z b w N T n L X > < a : K e y V a l u e O f D i a g r a m O b j e c t K e y a n y T y p e z b w N T n L X > < a : K e y > < K e y > C o l u m n s \ T o t a l ( F Y   2 0 2 4 - 2 5 ) U N I T S   I N   G J < / K e y > < / a : K e y > < a : V a l u e   i : t y p e = " M e a s u r e G r i d N o d e V i e w S t a t e " > < C o l u m n > 7 < / C o l u m n > < L a y e d O u t > t r u e < / L a y e d O u t > < / a : V a l u e > < / a : K e y V a l u e O f D i a g r a m O b j e c t K e y a n y T y p e z b w N T n L X > < a : K e y V a l u e O f D i a g r a m O b j e c t K e y a n y T y p e z b w N T n L X > < a : K e y > < K e y > C o l u m n s \ T o t a l ( F Y   2 0 2 3 - 2 0 2 4 ) U N I T S   I N   G J < / K e y > < / a : K e y > < a : V a l u e   i : t y p e = " M e a s u r e G r i d N o d e V i e w S t a t e " > < C o l u m n > 8 < / C o l u m n > < L a y e d O u t > t r u e < / L a y e d O u t > < / a : V a l u e > < / a : K e y V a l u e O f D i a g r a m O b j e c t K e y a n y T y p e z b w N T n L X > < a : K e y V a l u e O f D i a g r a m O b j e c t K e y a n y T y p e z b w N T n L X > < a : K e y > < K e y > L i n k s \ & l t ; C o l u m n s \ C o u n t   o f   P a r a m e t e r & g t ; - & l t ; M e a s u r e s \ P a r a m e t e r & g t ; < / K e y > < / a : K e y > < a : V a l u e   i : t y p e = " M e a s u r e G r i d V i e w S t a t e I D i a g r a m L i n k " / > < / a : K e y V a l u e O f D i a g r a m O b j e c t K e y a n y T y p e z b w N T n L X > < a : K e y V a l u e O f D i a g r a m O b j e c t K e y a n y T y p e z b w N T n L X > < a : K e y > < K e y > L i n k s \ & l t ; C o l u m n s \ C o u n t   o f   P a r a m e t e r & g t ; - & l t ; M e a s u r e s \ P a r a m e t e r & g t ; \ C O L U M N < / K e y > < / a : K e y > < a : V a l u e   i : t y p e = " M e a s u r e G r i d V i e w S t a t e I D i a g r a m L i n k E n d p o i n t " / > < / a : K e y V a l u e O f D i a g r a m O b j e c t K e y a n y T y p e z b w N T n L X > < a : K e y V a l u e O f D i a g r a m O b j e c t K e y a n y T y p e z b w N T n L X > < a : K e y > < K e y > L i n k s \ & l t ; C o l u m n s \ C o u n t   o f   P a r a m e t e r & g t ; - & l t ; M e a s u r e s \ P a r a m e t e r & g t ; \ M E A S U R E < / K e y > < / a : K e y > < a : V a l u e   i : t y p e = " M e a s u r e G r i d V i e w S t a t e I D i a g r a m L i n k E n d p o i n t " / > < / a : K e y V a l u e O f D i a g r a m O b j e c t K e y a n y T y p e z b w N T n L X > < a : K e y V a l u e O f D i a g r a m O b j e c t K e y a n y T y p e z b w N T n L X > < a : K e y > < K e y > L i n k s \ & l t ; C o l u m n s \ S u m   o f   C o m p a n y   1 & g t ; - & l t ; M e a s u r e s \ C o m p a n y   1 & g t ; < / K e y > < / a : K e y > < a : V a l u e   i : t y p e = " M e a s u r e G r i d V i e w S t a t e I D i a g r a m L i n k " / > < / a : K e y V a l u e O f D i a g r a m O b j e c t K e y a n y T y p e z b w N T n L X > < a : K e y V a l u e O f D i a g r a m O b j e c t K e y a n y T y p e z b w N T n L X > < a : K e y > < K e y > L i n k s \ & l t ; C o l u m n s \ S u m   o f   C o m p a n y   1 & g t ; - & l t ; M e a s u r e s \ C o m p a n y   1 & g t ; \ C O L U M N < / K e y > < / a : K e y > < a : V a l u e   i : t y p e = " M e a s u r e G r i d V i e w S t a t e I D i a g r a m L i n k E n d p o i n t " / > < / a : K e y V a l u e O f D i a g r a m O b j e c t K e y a n y T y p e z b w N T n L X > < a : K e y V a l u e O f D i a g r a m O b j e c t K e y a n y T y p e z b w N T n L X > < a : K e y > < K e y > L i n k s \ & l t ; C o l u m n s \ S u m   o f   C o m p a n y   1 & g t ; - & l t ; M e a s u r e s \ C o m p a n y   1 & g t ; \ M E A S U R E < / K e y > < / a : K e y > < a : V a l u e   i : t y p e = " M e a s u r e G r i d V i e w S t a t e I D i a g r a m L i n k E n d p o i n t " / > < / a : K e y V a l u e O f D i a g r a m O b j e c t K e y a n y T y p e z b w N T n L X > < a : K e y V a l u e O f D i a g r a m O b j e c t K e y a n y T y p e z b w N T n L X > < a : K e y > < K e y > L i n k s \ & l t ; C o l u m n s \ S u m   o f   T o t a l ( F Y   2 0 2 3 - 2 0 2 4 ) U N I T S   I N   G J & g t ; - & l t ; M e a s u r e s \ T o t a l ( F Y   2 0 2 3 - 2 0 2 4 ) U N I T S   I N   G J & g t ; < / K e y > < / a : K e y > < a : V a l u e   i : t y p e = " M e a s u r e G r i d V i e w S t a t e I D i a g r a m L i n k " / > < / a : K e y V a l u e O f D i a g r a m O b j e c t K e y a n y T y p e z b w N T n L X > < a : K e y V a l u e O f D i a g r a m O b j e c t K e y a n y T y p e z b w N T n L X > < a : K e y > < K e y > L i n k s \ & l t ; C o l u m n s \ S u m   o f   T o t a l ( F Y   2 0 2 3 - 2 0 2 4 ) U N I T S   I N   G J & g t ; - & l t ; M e a s u r e s \ T o t a l ( F Y   2 0 2 3 - 2 0 2 4 ) U N I T S   I N   G J & g t ; \ C O L U M N < / K e y > < / a : K e y > < a : V a l u e   i : t y p e = " M e a s u r e G r i d V i e w S t a t e I D i a g r a m L i n k E n d p o i n t " / > < / a : K e y V a l u e O f D i a g r a m O b j e c t K e y a n y T y p e z b w N T n L X > < a : K e y V a l u e O f D i a g r a m O b j e c t K e y a n y T y p e z b w N T n L X > < a : K e y > < K e y > L i n k s \ & l t ; C o l u m n s \ S u m   o f   T o t a l ( F Y   2 0 2 3 - 2 0 2 4 ) U N I T S   I N   G J & g t ; - & l t ; M e a s u r e s \ T o t a l ( F Y   2 0 2 3 - 2 0 2 4 ) U N I T S   I N   G J & g t ; \ M E A S U R E < / K e y > < / a : K e y > < a : V a l u e   i : t y p e = " M e a s u r e G r i d V i e w S t a t e I D i a g r a m L i n k E n d p o i n t " / > < / a : K e y V a l u e O f D i a g r a m O b j e c t K e y a n y T y p e z b w N T n L X > < a : K e y V a l u e O f D i a g r a m O b j e c t K e y a n y T y p e z b w N T n L X > < a : K e y > < K e y > L i n k s \ & l t ; C o l u m n s \ D i s t i n c t   C o u n t   o f   C o m p a n y   1 & g t ; - & l t ; M e a s u r e s \ C o m p a n y   1 & g t ; < / K e y > < / a : K e y > < a : V a l u e   i : t y p e = " M e a s u r e G r i d V i e w S t a t e I D i a g r a m L i n k " / > < / a : K e y V a l u e O f D i a g r a m O b j e c t K e y a n y T y p e z b w N T n L X > < a : K e y V a l u e O f D i a g r a m O b j e c t K e y a n y T y p e z b w N T n L X > < a : K e y > < K e y > L i n k s \ & l t ; C o l u m n s \ D i s t i n c t   C o u n t   o f   C o m p a n y   1 & g t ; - & l t ; M e a s u r e s \ C o m p a n y   1 & g t ; \ C O L U M N < / K e y > < / a : K e y > < a : V a l u e   i : t y p e = " M e a s u r e G r i d V i e w S t a t e I D i a g r a m L i n k E n d p o i n t " / > < / a : K e y V a l u e O f D i a g r a m O b j e c t K e y a n y T y p e z b w N T n L X > < a : K e y V a l u e O f D i a g r a m O b j e c t K e y a n y T y p e z b w N T n L X > < a : K e y > < K e y > L i n k s \ & l t ; C o l u m n s \ D i s t i n c t   C o u n t   o f   C o m p a n y   1 & g t ; - & l t ; M e a s u r e s \ C o m p a n y   1 & g t ; \ M E A S U R E < / K e y > < / a : K e y > < a : V a l u e   i : t y p e = " M e a s u r e G r i d V i e w S t a t e I D i a g r a m L i n k E n d p o i n t " / > < / a : K e y V a l u e O f D i a g r a m O b j e c t K e y a n y T y p e z b w N T n L X > < a : K e y V a l u e O f D i a g r a m O b j e c t K e y a n y T y p e z b w N T n L X > < a : K e y > < K e y > L i n k s \ & l t ; C o l u m n s \ S u m   o f   T o t a l ( F Y   2 0 2 4 - 2 5 ) U N I T S   I N   G J & g t ; - & l t ; M e a s u r e s \ T o t a l ( F Y   2 0 2 4 - 2 5 ) U N I T S   I N   G J & g t ; < / K e y > < / a : K e y > < a : V a l u e   i : t y p e = " M e a s u r e G r i d V i e w S t a t e I D i a g r a m L i n k " / > < / a : K e y V a l u e O f D i a g r a m O b j e c t K e y a n y T y p e z b w N T n L X > < a : K e y V a l u e O f D i a g r a m O b j e c t K e y a n y T y p e z b w N T n L X > < a : K e y > < K e y > L i n k s \ & l t ; C o l u m n s \ S u m   o f   T o t a l ( F Y   2 0 2 4 - 2 5 ) U N I T S   I N   G J & g t ; - & l t ; M e a s u r e s \ T o t a l ( F Y   2 0 2 4 - 2 5 ) U N I T S   I N   G J & g t ; \ C O L U M N < / K e y > < / a : K e y > < a : V a l u e   i : t y p e = " M e a s u r e G r i d V i e w S t a t e I D i a g r a m L i n k E n d p o i n t " / > < / a : K e y V a l u e O f D i a g r a m O b j e c t K e y a n y T y p e z b w N T n L X > < a : K e y V a l u e O f D i a g r a m O b j e c t K e y a n y T y p e z b w N T n L X > < a : K e y > < K e y > L i n k s \ & l t ; C o l u m n s \ S u m   o f   T o t a l ( F Y   2 0 2 4 - 2 5 ) U N I T S   I N   G J & g t ; - & l t ; M e a s u r e s \ T o t a l ( F Y   2 0 2 4 - 2 5 ) U N I T S   I N   G J & g t ; \ M E A S U R E < / K e y > < / a : K e y > < a : V a l u e   i : t y p e = " M e a s u r e G r i d V i e w S t a t e I D i a g r a m L i n k E n d p o i n t " / > < / a : K e y V a l u e O f D i a g r a m O b j e c t K e y a n y T y p e z b w N T n L X > < / V i e w S t a t e s > < / D i a g r a m M a n a g e r . S e r i a l i z a b l e D i a g r a m > < D i a g r a m M a n a g e r . S e r i a l i z a b l e D i a g r a m > < A d a p t e r   i : t y p e = " M e a s u r e D i a g r a m S a n d b o x A d a p t e r " > < T a b l e N a m e > F Y   2 0 2 4 - 2 5 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 F Y   2 0 2 4 - 2 5 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 C o m p a n y   1   2 < / K e y > < / D i a g r a m O b j e c t K e y > < D i a g r a m O b j e c t K e y > < K e y > M e a s u r e s \ S u m   o f   C o m p a n y   1   2 \ T a g I n f o \ F o r m u l a < / K e y > < / D i a g r a m O b j e c t K e y > < D i a g r a m O b j e c t K e y > < K e y > M e a s u r e s \ S u m   o f   C o m p a n y   1   2 \ T a g I n f o \ V a l u e < / K e y > < / D i a g r a m O b j e c t K e y > < D i a g r a m O b j e c t K e y > < K e y > C o l u m n s \ S r .   N o . < / K e y > < / D i a g r a m O b j e c t K e y > < D i a g r a m O b j e c t K e y > < K e y > C o l u m n s \ P a r a m e t e r < / K e y > < / D i a g r a m O b j e c t K e y > < D i a g r a m O b j e c t K e y > < K e y > C o l u m n s \ C o m p a n y   1 < / K e y > < / D i a g r a m O b j e c t K e y > < D i a g r a m O b j e c t K e y > < K e y > C o l u m n s \ C o m p a n y   2 < / K e y > < / D i a g r a m O b j e c t K e y > < D i a g r a m O b j e c t K e y > < K e y > C o l u m n s \ C o m p a n y   3 < / K e y > < / D i a g r a m O b j e c t K e y > < D i a g r a m O b j e c t K e y > < K e y > C o l u m n s \ C o m p a n y   4 < / K e y > < / D i a g r a m O b j e c t K e y > < D i a g r a m O b j e c t K e y > < K e y > C o l u m n s \ C o m p a n y   5 < / K e y > < / D i a g r a m O b j e c t K e y > < D i a g r a m O b j e c t K e y > < K e y > C o l u m n s \ T o t a l ( F Y   2 0 2 4 - 2 5 ) U N I T S   I N   G J < / K e y > < / D i a g r a m O b j e c t K e y > < D i a g r a m O b j e c t K e y > < K e y > L i n k s \ & l t ; C o l u m n s \ S u m   o f   C o m p a n y   1   2 & g t ; - & l t ; M e a s u r e s \ C o m p a n y   1 & g t ; < / K e y > < / D i a g r a m O b j e c t K e y > < D i a g r a m O b j e c t K e y > < K e y > L i n k s \ & l t ; C o l u m n s \ S u m   o f   C o m p a n y   1   2 & g t ; - & l t ; M e a s u r e s \ C o m p a n y   1 & g t ; \ C O L U M N < / K e y > < / D i a g r a m O b j e c t K e y > < D i a g r a m O b j e c t K e y > < K e y > L i n k s \ & l t ; C o l u m n s \ S u m   o f   C o m p a n y   1   2 & g t ; - & l t ; M e a s u r e s \ C o m p a n y   1 & g t ; \ M E A S U R E 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 C o m p a n y   1   2 < / K e y > < / a : K e y > < a : V a l u e   i : t y p e = " M e a s u r e G r i d N o d e V i e w S t a t e " > < C o l u m n > 2 < / C o l u m n > < L a y e d O u t > t r u e < / L a y e d O u t > < W a s U I I n v i s i b l e > t r u e < / W a s U I I n v i s i b l e > < / a : V a l u e > < / a : K e y V a l u e O f D i a g r a m O b j e c t K e y a n y T y p e z b w N T n L X > < a : K e y V a l u e O f D i a g r a m O b j e c t K e y a n y T y p e z b w N T n L X > < a : K e y > < K e y > M e a s u r e s \ S u m   o f   C o m p a n y   1   2 \ T a g I n f o \ F o r m u l a < / K e y > < / a : K e y > < a : V a l u e   i : t y p e = " M e a s u r e G r i d V i e w S t a t e I D i a g r a m T a g A d d i t i o n a l I n f o " / > < / a : K e y V a l u e O f D i a g r a m O b j e c t K e y a n y T y p e z b w N T n L X > < a : K e y V a l u e O f D i a g r a m O b j e c t K e y a n y T y p e z b w N T n L X > < a : K e y > < K e y > M e a s u r e s \ S u m   o f   C o m p a n y   1   2 \ T a g I n f o \ V a l u e < / K e y > < / a : K e y > < a : V a l u e   i : t y p e = " M e a s u r e G r i d V i e w S t a t e I D i a g r a m T a g A d d i t i o n a l I n f o " / > < / a : K e y V a l u e O f D i a g r a m O b j e c t K e y a n y T y p e z b w N T n L X > < a : K e y V a l u e O f D i a g r a m O b j e c t K e y a n y T y p e z b w N T n L X > < a : K e y > < K e y > C o l u m n s \ S r .   N o . < / K e y > < / a : K e y > < a : V a l u e   i : t y p e = " M e a s u r e G r i d N o d e V i e w S t a t e " > < L a y e d O u t > t r u e < / L a y e d O u t > < / a : V a l u e > < / a : K e y V a l u e O f D i a g r a m O b j e c t K e y a n y T y p e z b w N T n L X > < a : K e y V a l u e O f D i a g r a m O b j e c t K e y a n y T y p e z b w N T n L X > < a : K e y > < K e y > C o l u m n s \ P a r a m e t e r < / K e y > < / a : K e y > < a : V a l u e   i : t y p e = " M e a s u r e G r i d N o d e V i e w S t a t e " > < C o l u m n > 1 < / C o l u m n > < L a y e d O u t > t r u e < / L a y e d O u t > < / a : V a l u e > < / a : K e y V a l u e O f D i a g r a m O b j e c t K e y a n y T y p e z b w N T n L X > < a : K e y V a l u e O f D i a g r a m O b j e c t K e y a n y T y p e z b w N T n L X > < a : K e y > < K e y > C o l u m n s \ C o m p a n y   1 < / K e y > < / a : K e y > < a : V a l u e   i : t y p e = " M e a s u r e G r i d N o d e V i e w S t a t e " > < C o l u m n > 2 < / C o l u m n > < L a y e d O u t > t r u e < / L a y e d O u t > < / a : V a l u e > < / a : K e y V a l u e O f D i a g r a m O b j e c t K e y a n y T y p e z b w N T n L X > < a : K e y V a l u e O f D i a g r a m O b j e c t K e y a n y T y p e z b w N T n L X > < a : K e y > < K e y > C o l u m n s \ C o m p a n y   2 < / K e y > < / a : K e y > < a : V a l u e   i : t y p e = " M e a s u r e G r i d N o d e V i e w S t a t e " > < C o l u m n > 3 < / C o l u m n > < L a y e d O u t > t r u e < / L a y e d O u t > < / a : V a l u e > < / a : K e y V a l u e O f D i a g r a m O b j e c t K e y a n y T y p e z b w N T n L X > < a : K e y V a l u e O f D i a g r a m O b j e c t K e y a n y T y p e z b w N T n L X > < a : K e y > < K e y > C o l u m n s \ C o m p a n y   3 < / K e y > < / a : K e y > < a : V a l u e   i : t y p e = " M e a s u r e G r i d N o d e V i e w S t a t e " > < C o l u m n > 4 < / C o l u m n > < L a y e d O u t > t r u e < / L a y e d O u t > < / a : V a l u e > < / a : K e y V a l u e O f D i a g r a m O b j e c t K e y a n y T y p e z b w N T n L X > < a : K e y V a l u e O f D i a g r a m O b j e c t K e y a n y T y p e z b w N T n L X > < a : K e y > < K e y > C o l u m n s \ C o m p a n y   4 < / K e y > < / a : K e y > < a : V a l u e   i : t y p e = " M e a s u r e G r i d N o d e V i e w S t a t e " > < C o l u m n > 5 < / C o l u m n > < L a y e d O u t > t r u e < / L a y e d O u t > < / a : V a l u e > < / a : K e y V a l u e O f D i a g r a m O b j e c t K e y a n y T y p e z b w N T n L X > < a : K e y V a l u e O f D i a g r a m O b j e c t K e y a n y T y p e z b w N T n L X > < a : K e y > < K e y > C o l u m n s \ C o m p a n y   5 < / K e y > < / a : K e y > < a : V a l u e   i : t y p e = " M e a s u r e G r i d N o d e V i e w S t a t e " > < C o l u m n > 6 < / C o l u m n > < L a y e d O u t > t r u e < / L a y e d O u t > < / a : V a l u e > < / a : K e y V a l u e O f D i a g r a m O b j e c t K e y a n y T y p e z b w N T n L X > < a : K e y V a l u e O f D i a g r a m O b j e c t K e y a n y T y p e z b w N T n L X > < a : K e y > < K e y > C o l u m n s \ T o t a l ( F Y   2 0 2 4 - 2 5 ) U N I T S   I N   G J < / K e y > < / a : K e y > < a : V a l u e   i : t y p e = " M e a s u r e G r i d N o d e V i e w S t a t e " > < C o l u m n > 7 < / C o l u m n > < L a y e d O u t > t r u e < / L a y e d O u t > < / a : V a l u e > < / a : K e y V a l u e O f D i a g r a m O b j e c t K e y a n y T y p e z b w N T n L X > < a : K e y V a l u e O f D i a g r a m O b j e c t K e y a n y T y p e z b w N T n L X > < a : K e y > < K e y > L i n k s \ & l t ; C o l u m n s \ S u m   o f   C o m p a n y   1   2 & g t ; - & l t ; M e a s u r e s \ C o m p a n y   1 & g t ; < / K e y > < / a : K e y > < a : V a l u e   i : t y p e = " M e a s u r e G r i d V i e w S t a t e I D i a g r a m L i n k " / > < / a : K e y V a l u e O f D i a g r a m O b j e c t K e y a n y T y p e z b w N T n L X > < a : K e y V a l u e O f D i a g r a m O b j e c t K e y a n y T y p e z b w N T n L X > < a : K e y > < K e y > L i n k s \ & l t ; C o l u m n s \ S u m   o f   C o m p a n y   1   2 & g t ; - & l t ; M e a s u r e s \ C o m p a n y   1 & g t ; \ C O L U M N < / K e y > < / a : K e y > < a : V a l u e   i : t y p e = " M e a s u r e G r i d V i e w S t a t e I D i a g r a m L i n k E n d p o i n t " / > < / a : K e y V a l u e O f D i a g r a m O b j e c t K e y a n y T y p e z b w N T n L X > < a : K e y V a l u e O f D i a g r a m O b j e c t K e y a n y T y p e z b w N T n L X > < a : K e y > < K e y > L i n k s \ & l t ; C o l u m n s \ S u m   o f   C o m p a n y   1   2 & g t ; - & l t ; M e a s u r e s \ C o m p a n y   1 & g t ; \ M E A S U R E < / K e y > < / a : K e y > < a : V a l u e   i : t y p e = " M e a s u r e G r i d V i e w S t a t e I D i a g r a m L i n k E n d p o i n t " / > < / a : K e y V a l u e O f D i a g r a m O b j e c t K e y a n y T y p e z b w N T n L X > < / V i e w S t a t e s > < / D i a g r a m M a n a g e r . S e r i a l i z a b l e D i a g r a m > < D i a g r a m M a n a g e r . S e r i a l i z a b l e D i a g r a m > < A d a p t e r   i : t y p e = " M e a s u r e D i a g r a m S a n d b o x A d a p t e r " > < T a b l e N a m e > Y 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 C o m p a n y   1   3 < / K e y > < / D i a g r a m O b j e c t K e y > < D i a g r a m O b j e c t K e y > < K e y > M e a s u r e s \ S u m   o f   C o m p a n y   1   3 \ T a g I n f o \ F o r m u l a < / K e y > < / D i a g r a m O b j e c t K e y > < D i a g r a m O b j e c t K e y > < K e y > M e a s u r e s \ S u m   o f   C o m p a n y   1   3 \ T a g I n f o \ V a l u e < / K e y > < / D i a g r a m O b j e c t K e y > < D i a g r a m O b j e c t K e y > < K e y > M e a s u r e s \ S u m   o f   C o m p a n y   2 < / K e y > < / D i a g r a m O b j e c t K e y > < D i a g r a m O b j e c t K e y > < K e y > M e a s u r e s \ S u m   o f   C o m p a n y   2 \ T a g I n f o \ F o r m u l a < / K e y > < / D i a g r a m O b j e c t K e y > < D i a g r a m O b j e c t K e y > < K e y > M e a s u r e s \ S u m   o f   C o m p a n y   2 \ T a g I n f o \ V a l u e < / K e y > < / D i a g r a m O b j e c t K e y > < D i a g r a m O b j e c t K e y > < K e y > M e a s u r e s \ S u m   o f   C o m p a n y   3 < / K e y > < / D i a g r a m O b j e c t K e y > < D i a g r a m O b j e c t K e y > < K e y > M e a s u r e s \ S u m   o f   C o m p a n y   3 \ T a g I n f o \ F o r m u l a < / K e y > < / D i a g r a m O b j e c t K e y > < D i a g r a m O b j e c t K e y > < K e y > M e a s u r e s \ S u m   o f   C o m p a n y   3 \ T a g I n f o \ V a l u e < / K e y > < / D i a g r a m O b j e c t K e y > < D i a g r a m O b j e c t K e y > < K e y > M e a s u r e s \ S u m   o f   C o m p a n y   4 < / K e y > < / D i a g r a m O b j e c t K e y > < D i a g r a m O b j e c t K e y > < K e y > M e a s u r e s \ S u m   o f   C o m p a n y   4 \ T a g I n f o \ F o r m u l a < / K e y > < / D i a g r a m O b j e c t K e y > < D i a g r a m O b j e c t K e y > < K e y > M e a s u r e s \ S u m   o f   C o m p a n y   4 \ T a g I n f o \ V a l u e < / K e y > < / D i a g r a m O b j e c t K e y > < D i a g r a m O b j e c t K e y > < K e y > M e a s u r e s \ S u m   o f   C o m p a n y   5 < / K e y > < / D i a g r a m O b j e c t K e y > < D i a g r a m O b j e c t K e y > < K e y > M e a s u r e s \ S u m   o f   C o m p a n y   5 \ T a g I n f o \ F o r m u l a < / K e y > < / D i a g r a m O b j e c t K e y > < D i a g r a m O b j e c t K e y > < K e y > M e a s u r e s \ S u m   o f   C o m p a n y   5 \ T a g I n f o \ V a l u e < / K e y > < / D i a g r a m O b j e c t K e y > < D i a g r a m O b j e c t K e y > < K e y > M e a s u r e s \ S u m   o f   V a l u e < / K e y > < / D i a g r a m O b j e c t K e y > < D i a g r a m O b j e c t K e y > < K e y > M e a s u r e s \ S u m   o f   V a l u e \ T a g I n f o \ F o r m u l a < / K e y > < / D i a g r a m O b j e c t K e y > < D i a g r a m O b j e c t K e y > < K e y > M e a s u r e s \ S u m   o f   V a l u e \ T a g I n f o \ V a l u e < / K e y > < / D i a g r a m O b j e c t K e y > < D i a g r a m O b j e c t K e y > < K e y > C o l u m n s \ P a r a m e t e r < / K e y > < / D i a g r a m O b j e c t K e y > < D i a g r a m O b j e c t K e y > < K e y > C o l u m n s \ C o m p a n y   1 < / K e y > < / D i a g r a m O b j e c t K e y > < D i a g r a m O b j e c t K e y > < K e y > C o l u m n s \ C o m p a n y   2 < / K e y > < / D i a g r a m O b j e c t K e y > < D i a g r a m O b j e c t K e y > < K e y > C o l u m n s \ C o m p a n y   3 < / K e y > < / D i a g r a m O b j e c t K e y > < D i a g r a m O b j e c t K e y > < K e y > C o l u m n s \ C o m p a n y   4 < / K e y > < / D i a g r a m O b j e c t K e y > < D i a g r a m O b j e c t K e y > < K e y > C o l u m n s \ C o m p a n y   5 < / K e y > < / D i a g r a m O b j e c t K e y > < D i a g r a m O b j e c t K e y > < K e y > C o l u m n s \ F I S C A L   Y E A R < / K e y > < / D i a g r a m O b j e c t K e y > < D i a g r a m O b j e c t K e y > < K e y > C o l u m n s \ V a l u e < / K e y > < / D i a g r a m O b j e c t K e y > < D i a g r a m O b j e c t K e y > < K e y > L i n k s \ & l t ; C o l u m n s \ S u m   o f   C o m p a n y   1   3 & g t ; - & l t ; M e a s u r e s \ C o m p a n y   1 & g t ; < / K e y > < / D i a g r a m O b j e c t K e y > < D i a g r a m O b j e c t K e y > < K e y > L i n k s \ & l t ; C o l u m n s \ S u m   o f   C o m p a n y   1   3 & g t ; - & l t ; M e a s u r e s \ C o m p a n y   1 & g t ; \ C O L U M N < / K e y > < / D i a g r a m O b j e c t K e y > < D i a g r a m O b j e c t K e y > < K e y > L i n k s \ & l t ; C o l u m n s \ S u m   o f   C o m p a n y   1   3 & g t ; - & l t ; M e a s u r e s \ C o m p a n y   1 & g t ; \ M E A S U R E < / K e y > < / D i a g r a m O b j e c t K e y > < D i a g r a m O b j e c t K e y > < K e y > L i n k s \ & l t ; C o l u m n s \ S u m   o f   C o m p a n y   2 & g t ; - & l t ; M e a s u r e s \ C o m p a n y   2 & g t ; < / K e y > < / D i a g r a m O b j e c t K e y > < D i a g r a m O b j e c t K e y > < K e y > L i n k s \ & l t ; C o l u m n s \ S u m   o f   C o m p a n y   2 & g t ; - & l t ; M e a s u r e s \ C o m p a n y   2 & g t ; \ C O L U M N < / K e y > < / D i a g r a m O b j e c t K e y > < D i a g r a m O b j e c t K e y > < K e y > L i n k s \ & l t ; C o l u m n s \ S u m   o f   C o m p a n y   2 & g t ; - & l t ; M e a s u r e s \ C o m p a n y   2 & g t ; \ M E A S U R E < / K e y > < / D i a g r a m O b j e c t K e y > < D i a g r a m O b j e c t K e y > < K e y > L i n k s \ & l t ; C o l u m n s \ S u m   o f   C o m p a n y   3 & g t ; - & l t ; M e a s u r e s \ C o m p a n y   3 & g t ; < / K e y > < / D i a g r a m O b j e c t K e y > < D i a g r a m O b j e c t K e y > < K e y > L i n k s \ & l t ; C o l u m n s \ S u m   o f   C o m p a n y   3 & g t ; - & l t ; M e a s u r e s \ C o m p a n y   3 & g t ; \ C O L U M N < / K e y > < / D i a g r a m O b j e c t K e y > < D i a g r a m O b j e c t K e y > < K e y > L i n k s \ & l t ; C o l u m n s \ S u m   o f   C o m p a n y   3 & g t ; - & l t ; M e a s u r e s \ C o m p a n y   3 & g t ; \ M E A S U R E < / K e y > < / D i a g r a m O b j e c t K e y > < D i a g r a m O b j e c t K e y > < K e y > L i n k s \ & l t ; C o l u m n s \ S u m   o f   C o m p a n y   4 & g t ; - & l t ; M e a s u r e s \ C o m p a n y   4 & g t ; < / K e y > < / D i a g r a m O b j e c t K e y > < D i a g r a m O b j e c t K e y > < K e y > L i n k s \ & l t ; C o l u m n s \ S u m   o f   C o m p a n y   4 & g t ; - & l t ; M e a s u r e s \ C o m p a n y   4 & g t ; \ C O L U M N < / K e y > < / D i a g r a m O b j e c t K e y > < D i a g r a m O b j e c t K e y > < K e y > L i n k s \ & l t ; C o l u m n s \ S u m   o f   C o m p a n y   4 & g t ; - & l t ; M e a s u r e s \ C o m p a n y   4 & g t ; \ M E A S U R E < / K e y > < / D i a g r a m O b j e c t K e y > < D i a g r a m O b j e c t K e y > < K e y > L i n k s \ & l t ; C o l u m n s \ S u m   o f   C o m p a n y   5 & g t ; - & l t ; M e a s u r e s \ C o m p a n y   5 & g t ; < / K e y > < / D i a g r a m O b j e c t K e y > < D i a g r a m O b j e c t K e y > < K e y > L i n k s \ & l t ; C o l u m n s \ S u m   o f   C o m p a n y   5 & g t ; - & l t ; M e a s u r e s \ C o m p a n y   5 & g t ; \ C O L U M N < / K e y > < / D i a g r a m O b j e c t K e y > < D i a g r a m O b j e c t K e y > < K e y > L i n k s \ & l t ; C o l u m n s \ S u m   o f   C o m p a n y   5 & g t ; - & l t ; M e a s u r e s \ C o m p a n y   5 & g t ; \ M E A S U R E < / K e y > < / D i a g r a m O b j e c t K e y > < D i a g r a m O b j e c t K e y > < K e y > L i n k s \ & l t ; C o l u m n s \ S u m   o f   V a l u e & g t ; - & l t ; M e a s u r e s \ V a l u e & g t ; < / K e y > < / D i a g r a m O b j e c t K e y > < D i a g r a m O b j e c t K e y > < K e y > L i n k s \ & l t ; C o l u m n s \ S u m   o f   V a l u e & g t ; - & l t ; M e a s u r e s \ V a l u e & g t ; \ C O L U M N < / K e y > < / D i a g r a m O b j e c t K e y > < D i a g r a m O b j e c t K e y > < K e y > L i n k s \ & l t ; C o l u m n s \ S u m   o f   V a l u e & g t ; - & l t ; M e a s u r e s \ V a l u e & g t ; \ M E A S U R E 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 C o m p a n y   1   3 < / K e y > < / a : K e y > < a : V a l u e   i : t y p e = " M e a s u r e G r i d N o d e V i e w S t a t e " > < C o l u m n > 1 < / C o l u m n > < L a y e d O u t > t r u e < / L a y e d O u t > < W a s U I I n v i s i b l e > t r u e < / W a s U I I n v i s i b l e > < / a : V a l u e > < / a : K e y V a l u e O f D i a g r a m O b j e c t K e y a n y T y p e z b w N T n L X > < a : K e y V a l u e O f D i a g r a m O b j e c t K e y a n y T y p e z b w N T n L X > < a : K e y > < K e y > M e a s u r e s \ S u m   o f   C o m p a n y   1   3 \ T a g I n f o \ F o r m u l a < / K e y > < / a : K e y > < a : V a l u e   i : t y p e = " M e a s u r e G r i d V i e w S t a t e I D i a g r a m T a g A d d i t i o n a l I n f o " / > < / a : K e y V a l u e O f D i a g r a m O b j e c t K e y a n y T y p e z b w N T n L X > < a : K e y V a l u e O f D i a g r a m O b j e c t K e y a n y T y p e z b w N T n L X > < a : K e y > < K e y > M e a s u r e s \ S u m   o f   C o m p a n y   1   3 \ T a g I n f o \ V a l u e < / K e y > < / a : K e y > < a : V a l u e   i : t y p e = " M e a s u r e G r i d V i e w S t a t e I D i a g r a m T a g A d d i t i o n a l I n f o " / > < / a : K e y V a l u e O f D i a g r a m O b j e c t K e y a n y T y p e z b w N T n L X > < a : K e y V a l u e O f D i a g r a m O b j e c t K e y a n y T y p e z b w N T n L X > < a : K e y > < K e y > M e a s u r e s \ S u m   o f   C o m p a n y   2 < / K e y > < / a : K e y > < a : V a l u e   i : t y p e = " M e a s u r e G r i d N o d e V i e w S t a t e " > < C o l u m n > 2 < / C o l u m n > < L a y e d O u t > t r u e < / L a y e d O u t > < W a s U I I n v i s i b l e > t r u e < / W a s U I I n v i s i b l e > < / a : V a l u e > < / a : K e y V a l u e O f D i a g r a m O b j e c t K e y a n y T y p e z b w N T n L X > < a : K e y V a l u e O f D i a g r a m O b j e c t K e y a n y T y p e z b w N T n L X > < a : K e y > < K e y > M e a s u r e s \ S u m   o f   C o m p a n y   2 \ T a g I n f o \ F o r m u l a < / K e y > < / a : K e y > < a : V a l u e   i : t y p e = " M e a s u r e G r i d V i e w S t a t e I D i a g r a m T a g A d d i t i o n a l I n f o " / > < / a : K e y V a l u e O f D i a g r a m O b j e c t K e y a n y T y p e z b w N T n L X > < a : K e y V a l u e O f D i a g r a m O b j e c t K e y a n y T y p e z b w N T n L X > < a : K e y > < K e y > M e a s u r e s \ S u m   o f   C o m p a n y   2 \ T a g I n f o \ V a l u e < / K e y > < / a : K e y > < a : V a l u e   i : t y p e = " M e a s u r e G r i d V i e w S t a t e I D i a g r a m T a g A d d i t i o n a l I n f o " / > < / a : K e y V a l u e O f D i a g r a m O b j e c t K e y a n y T y p e z b w N T n L X > < a : K e y V a l u e O f D i a g r a m O b j e c t K e y a n y T y p e z b w N T n L X > < a : K e y > < K e y > M e a s u r e s \ S u m   o f   C o m p a n y   3 < / K e y > < / a : K e y > < a : V a l u e   i : t y p e = " M e a s u r e G r i d N o d e V i e w S t a t e " > < C o l u m n > 3 < / C o l u m n > < L a y e d O u t > t r u e < / L a y e d O u t > < W a s U I I n v i s i b l e > t r u e < / W a s U I I n v i s i b l e > < / a : V a l u e > < / a : K e y V a l u e O f D i a g r a m O b j e c t K e y a n y T y p e z b w N T n L X > < a : K e y V a l u e O f D i a g r a m O b j e c t K e y a n y T y p e z b w N T n L X > < a : K e y > < K e y > M e a s u r e s \ S u m   o f   C o m p a n y   3 \ T a g I n f o \ F o r m u l a < / K e y > < / a : K e y > < a : V a l u e   i : t y p e = " M e a s u r e G r i d V i e w S t a t e I D i a g r a m T a g A d d i t i o n a l I n f o " / > < / a : K e y V a l u e O f D i a g r a m O b j e c t K e y a n y T y p e z b w N T n L X > < a : K e y V a l u e O f D i a g r a m O b j e c t K e y a n y T y p e z b w N T n L X > < a : K e y > < K e y > M e a s u r e s \ S u m   o f   C o m p a n y   3 \ T a g I n f o \ V a l u e < / K e y > < / a : K e y > < a : V a l u e   i : t y p e = " M e a s u r e G r i d V i e w S t a t e I D i a g r a m T a g A d d i t i o n a l I n f o " / > < / a : K e y V a l u e O f D i a g r a m O b j e c t K e y a n y T y p e z b w N T n L X > < a : K e y V a l u e O f D i a g r a m O b j e c t K e y a n y T y p e z b w N T n L X > < a : K e y > < K e y > M e a s u r e s \ S u m   o f   C o m p a n y   4 < / K e y > < / a : K e y > < a : V a l u e   i : t y p e = " M e a s u r e G r i d N o d e V i e w S t a t e " > < C o l u m n > 4 < / C o l u m n > < L a y e d O u t > t r u e < / L a y e d O u t > < W a s U I I n v i s i b l e > t r u e < / W a s U I I n v i s i b l e > < / a : V a l u e > < / a : K e y V a l u e O f D i a g r a m O b j e c t K e y a n y T y p e z b w N T n L X > < a : K e y V a l u e O f D i a g r a m O b j e c t K e y a n y T y p e z b w N T n L X > < a : K e y > < K e y > M e a s u r e s \ S u m   o f   C o m p a n y   4 \ T a g I n f o \ F o r m u l a < / K e y > < / a : K e y > < a : V a l u e   i : t y p e = " M e a s u r e G r i d V i e w S t a t e I D i a g r a m T a g A d d i t i o n a l I n f o " / > < / a : K e y V a l u e O f D i a g r a m O b j e c t K e y a n y T y p e z b w N T n L X > < a : K e y V a l u e O f D i a g r a m O b j e c t K e y a n y T y p e z b w N T n L X > < a : K e y > < K e y > M e a s u r e s \ S u m   o f   C o m p a n y   4 \ T a g I n f o \ V a l u e < / K e y > < / a : K e y > < a : V a l u e   i : t y p e = " M e a s u r e G r i d V i e w S t a t e I D i a g r a m T a g A d d i t i o n a l I n f o " / > < / a : K e y V a l u e O f D i a g r a m O b j e c t K e y a n y T y p e z b w N T n L X > < a : K e y V a l u e O f D i a g r a m O b j e c t K e y a n y T y p e z b w N T n L X > < a : K e y > < K e y > M e a s u r e s \ S u m   o f   C o m p a n y   5 < / K e y > < / a : K e y > < a : V a l u e   i : t y p e = " M e a s u r e G r i d N o d e V i e w S t a t e " > < C o l u m n > 5 < / C o l u m n > < L a y e d O u t > t r u e < / L a y e d O u t > < W a s U I I n v i s i b l e > t r u e < / W a s U I I n v i s i b l e > < / a : V a l u e > < / a : K e y V a l u e O f D i a g r a m O b j e c t K e y a n y T y p e z b w N T n L X > < a : K e y V a l u e O f D i a g r a m O b j e c t K e y a n y T y p e z b w N T n L X > < a : K e y > < K e y > M e a s u r e s \ S u m   o f   C o m p a n y   5 \ T a g I n f o \ F o r m u l a < / K e y > < / a : K e y > < a : V a l u e   i : t y p e = " M e a s u r e G r i d V i e w S t a t e I D i a g r a m T a g A d d i t i o n a l I n f o " / > < / a : K e y V a l u e O f D i a g r a m O b j e c t K e y a n y T y p e z b w N T n L X > < a : K e y V a l u e O f D i a g r a m O b j e c t K e y a n y T y p e z b w N T n L X > < a : K e y > < K e y > M e a s u r e s \ S u m   o f   C o m p a n y   5 \ T a g I n f o \ V a l u e < / K e y > < / a : K e y > < a : V a l u e   i : t y p e = " M e a s u r e G r i d V i e w S t a t e I D i a g r a m T a g A d d i t i o n a l I n f o " / > < / a : K e y V a l u e O f D i a g r a m O b j e c t K e y a n y T y p e z b w N T n L X > < a : K e y V a l u e O f D i a g r a m O b j e c t K e y a n y T y p e z b w N T n L X > < a : K e y > < K e y > M e a s u r e s \ S u m   o f   V a l u e < / K e y > < / a : K e y > < a : V a l u e   i : t y p e = " M e a s u r e G r i d N o d e V i e w S t a t e " > < C o l u m n > 7 < / C o l u m n > < L a y e d O u t > t r u e < / L a y e d O u t > < W a s U I I n v i s i b l e > t r u e < / W a s U I I n v i s i b l e > < / a : V a l u e > < / a : K e y V a l u e O f D i a g r a m O b j e c t K e y a n y T y p e z b w N T n L X > < a : K e y V a l u e O f D i a g r a m O b j e c t K e y a n y T y p e z b w N T n L X > < a : K e y > < K e y > M e a s u r e s \ S u m   o f   V a l u e \ T a g I n f o \ F o r m u l a < / K e y > < / a : K e y > < a : V a l u e   i : t y p e = " M e a s u r e G r i d V i e w S t a t e I D i a g r a m T a g A d d i t i o n a l I n f o " / > < / a : K e y V a l u e O f D i a g r a m O b j e c t K e y a n y T y p e z b w N T n L X > < a : K e y V a l u e O f D i a g r a m O b j e c t K e y a n y T y p e z b w N T n L X > < a : K e y > < K e y > M e a s u r e s \ S u m   o f   V a l u e \ T a g I n f o \ V a l u e < / K e y > < / a : K e y > < a : V a l u e   i : t y p e = " M e a s u r e G r i d V i e w S t a t e I D i a g r a m T a g A d d i t i o n a l I n f o " / > < / a : K e y V a l u e O f D i a g r a m O b j e c t K e y a n y T y p e z b w N T n L X > < a : K e y V a l u e O f D i a g r a m O b j e c t K e y a n y T y p e z b w N T n L X > < a : K e y > < K e y > C o l u m n s \ P a r a m e t e r < / K e y > < / a : K e y > < a : V a l u e   i : t y p e = " M e a s u r e G r i d N o d e V i e w S t a t e " > < L a y e d O u t > t r u e < / L a y e d O u t > < / a : V a l u e > < / a : K e y V a l u e O f D i a g r a m O b j e c t K e y a n y T y p e z b w N T n L X > < a : K e y V a l u e O f D i a g r a m O b j e c t K e y a n y T y p e z b w N T n L X > < a : K e y > < K e y > C o l u m n s \ C o m p a n y   1 < / K e y > < / a : K e y > < a : V a l u e   i : t y p e = " M e a s u r e G r i d N o d e V i e w S t a t e " > < C o l u m n > 1 < / C o l u m n > < L a y e d O u t > t r u e < / L a y e d O u t > < / a : V a l u e > < / a : K e y V a l u e O f D i a g r a m O b j e c t K e y a n y T y p e z b w N T n L X > < a : K e y V a l u e O f D i a g r a m O b j e c t K e y a n y T y p e z b w N T n L X > < a : K e y > < K e y > C o l u m n s \ C o m p a n y   2 < / K e y > < / a : K e y > < a : V a l u e   i : t y p e = " M e a s u r e G r i d N o d e V i e w S t a t e " > < C o l u m n > 2 < / C o l u m n > < L a y e d O u t > t r u e < / L a y e d O u t > < / a : V a l u e > < / a : K e y V a l u e O f D i a g r a m O b j e c t K e y a n y T y p e z b w N T n L X > < a : K e y V a l u e O f D i a g r a m O b j e c t K e y a n y T y p e z b w N T n L X > < a : K e y > < K e y > C o l u m n s \ C o m p a n y   3 < / K e y > < / a : K e y > < a : V a l u e   i : t y p e = " M e a s u r e G r i d N o d e V i e w S t a t e " > < C o l u m n > 3 < / C o l u m n > < L a y e d O u t > t r u e < / L a y e d O u t > < / a : V a l u e > < / a : K e y V a l u e O f D i a g r a m O b j e c t K e y a n y T y p e z b w N T n L X > < a : K e y V a l u e O f D i a g r a m O b j e c t K e y a n y T y p e z b w N T n L X > < a : K e y > < K e y > C o l u m n s \ C o m p a n y   4 < / K e y > < / a : K e y > < a : V a l u e   i : t y p e = " M e a s u r e G r i d N o d e V i e w S t a t e " > < C o l u m n > 4 < / C o l u m n > < L a y e d O u t > t r u e < / L a y e d O u t > < / a : V a l u e > < / a : K e y V a l u e O f D i a g r a m O b j e c t K e y a n y T y p e z b w N T n L X > < a : K e y V a l u e O f D i a g r a m O b j e c t K e y a n y T y p e z b w N T n L X > < a : K e y > < K e y > C o l u m n s \ C o m p a n y   5 < / K e y > < / a : K e y > < a : V a l u e   i : t y p e = " M e a s u r e G r i d N o d e V i e w S t a t e " > < C o l u m n > 5 < / C o l u m n > < L a y e d O u t > t r u e < / L a y e d O u t > < / a : V a l u e > < / a : K e y V a l u e O f D i a g r a m O b j e c t K e y a n y T y p e z b w N T n L X > < a : K e y V a l u e O f D i a g r a m O b j e c t K e y a n y T y p e z b w N T n L X > < a : K e y > < K e y > C o l u m n s \ F I S C A L   Y E A R < / K e y > < / a : K e y > < a : V a l u e   i : t y p e = " M e a s u r e G r i d N o d e V i e w S t a t e " > < C o l u m n > 6 < / C o l u m n > < L a y e d O u t > t r u e < / L a y e d O u t > < / a : V a l u e > < / a : K e y V a l u e O f D i a g r a m O b j e c t K e y a n y T y p e z b w N T n L X > < a : K e y V a l u e O f D i a g r a m O b j e c t K e y a n y T y p e z b w N T n L X > < a : K e y > < K e y > C o l u m n s \ V a l u e < / K e y > < / a : K e y > < a : V a l u e   i : t y p e = " M e a s u r e G r i d N o d e V i e w S t a t e " > < C o l u m n > 7 < / C o l u m n > < L a y e d O u t > t r u e < / L a y e d O u t > < / a : V a l u e > < / a : K e y V a l u e O f D i a g r a m O b j e c t K e y a n y T y p e z b w N T n L X > < a : K e y V a l u e O f D i a g r a m O b j e c t K e y a n y T y p e z b w N T n L X > < a : K e y > < K e y > L i n k s \ & l t ; C o l u m n s \ S u m   o f   C o m p a n y   1   3 & g t ; - & l t ; M e a s u r e s \ C o m p a n y   1 & g t ; < / K e y > < / a : K e y > < a : V a l u e   i : t y p e = " M e a s u r e G r i d V i e w S t a t e I D i a g r a m L i n k " / > < / a : K e y V a l u e O f D i a g r a m O b j e c t K e y a n y T y p e z b w N T n L X > < a : K e y V a l u e O f D i a g r a m O b j e c t K e y a n y T y p e z b w N T n L X > < a : K e y > < K e y > L i n k s \ & l t ; C o l u m n s \ S u m   o f   C o m p a n y   1   3 & g t ; - & l t ; M e a s u r e s \ C o m p a n y   1 & g t ; \ C O L U M N < / K e y > < / a : K e y > < a : V a l u e   i : t y p e = " M e a s u r e G r i d V i e w S t a t e I D i a g r a m L i n k E n d p o i n t " / > < / a : K e y V a l u e O f D i a g r a m O b j e c t K e y a n y T y p e z b w N T n L X > < a : K e y V a l u e O f D i a g r a m O b j e c t K e y a n y T y p e z b w N T n L X > < a : K e y > < K e y > L i n k s \ & l t ; C o l u m n s \ S u m   o f   C o m p a n y   1   3 & g t ; - & l t ; M e a s u r e s \ C o m p a n y   1 & g t ; \ M E A S U R E < / K e y > < / a : K e y > < a : V a l u e   i : t y p e = " M e a s u r e G r i d V i e w S t a t e I D i a g r a m L i n k E n d p o i n t " / > < / a : K e y V a l u e O f D i a g r a m O b j e c t K e y a n y T y p e z b w N T n L X > < a : K e y V a l u e O f D i a g r a m O b j e c t K e y a n y T y p e z b w N T n L X > < a : K e y > < K e y > L i n k s \ & l t ; C o l u m n s \ S u m   o f   C o m p a n y   2 & g t ; - & l t ; M e a s u r e s \ C o m p a n y   2 & g t ; < / K e y > < / a : K e y > < a : V a l u e   i : t y p e = " M e a s u r e G r i d V i e w S t a t e I D i a g r a m L i n k " / > < / a : K e y V a l u e O f D i a g r a m O b j e c t K e y a n y T y p e z b w N T n L X > < a : K e y V a l u e O f D i a g r a m O b j e c t K e y a n y T y p e z b w N T n L X > < a : K e y > < K e y > L i n k s \ & l t ; C o l u m n s \ S u m   o f   C o m p a n y   2 & g t ; - & l t ; M e a s u r e s \ C o m p a n y   2 & g t ; \ C O L U M N < / K e y > < / a : K e y > < a : V a l u e   i : t y p e = " M e a s u r e G r i d V i e w S t a t e I D i a g r a m L i n k E n d p o i n t " / > < / a : K e y V a l u e O f D i a g r a m O b j e c t K e y a n y T y p e z b w N T n L X > < a : K e y V a l u e O f D i a g r a m O b j e c t K e y a n y T y p e z b w N T n L X > < a : K e y > < K e y > L i n k s \ & l t ; C o l u m n s \ S u m   o f   C o m p a n y   2 & g t ; - & l t ; M e a s u r e s \ C o m p a n y   2 & g t ; \ M E A S U R E < / K e y > < / a : K e y > < a : V a l u e   i : t y p e = " M e a s u r e G r i d V i e w S t a t e I D i a g r a m L i n k E n d p o i n t " / > < / a : K e y V a l u e O f D i a g r a m O b j e c t K e y a n y T y p e z b w N T n L X > < a : K e y V a l u e O f D i a g r a m O b j e c t K e y a n y T y p e z b w N T n L X > < a : K e y > < K e y > L i n k s \ & l t ; C o l u m n s \ S u m   o f   C o m p a n y   3 & g t ; - & l t ; M e a s u r e s \ C o m p a n y   3 & g t ; < / K e y > < / a : K e y > < a : V a l u e   i : t y p e = " M e a s u r e G r i d V i e w S t a t e I D i a g r a m L i n k " / > < / a : K e y V a l u e O f D i a g r a m O b j e c t K e y a n y T y p e z b w N T n L X > < a : K e y V a l u e O f D i a g r a m O b j e c t K e y a n y T y p e z b w N T n L X > < a : K e y > < K e y > L i n k s \ & l t ; C o l u m n s \ S u m   o f   C o m p a n y   3 & g t ; - & l t ; M e a s u r e s \ C o m p a n y   3 & g t ; \ C O L U M N < / K e y > < / a : K e y > < a : V a l u e   i : t y p e = " M e a s u r e G r i d V i e w S t a t e I D i a g r a m L i n k E n d p o i n t " / > < / a : K e y V a l u e O f D i a g r a m O b j e c t K e y a n y T y p e z b w N T n L X > < a : K e y V a l u e O f D i a g r a m O b j e c t K e y a n y T y p e z b w N T n L X > < a : K e y > < K e y > L i n k s \ & l t ; C o l u m n s \ S u m   o f   C o m p a n y   3 & g t ; - & l t ; M e a s u r e s \ C o m p a n y   3 & g t ; \ M E A S U R E < / K e y > < / a : K e y > < a : V a l u e   i : t y p e = " M e a s u r e G r i d V i e w S t a t e I D i a g r a m L i n k E n d p o i n t " / > < / a : K e y V a l u e O f D i a g r a m O b j e c t K e y a n y T y p e z b w N T n L X > < a : K e y V a l u e O f D i a g r a m O b j e c t K e y a n y T y p e z b w N T n L X > < a : K e y > < K e y > L i n k s \ & l t ; C o l u m n s \ S u m   o f   C o m p a n y   4 & g t ; - & l t ; M e a s u r e s \ C o m p a n y   4 & g t ; < / K e y > < / a : K e y > < a : V a l u e   i : t y p e = " M e a s u r e G r i d V i e w S t a t e I D i a g r a m L i n k " / > < / a : K e y V a l u e O f D i a g r a m O b j e c t K e y a n y T y p e z b w N T n L X > < a : K e y V a l u e O f D i a g r a m O b j e c t K e y a n y T y p e z b w N T n L X > < a : K e y > < K e y > L i n k s \ & l t ; C o l u m n s \ S u m   o f   C o m p a n y   4 & g t ; - & l t ; M e a s u r e s \ C o m p a n y   4 & g t ; \ C O L U M N < / K e y > < / a : K e y > < a : V a l u e   i : t y p e = " M e a s u r e G r i d V i e w S t a t e I D i a g r a m L i n k E n d p o i n t " / > < / a : K e y V a l u e O f D i a g r a m O b j e c t K e y a n y T y p e z b w N T n L X > < a : K e y V a l u e O f D i a g r a m O b j e c t K e y a n y T y p e z b w N T n L X > < a : K e y > < K e y > L i n k s \ & l t ; C o l u m n s \ S u m   o f   C o m p a n y   4 & g t ; - & l t ; M e a s u r e s \ C o m p a n y   4 & g t ; \ M E A S U R E < / K e y > < / a : K e y > < a : V a l u e   i : t y p e = " M e a s u r e G r i d V i e w S t a t e I D i a g r a m L i n k E n d p o i n t " / > < / a : K e y V a l u e O f D i a g r a m O b j e c t K e y a n y T y p e z b w N T n L X > < a : K e y V a l u e O f D i a g r a m O b j e c t K e y a n y T y p e z b w N T n L X > < a : K e y > < K e y > L i n k s \ & l t ; C o l u m n s \ S u m   o f   C o m p a n y   5 & g t ; - & l t ; M e a s u r e s \ C o m p a n y   5 & g t ; < / K e y > < / a : K e y > < a : V a l u e   i : t y p e = " M e a s u r e G r i d V i e w S t a t e I D i a g r a m L i n k " / > < / a : K e y V a l u e O f D i a g r a m O b j e c t K e y a n y T y p e z b w N T n L X > < a : K e y V a l u e O f D i a g r a m O b j e c t K e y a n y T y p e z b w N T n L X > < a : K e y > < K e y > L i n k s \ & l t ; C o l u m n s \ S u m   o f   C o m p a n y   5 & g t ; - & l t ; M e a s u r e s \ C o m p a n y   5 & g t ; \ C O L U M N < / K e y > < / a : K e y > < a : V a l u e   i : t y p e = " M e a s u r e G r i d V i e w S t a t e I D i a g r a m L i n k E n d p o i n t " / > < / a : K e y V a l u e O f D i a g r a m O b j e c t K e y a n y T y p e z b w N T n L X > < a : K e y V a l u e O f D i a g r a m O b j e c t K e y a n y T y p e z b w N T n L X > < a : K e y > < K e y > L i n k s \ & l t ; C o l u m n s \ S u m   o f   C o m p a n y   5 & g t ; - & l t ; M e a s u r e s \ C o m p a n y   5 & g t ; \ M E A S U R E < / K e y > < / a : K e y > < a : V a l u e   i : t y p e = " M e a s u r e G r i d V i e w S t a t e I D i a g r a m L i n k E n d p o i n t " / > < / a : K e y V a l u e O f D i a g r a m O b j e c t K e y a n y T y p e z b w N T n L X > < a : K e y V a l u e O f D i a g r a m O b j e c t K e y a n y T y p e z b w N T n L X > < a : K e y > < K e y > L i n k s \ & l t ; C o l u m n s \ S u m   o f   V a l u e & g t ; - & l t ; M e a s u r e s \ V a l u e & g t ; < / K e y > < / a : K e y > < a : V a l u e   i : t y p e = " M e a s u r e G r i d V i e w S t a t e I D i a g r a m L i n k " / > < / a : K e y V a l u e O f D i a g r a m O b j e c t K e y a n y T y p e z b w N T n L X > < a : K e y V a l u e O f D i a g r a m O b j e c t K e y a n y T y p e z b w N T n L X > < a : K e y > < K e y > L i n k s \ & l t ; C o l u m n s \ S u m   o f   V a l u e & g t ; - & l t ; M e a s u r e s \ V a l u e & g t ; \ C O L U M N < / K e y > < / a : K e y > < a : V a l u e   i : t y p e = " M e a s u r e G r i d V i e w S t a t e I D i a g r a m L i n k E n d p o i n t " / > < / a : K e y V a l u e O f D i a g r a m O b j e c t K e y a n y T y p e z b w N T n L X > < a : K e y V a l u e O f D i a g r a m O b j e c t K e y a n y T y p e z b w N T n L X > < a : K e y > < K e y > L i n k s \ & l t ; C o l u m n s \ S u m   o f   V a l u e & g t ; - & l t ; M e a s u r e s \ V a l u e & g t ; \ M E A S U R E < / K e y > < / a : K e y > < a : V a l u e   i : t y p e = " M e a s u r e G r i d V i e w S t a t e I D i a g r a m L i n k E n d p o i n t " / > < / a : K e y V a l u e O f D i a g r a m O b j e c t K e y a n y T y p e z b w N T n L X > < / V i e w S t a t e s > < / D i a g r a m M a n a g e r . S e r i a l i z a b l e D i a g r a m > < D i a g r a m M a n a g e r . S e r i a l i z a b l e D i a g r a m > < A d a p t e r   i : t y p e = " M e a s u r e D i a g r a m S a n d b o x A d a p t e r " > < T a b l e N a m e > A p p e n d 1 3 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 A p p e n d 1 3 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 T o t a l ( F Y   2 0 2 3 - 2 0 2 4 ) U N I T S   I N   G J   2 < / K e y > < / D i a g r a m O b j e c t K e y > < D i a g r a m O b j e c t K e y > < K e y > M e a s u r e s \ S u m   o f   T o t a l ( F Y   2 0 2 3 - 2 0 2 4 ) U N I T S   I N   G J   2 \ T a g I n f o \ F o r m u l a < / K e y > < / D i a g r a m O b j e c t K e y > < D i a g r a m O b j e c t K e y > < K e y > M e a s u r e s \ S u m   o f   T o t a l ( F Y   2 0 2 3 - 2 0 2 4 ) U N I T S   I N   G J   2 \ T a g I n f o \ V a l u e < / K e y > < / D i a g r a m O b j e c t K e y > < D i a g r a m O b j e c t K e y > < K e y > C o l u m n s \ S r .   N o . < / K e y > < / D i a g r a m O b j e c t K e y > < D i a g r a m O b j e c t K e y > < K e y > C o l u m n s \ P a r a m e t e r < / K e y > < / D i a g r a m O b j e c t K e y > < D i a g r a m O b j e c t K e y > < K e y > C o l u m n s \ C o m p a n y   1 < / K e y > < / D i a g r a m O b j e c t K e y > < D i a g r a m O b j e c t K e y > < K e y > C o l u m n s \ C o m p a n y   2 < / K e y > < / D i a g r a m O b j e c t K e y > < D i a g r a m O b j e c t K e y > < K e y > C o l u m n s \ C o m p a n y   3 < / K e y > < / D i a g r a m O b j e c t K e y > < D i a g r a m O b j e c t K e y > < K e y > C o l u m n s \ C o m p a n y   4 < / K e y > < / D i a g r a m O b j e c t K e y > < D i a g r a m O b j e c t K e y > < K e y > C o l u m n s \ C o m p a n y   5 < / K e y > < / D i a g r a m O b j e c t K e y > < D i a g r a m O b j e c t K e y > < K e y > C o l u m n s \ T o t a l ( F Y   2 0 2 4 - 2 5 ) U N I T S   I N   G J < / K e y > < / D i a g r a m O b j e c t K e y > < D i a g r a m O b j e c t K e y > < K e y > C o l u m n s \ T o t a l ( F Y   2 0 2 3 - 2 0 2 4 ) U N I T S   I N   G J < / K e y > < / D i a g r a m O b j e c t K e y > < D i a g r a m O b j e c t K e y > < K e y > L i n k s \ & l t ; C o l u m n s \ S u m   o f   T o t a l ( F Y   2 0 2 3 - 2 0 2 4 ) U N I T S   I N   G J   2 & g t ; - & l t ; M e a s u r e s \ T o t a l ( F Y   2 0 2 3 - 2 0 2 4 ) U N I T S   I N   G J & g t ; < / K e y > < / D i a g r a m O b j e c t K e y > < D i a g r a m O b j e c t K e y > < K e y > L i n k s \ & l t ; C o l u m n s \ S u m   o f   T o t a l ( F Y   2 0 2 3 - 2 0 2 4 ) U N I T S   I N   G J   2 & g t ; - & l t ; M e a s u r e s \ T o t a l ( F Y   2 0 2 3 - 2 0 2 4 ) U N I T S   I N   G J & g t ; \ C O L U M N < / K e y > < / D i a g r a m O b j e c t K e y > < D i a g r a m O b j e c t K e y > < K e y > L i n k s \ & l t ; C o l u m n s \ S u m   o f   T o t a l ( F Y   2 0 2 3 - 2 0 2 4 ) U N I T S   I N   G J   2 & g t ; - & l t ; M e a s u r e s \ T o t a l ( F Y   2 0 2 3 - 2 0 2 4 ) U N I T S   I N   G J & g t ; \ M E A S U R E 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 T o t a l ( F Y   2 0 2 3 - 2 0 2 4 ) U N I T S   I N   G J   2 < / K e y > < / a : K e y > < a : V a l u e   i : t y p e = " M e a s u r e G r i d N o d e V i e w S t a t e " > < C o l u m n > 8 < / C o l u m n > < L a y e d O u t > t r u e < / L a y e d O u t > < W a s U I I n v i s i b l e > t r u e < / W a s U I I n v i s i b l e > < / a : V a l u e > < / a : K e y V a l u e O f D i a g r a m O b j e c t K e y a n y T y p e z b w N T n L X > < a : K e y V a l u e O f D i a g r a m O b j e c t K e y a n y T y p e z b w N T n L X > < a : K e y > < K e y > M e a s u r e s \ S u m   o f   T o t a l ( F Y   2 0 2 3 - 2 0 2 4 ) U N I T S   I N   G J   2 \ T a g I n f o \ F o r m u l a < / K e y > < / a : K e y > < a : V a l u e   i : t y p e = " M e a s u r e G r i d V i e w S t a t e I D i a g r a m T a g A d d i t i o n a l I n f o " / > < / a : K e y V a l u e O f D i a g r a m O b j e c t K e y a n y T y p e z b w N T n L X > < a : K e y V a l u e O f D i a g r a m O b j e c t K e y a n y T y p e z b w N T n L X > < a : K e y > < K e y > M e a s u r e s \ S u m   o f   T o t a l ( F Y   2 0 2 3 - 2 0 2 4 ) U N I T S   I N   G J   2 \ T a g I n f o \ V a l u e < / K e y > < / a : K e y > < a : V a l u e   i : t y p e = " M e a s u r e G r i d V i e w S t a t e I D i a g r a m T a g A d d i t i o n a l I n f o " / > < / a : K e y V a l u e O f D i a g r a m O b j e c t K e y a n y T y p e z b w N T n L X > < a : K e y V a l u e O f D i a g r a m O b j e c t K e y a n y T y p e z b w N T n L X > < a : K e y > < K e y > C o l u m n s \ S r .   N o . < / K e y > < / a : K e y > < a : V a l u e   i : t y p e = " M e a s u r e G r i d N o d e V i e w S t a t e " > < L a y e d O u t > t r u e < / L a y e d O u t > < / a : V a l u e > < / a : K e y V a l u e O f D i a g r a m O b j e c t K e y a n y T y p e z b w N T n L X > < a : K e y V a l u e O f D i a g r a m O b j e c t K e y a n y T y p e z b w N T n L X > < a : K e y > < K e y > C o l u m n s \ P a r a m e t e r < / K e y > < / a : K e y > < a : V a l u e   i : t y p e = " M e a s u r e G r i d N o d e V i e w S t a t e " > < C o l u m n > 1 < / C o l u m n > < L a y e d O u t > t r u e < / L a y e d O u t > < / a : V a l u e > < / a : K e y V a l u e O f D i a g r a m O b j e c t K e y a n y T y p e z b w N T n L X > < a : K e y V a l u e O f D i a g r a m O b j e c t K e y a n y T y p e z b w N T n L X > < a : K e y > < K e y > C o l u m n s \ C o m p a n y   1 < / K e y > < / a : K e y > < a : V a l u e   i : t y p e = " M e a s u r e G r i d N o d e V i e w S t a t e " > < C o l u m n > 2 < / C o l u m n > < L a y e d O u t > t r u e < / L a y e d O u t > < / a : V a l u e > < / a : K e y V a l u e O f D i a g r a m O b j e c t K e y a n y T y p e z b w N T n L X > < a : K e y V a l u e O f D i a g r a m O b j e c t K e y a n y T y p e z b w N T n L X > < a : K e y > < K e y > C o l u m n s \ C o m p a n y   2 < / K e y > < / a : K e y > < a : V a l u e   i : t y p e = " M e a s u r e G r i d N o d e V i e w S t a t e " > < C o l u m n > 3 < / C o l u m n > < L a y e d O u t > t r u e < / L a y e d O u t > < / a : V a l u e > < / a : K e y V a l u e O f D i a g r a m O b j e c t K e y a n y T y p e z b w N T n L X > < a : K e y V a l u e O f D i a g r a m O b j e c t K e y a n y T y p e z b w N T n L X > < a : K e y > < K e y > C o l u m n s \ C o m p a n y   3 < / K e y > < / a : K e y > < a : V a l u e   i : t y p e = " M e a s u r e G r i d N o d e V i e w S t a t e " > < C o l u m n > 4 < / C o l u m n > < L a y e d O u t > t r u e < / L a y e d O u t > < / a : V a l u e > < / a : K e y V a l u e O f D i a g r a m O b j e c t K e y a n y T y p e z b w N T n L X > < a : K e y V a l u e O f D i a g r a m O b j e c t K e y a n y T y p e z b w N T n L X > < a : K e y > < K e y > C o l u m n s \ C o m p a n y   4 < / K e y > < / a : K e y > < a : V a l u e   i : t y p e = " M e a s u r e G r i d N o d e V i e w S t a t e " > < C o l u m n > 5 < / C o l u m n > < L a y e d O u t > t r u e < / L a y e d O u t > < / a : V a l u e > < / a : K e y V a l u e O f D i a g r a m O b j e c t K e y a n y T y p e z b w N T n L X > < a : K e y V a l u e O f D i a g r a m O b j e c t K e y a n y T y p e z b w N T n L X > < a : K e y > < K e y > C o l u m n s \ C o m p a n y   5 < / K e y > < / a : K e y > < a : V a l u e   i : t y p e = " M e a s u r e G r i d N o d e V i e w S t a t e " > < C o l u m n > 6 < / C o l u m n > < L a y e d O u t > t r u e < / L a y e d O u t > < / a : V a l u e > < / a : K e y V a l u e O f D i a g r a m O b j e c t K e y a n y T y p e z b w N T n L X > < a : K e y V a l u e O f D i a g r a m O b j e c t K e y a n y T y p e z b w N T n L X > < a : K e y > < K e y > C o l u m n s \ T o t a l ( F Y   2 0 2 4 - 2 5 ) U N I T S   I N   G J < / K e y > < / a : K e y > < a : V a l u e   i : t y p e = " M e a s u r e G r i d N o d e V i e w S t a t e " > < C o l u m n > 7 < / C o l u m n > < L a y e d O u t > t r u e < / L a y e d O u t > < / a : V a l u e > < / a : K e y V a l u e O f D i a g r a m O b j e c t K e y a n y T y p e z b w N T n L X > < a : K e y V a l u e O f D i a g r a m O b j e c t K e y a n y T y p e z b w N T n L X > < a : K e y > < K e y > C o l u m n s \ T o t a l ( F Y   2 0 2 3 - 2 0 2 4 ) U N I T S   I N   G J < / K e y > < / a : K e y > < a : V a l u e   i : t y p e = " M e a s u r e G r i d N o d e V i e w S t a t e " > < C o l u m n > 8 < / C o l u m n > < L a y e d O u t > t r u e < / L a y e d O u t > < / a : V a l u e > < / a : K e y V a l u e O f D i a g r a m O b j e c t K e y a n y T y p e z b w N T n L X > < a : K e y V a l u e O f D i a g r a m O b j e c t K e y a n y T y p e z b w N T n L X > < a : K e y > < K e y > L i n k s \ & l t ; C o l u m n s \ S u m   o f   T o t a l ( F Y   2 0 2 3 - 2 0 2 4 ) U N I T S   I N   G J   2 & g t ; - & l t ; M e a s u r e s \ T o t a l ( F Y   2 0 2 3 - 2 0 2 4 ) U N I T S   I N   G J & g t ; < / K e y > < / a : K e y > < a : V a l u e   i : t y p e = " M e a s u r e G r i d V i e w S t a t e I D i a g r a m L i n k " / > < / a : K e y V a l u e O f D i a g r a m O b j e c t K e y a n y T y p e z b w N T n L X > < a : K e y V a l u e O f D i a g r a m O b j e c t K e y a n y T y p e z b w N T n L X > < a : K e y > < K e y > L i n k s \ & l t ; C o l u m n s \ S u m   o f   T o t a l ( F Y   2 0 2 3 - 2 0 2 4 ) U N I T S   I N   G J   2 & g t ; - & l t ; M e a s u r e s \ T o t a l ( F Y   2 0 2 3 - 2 0 2 4 ) U N I T S   I N   G J & g t ; \ C O L U M N < / K e y > < / a : K e y > < a : V a l u e   i : t y p e = " M e a s u r e G r i d V i e w S t a t e I D i a g r a m L i n k E n d p o i n t " / > < / a : K e y V a l u e O f D i a g r a m O b j e c t K e y a n y T y p e z b w N T n L X > < a : K e y V a l u e O f D i a g r a m O b j e c t K e y a n y T y p e z b w N T n L X > < a : K e y > < K e y > L i n k s \ & l t ; C o l u m n s \ S u m   o f   T o t a l ( F Y   2 0 2 3 - 2 0 2 4 ) U N I T S   I N   G J   2 & g t ; - & l t ; M e a s u r e s \ T o t a l ( F Y   2 0 2 3 - 2 0 2 4 ) U N I T S   I N   G J & g t ; \ M E A S U R E < / K e y > < / a : K e y > < a : V a l u e   i : t y p e = " M e a s u r e G r i d V i e w S t a t e I D i a g r a m L i n k E n d p o i n t " / > < / 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 C o m p a n y < / K e y > < / D i a g r a m O b j e c t K e y > < D i a g r a m O b j e c t K e y > < K e y > M e a s u r e s \ C o u n t   o f   C o m p a n y \ T a g I n f o \ F o r m u l a < / K e y > < / D i a g r a m O b j e c t K e y > < D i a g r a m O b j e c t K e y > < K e y > M e a s u r e s \ C o u n t   o f   C o m p a n y \ T a g I n f o \ V a l u e < / K e y > < / D i a g r a m O b j e c t K e y > < D i a g r a m O b j e c t K e y > < K e y > M e a s u r e s \ C o u n t   o f   F i s c a l   Y e a r < / K e y > < / D i a g r a m O b j e c t K e y > < D i a g r a m O b j e c t K e y > < K e y > M e a s u r e s \ C o u n t   o f   F i s c a l   Y e a r \ T a g I n f o \ F o r m u l a < / K e y > < / D i a g r a m O b j e c t K e y > < D i a g r a m O b j e c t K e y > < K e y > M e a s u r e s \ C o u n t   o f   F i s c a l   Y e a r \ T a g I n f o \ V a l u e < / K e y > < / D i a g r a m O b j e c t K e y > < D i a g r a m O b j e c t K e y > < K e y > M e a s u r e s \ S u m   o f   V a l u e   ( G J ) < / K e y > < / D i a g r a m O b j e c t K e y > < D i a g r a m O b j e c t K e y > < K e y > M e a s u r e s \ S u m   o f   V a l u e   ( G J ) \ T a g I n f o \ F o r m u l a < / K e y > < / D i a g r a m O b j e c t K e y > < D i a g r a m O b j e c t K e y > < K e y > M e a s u r e s \ S u m   o f   V a l u e   ( G J ) \ T a g I n f o \ V a l u e < / K e y > < / D i a g r a m O b j e c t K e y > < D i a g r a m O b j e c t K e y > < K e y > C o l u m n s \ P a r a m e t e r < / K e y > < / D i a g r a m O b j e c t K e y > < D i a g r a m O b j e c t K e y > < K e y > C o l u m n s \ C o m p a n y < / K e y > < / D i a g r a m O b j e c t K e y > < D i a g r a m O b j e c t K e y > < K e y > C o l u m n s \ F i s c a l   Y e a r < / K e y > < / D i a g r a m O b j e c t K e y > < D i a g r a m O b j e c t K e y > < K e y > C o l u m n s \ V a l u e   ( G J ) < / K e y > < / D i a g r a m O b j e c t K e y > < D i a g r a m O b j e c t K e y > < K e y > L i n k s \ & l t ; C o l u m n s \ C o u n t   o f   C o m p a n y & g t ; - & l t ; M e a s u r e s \ C o m p a n y & g t ; < / K e y > < / D i a g r a m O b j e c t K e y > < D i a g r a m O b j e c t K e y > < K e y > L i n k s \ & l t ; C o l u m n s \ C o u n t   o f   C o m p a n y & g t ; - & l t ; M e a s u r e s \ C o m p a n y & g t ; \ C O L U M N < / K e y > < / D i a g r a m O b j e c t K e y > < D i a g r a m O b j e c t K e y > < K e y > L i n k s \ & l t ; C o l u m n s \ C o u n t   o f   C o m p a n y & g t ; - & l t ; M e a s u r e s \ C o m p a n y & g t ; \ M E A S U R E < / K e y > < / D i a g r a m O b j e c t K e y > < D i a g r a m O b j e c t K e y > < K e y > L i n k s \ & l t ; C o l u m n s \ C o u n t   o f   F i s c a l   Y e a r & g t ; - & l t ; M e a s u r e s \ F i s c a l   Y e a r & g t ; < / K e y > < / D i a g r a m O b j e c t K e y > < D i a g r a m O b j e c t K e y > < K e y > L i n k s \ & l t ; C o l u m n s \ C o u n t   o f   F i s c a l   Y e a r & g t ; - & l t ; M e a s u r e s \ F i s c a l   Y e a r & g t ; \ C O L U M N < / K e y > < / D i a g r a m O b j e c t K e y > < D i a g r a m O b j e c t K e y > < K e y > L i n k s \ & l t ; C o l u m n s \ C o u n t   o f   F i s c a l   Y e a r & g t ; - & l t ; M e a s u r e s \ F i s c a l   Y e a r & g t ; \ M E A S U R E < / K e y > < / D i a g r a m O b j e c t K e y > < D i a g r a m O b j e c t K e y > < K e y > L i n k s \ & l t ; C o l u m n s \ S u m   o f   V a l u e   ( G J ) & g t ; - & l t ; M e a s u r e s \ V a l u e   ( G J ) & g t ; < / K e y > < / D i a g r a m O b j e c t K e y > < D i a g r a m O b j e c t K e y > < K e y > L i n k s \ & l t ; C o l u m n s \ S u m   o f   V a l u e   ( G J ) & g t ; - & l t ; M e a s u r e s \ V a l u e   ( G J ) & g t ; \ C O L U M N < / K e y > < / D i a g r a m O b j e c t K e y > < D i a g r a m O b j e c t K e y > < K e y > L i n k s \ & l t ; C o l u m n s \ S u m   o f   V a l u e   ( G J ) & g t ; - & l t ; M e a s u r e s \ V a l u e   ( G J ) & g t ; \ M E A S U R E 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 C o m p a n y < / K e y > < / a : K e y > < a : V a l u e   i : t y p e = " M e a s u r e G r i d N o d e V i e w S t a t e " > < C o l u m n > 1 < / C o l u m n > < L a y e d O u t > t r u e < / L a y e d O u t > < W a s U I I n v i s i b l e > t r u e < / W a s U I I n v i s i b l e > < / a : V a l u e > < / a : K e y V a l u e O f D i a g r a m O b j e c t K e y a n y T y p e z b w N T n L X > < a : K e y V a l u e O f D i a g r a m O b j e c t K e y a n y T y p e z b w N T n L X > < a : K e y > < K e y > M e a s u r e s \ C o u n t   o f   C o m p a n y \ T a g I n f o \ F o r m u l a < / K e y > < / a : K e y > < a : V a l u e   i : t y p e = " M e a s u r e G r i d V i e w S t a t e I D i a g r a m T a g A d d i t i o n a l I n f o " / > < / a : K e y V a l u e O f D i a g r a m O b j e c t K e y a n y T y p e z b w N T n L X > < a : K e y V a l u e O f D i a g r a m O b j e c t K e y a n y T y p e z b w N T n L X > < a : K e y > < K e y > M e a s u r e s \ C o u n t   o f   C o m p a n y \ T a g I n f o \ V a l u e < / K e y > < / a : K e y > < a : V a l u e   i : t y p e = " M e a s u r e G r i d V i e w S t a t e I D i a g r a m T a g A d d i t i o n a l I n f o " / > < / a : K e y V a l u e O f D i a g r a m O b j e c t K e y a n y T y p e z b w N T n L X > < a : K e y V a l u e O f D i a g r a m O b j e c t K e y a n y T y p e z b w N T n L X > < a : K e y > < K e y > M e a s u r e s \ C o u n t   o f   F i s c a l   Y e a r < / K e y > < / a : K e y > < a : V a l u e   i : t y p e = " M e a s u r e G r i d N o d e V i e w S t a t e " > < C o l u m n > 2 < / C o l u m n > < L a y e d O u t > t r u e < / L a y e d O u t > < W a s U I I n v i s i b l e > t r u e < / W a s U I I n v i s i b l e > < / a : V a l u e > < / a : K e y V a l u e O f D i a g r a m O b j e c t K e y a n y T y p e z b w N T n L X > < a : K e y V a l u e O f D i a g r a m O b j e c t K e y a n y T y p e z b w N T n L X > < a : K e y > < K e y > M e a s u r e s \ C o u n t   o f   F i s c a l   Y e a r \ T a g I n f o \ F o r m u l a < / K e y > < / a : K e y > < a : V a l u e   i : t y p e = " M e a s u r e G r i d V i e w S t a t e I D i a g r a m T a g A d d i t i o n a l I n f o " / > < / a : K e y V a l u e O f D i a g r a m O b j e c t K e y a n y T y p e z b w N T n L X > < a : K e y V a l u e O f D i a g r a m O b j e c t K e y a n y T y p e z b w N T n L X > < a : K e y > < K e y > M e a s u r e s \ C o u n t   o f   F i s c a l   Y e a r \ T a g I n f o \ V a l u e < / K e y > < / a : K e y > < a : V a l u e   i : t y p e = " M e a s u r e G r i d V i e w S t a t e I D i a g r a m T a g A d d i t i o n a l I n f o " / > < / a : K e y V a l u e O f D i a g r a m O b j e c t K e y a n y T y p e z b w N T n L X > < a : K e y V a l u e O f D i a g r a m O b j e c t K e y a n y T y p e z b w N T n L X > < a : K e y > < K e y > M e a s u r e s \ S u m   o f   V a l u e   ( G J ) < / K e y > < / a : K e y > < a : V a l u e   i : t y p e = " M e a s u r e G r i d N o d e V i e w S t a t e " > < C o l u m n > 3 < / C o l u m n > < L a y e d O u t > t r u e < / L a y e d O u t > < W a s U I I n v i s i b l e > t r u e < / W a s U I I n v i s i b l e > < / a : V a l u e > < / a : K e y V a l u e O f D i a g r a m O b j e c t K e y a n y T y p e z b w N T n L X > < a : K e y V a l u e O f D i a g r a m O b j e c t K e y a n y T y p e z b w N T n L X > < a : K e y > < K e y > M e a s u r e s \ S u m   o f   V a l u e   ( G J ) \ T a g I n f o \ F o r m u l a < / K e y > < / a : K e y > < a : V a l u e   i : t y p e = " M e a s u r e G r i d V i e w S t a t e I D i a g r a m T a g A d d i t i o n a l I n f o " / > < / a : K e y V a l u e O f D i a g r a m O b j e c t K e y a n y T y p e z b w N T n L X > < a : K e y V a l u e O f D i a g r a m O b j e c t K e y a n y T y p e z b w N T n L X > < a : K e y > < K e y > M e a s u r e s \ S u m   o f   V a l u e   ( G J ) \ T a g I n f o \ V a l u e < / K e y > < / a : K e y > < a : V a l u e   i : t y p e = " M e a s u r e G r i d V i e w S t a t e I D i a g r a m T a g A d d i t i o n a l I n f o " / > < / a : K e y V a l u e O f D i a g r a m O b j e c t K e y a n y T y p e z b w N T n L X > < a : K e y V a l u e O f D i a g r a m O b j e c t K e y a n y T y p e z b w N T n L X > < a : K e y > < K e y > C o l u m n s \ P a r a m e t e r < / K e y > < / a : K e y > < a : V a l u e   i : t y p e = " M e a s u r e G r i d N o d e V i e w S t a t e " > < L a y e d O u t > t r u e < / L a y e d O u t > < / a : V a l u e > < / a : K e y V a l u e O f D i a g r a m O b j e c t K e y a n y T y p e z b w N T n L X > < a : K e y V a l u e O f D i a g r a m O b j e c t K e y a n y T y p e z b w N T n L X > < a : K e y > < K e y > C o l u m n s \ C o m p a n y < / K e y > < / a : K e y > < a : V a l u e   i : t y p e = " M e a s u r e G r i d N o d e V i e w S t a t e " > < C o l u m n > 1 < / C o l u m n > < L a y e d O u t > t r u e < / L a y e d O u t > < / a : V a l u e > < / a : K e y V a l u e O f D i a g r a m O b j e c t K e y a n y T y p e z b w N T n L X > < a : K e y V a l u e O f D i a g r a m O b j e c t K e y a n y T y p e z b w N T n L X > < a : K e y > < K e y > C o l u m n s \ F i s c a l   Y e a r < / K e y > < / a : K e y > < a : V a l u e   i : t y p e = " M e a s u r e G r i d N o d e V i e w S t a t e " > < C o l u m n > 2 < / C o l u m n > < L a y e d O u t > t r u e < / L a y e d O u t > < / a : V a l u e > < / a : K e y V a l u e O f D i a g r a m O b j e c t K e y a n y T y p e z b w N T n L X > < a : K e y V a l u e O f D i a g r a m O b j e c t K e y a n y T y p e z b w N T n L X > < a : K e y > < K e y > C o l u m n s \ V a l u e   ( G J ) < / K e y > < / a : K e y > < a : V a l u e   i : t y p e = " M e a s u r e G r i d N o d e V i e w S t a t e " > < C o l u m n > 3 < / C o l u m n > < L a y e d O u t > t r u e < / L a y e d O u t > < / a : V a l u e > < / a : K e y V a l u e O f D i a g r a m O b j e c t K e y a n y T y p e z b w N T n L X > < a : K e y V a l u e O f D i a g r a m O b j e c t K e y a n y T y p e z b w N T n L X > < a : K e y > < K e y > L i n k s \ & l t ; C o l u m n s \ C o u n t   o f   C o m p a n y & g t ; - & l t ; M e a s u r e s \ C o m p a n y & g t ; < / K e y > < / a : K e y > < a : V a l u e   i : t y p e = " M e a s u r e G r i d V i e w S t a t e I D i a g r a m L i n k " / > < / a : K e y V a l u e O f D i a g r a m O b j e c t K e y a n y T y p e z b w N T n L X > < a : K e y V a l u e O f D i a g r a m O b j e c t K e y a n y T y p e z b w N T n L X > < a : K e y > < K e y > L i n k s \ & l t ; C o l u m n s \ C o u n t   o f   C o m p a n y & g t ; - & l t ; M e a s u r e s \ C o m p a n y & g t ; \ C O L U M N < / K e y > < / a : K e y > < a : V a l u e   i : t y p e = " M e a s u r e G r i d V i e w S t a t e I D i a g r a m L i n k E n d p o i n t " / > < / a : K e y V a l u e O f D i a g r a m O b j e c t K e y a n y T y p e z b w N T n L X > < a : K e y V a l u e O f D i a g r a m O b j e c t K e y a n y T y p e z b w N T n L X > < a : K e y > < K e y > L i n k s \ & l t ; C o l u m n s \ C o u n t   o f   C o m p a n y & g t ; - & l t ; M e a s u r e s \ C o m p a n y & g t ; \ M E A S U R E < / K e y > < / a : K e y > < a : V a l u e   i : t y p e = " M e a s u r e G r i d V i e w S t a t e I D i a g r a m L i n k E n d p o i n t " / > < / a : K e y V a l u e O f D i a g r a m O b j e c t K e y a n y T y p e z b w N T n L X > < a : K e y V a l u e O f D i a g r a m O b j e c t K e y a n y T y p e z b w N T n L X > < a : K e y > < K e y > L i n k s \ & l t ; C o l u m n s \ C o u n t   o f   F i s c a l   Y e a r & g t ; - & l t ; M e a s u r e s \ F i s c a l   Y e a r & g t ; < / K e y > < / a : K e y > < a : V a l u e   i : t y p e = " M e a s u r e G r i d V i e w S t a t e I D i a g r a m L i n k " / > < / a : K e y V a l u e O f D i a g r a m O b j e c t K e y a n y T y p e z b w N T n L X > < a : K e y V a l u e O f D i a g r a m O b j e c t K e y a n y T y p e z b w N T n L X > < a : K e y > < K e y > L i n k s \ & l t ; C o l u m n s \ C o u n t   o f   F i s c a l   Y e a r & g t ; - & l t ; M e a s u r e s \ F i s c a l   Y e a r & g t ; \ C O L U M N < / K e y > < / a : K e y > < a : V a l u e   i : t y p e = " M e a s u r e G r i d V i e w S t a t e I D i a g r a m L i n k E n d p o i n t " / > < / a : K e y V a l u e O f D i a g r a m O b j e c t K e y a n y T y p e z b w N T n L X > < a : K e y V a l u e O f D i a g r a m O b j e c t K e y a n y T y p e z b w N T n L X > < a : K e y > < K e y > L i n k s \ & l t ; C o l u m n s \ C o u n t   o f   F i s c a l   Y e a r & g t ; - & l t ; M e a s u r e s \ F i s c a l   Y e a r & g t ; \ M E A S U R E < / K e y > < / a : K e y > < a : V a l u e   i : t y p e = " M e a s u r e G r i d V i e w S t a t e I D i a g r a m L i n k E n d p o i n t " / > < / a : K e y V a l u e O f D i a g r a m O b j e c t K e y a n y T y p e z b w N T n L X > < a : K e y V a l u e O f D i a g r a m O b j e c t K e y a n y T y p e z b w N T n L X > < a : K e y > < K e y > L i n k s \ & l t ; C o l u m n s \ S u m   o f   V a l u e   ( G J ) & g t ; - & l t ; M e a s u r e s \ V a l u e   ( G J ) & g t ; < / K e y > < / a : K e y > < a : V a l u e   i : t y p e = " M e a s u r e G r i d V i e w S t a t e I D i a g r a m L i n k " / > < / a : K e y V a l u e O f D i a g r a m O b j e c t K e y a n y T y p e z b w N T n L X > < a : K e y V a l u e O f D i a g r a m O b j e c t K e y a n y T y p e z b w N T n L X > < a : K e y > < K e y > L i n k s \ & l t ; C o l u m n s \ S u m   o f   V a l u e   ( G J ) & g t ; - & l t ; M e a s u r e s \ V a l u e   ( G J ) & g t ; \ C O L U M N < / K e y > < / a : K e y > < a : V a l u e   i : t y p e = " M e a s u r e G r i d V i e w S t a t e I D i a g r a m L i n k E n d p o i n t " / > < / a : K e y V a l u e O f D i a g r a m O b j e c t K e y a n y T y p e z b w N T n L X > < a : K e y V a l u e O f D i a g r a m O b j e c t K e y a n y T y p e z b w N T n L X > < a : K e y > < K e y > L i n k s \ & l t ; C o l u m n s \ S u m   o f   V a l u e   ( G J ) & g t ; - & l t ; M e a s u r e s \ V a l u e   ( G J ) & g t ; \ M E A S U R E < / K e y > < / a : K e y > < a : V a l u e   i : t y p e = " M e a s u r e G r i d V i e w S t a t e I D i a g r a m L i n k E n d p o i n t " / > < / a : K e y V a l u e O f D i a g r a m O b j e c t K e y a n y T y p e z b w N T n L X > < / V i e w S t a t e s > < / D i a g r a m M a n a g e r . S e r i a l i z a b l e D i a g r a m > < / A r r a y O f D i a g r a m M a n a g e r . S e r i a l i z a b l e D i a g r a m > ] ] > < / C u s t o m C o n t e n t > < / G e m i n i > 
</file>

<file path=customXml/item35.xml>��< ? x m l   v e r s i o n = " 1 . 0 "   e n c o d i n g = " U T F - 1 6 " ? > < G e m i n i   x m l n s = " h t t p : / / g e m i n i / p i v o t c u s t o m i z a t i o n / 9 d 3 4 2 f 1 9 - 8 d 7 2 - 4 3 8 0 - b 3 9 5 - 4 2 f 1 9 1 2 f 8 b b a " > < C u s t o m C o n t e n t > < ! [ C D A T A [ < ? x m l   v e r s i o n = " 1 . 0 "   e n c o d i n g = " u t f - 1 6 " ? > < S e t t i n g s > < C a l c u l a t e d F i e l d s > < i t e m > < M e a s u r e N a m e > Y O Y ( % ) C h a n g e < / M e a s u r e N a m e > < D i s p l a y N a m e > Y O Y ( % ) C h a n g e < / D i s p l a y N a m e > < V i s i b l e > F a l s e < / V i s i b l e > < / i t e m > < i t e m > < M e a s u r e N a m e > T O T A L   E N E R G Y   C O S U M P T I O N < / M e a s u r e N a m e > < D i s p l a y N a m e > T O T A L   E N E R G Y   C O S U M P T I O N < / D i s p l a y N a m e > < V i s i b l e > F a l s e < / V i s i b l e > < / i t e m > < / C a l c u l a t e d F i e l d s > < S A H o s t H a s h > 0 < / S A H o s t H a s h > < G e m i n i F i e l d L i s t V i s i b l e > T r u e < / G e m i n i F i e l d L i s t V i s i b l e > < / S e t t i n g s > ] ] > < / C u s t o m C o n t e n t > < / G e m i n i > 
</file>

<file path=customXml/item3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 2 0 2 4 - 1 2 - 0 6 T 2 3 : 0 3 : 4 1 . 1 4 8 9 5 5 3 + 0 5 : 3 0 < / L a s t P r o c e s s e d T i m e > < / D a t a M o d e l i n g S a n d b o x . S e r i a l i z e d S a n d b o x E r r o r C a c h e > ] ] > < / C u s t o m C o n t e n t > < / G e m i n i > 
</file>

<file path=customXml/item4.xml>��< ? x m l   v e r s i o n = " 1 . 0 "   e n c o d i n g = " U T F - 1 6 " ? > < G e m i n i   x m l n s = " h t t p : / / g e m i n i / p i v o t c u s t o m i z a t i o n / C l i e n t W i n d o w X M L " > < C u s t o m C o n t e n t > < ! [ C D A T A [ T a b l e 3 ] ] > < / C u s t o m C o n t e n t > < / G e m i n i > 
</file>

<file path=customXml/item5.xml>��< ? x m l   v e r s i o n = " 1 . 0 "   e n c o d i n g = " U T F - 1 6 " ? > < G e m i n i   x m l n s = " h t t p : / / g e m i n i / p i v o t c u s t o m i z a t i o n / 3 2 0 2 9 7 c d - f f 9 0 - 4 d 0 4 - 9 f a b - 8 0 e f 5 2 2 3 6 8 7 9 " > < C u s t o m C o n t e n t > < ! [ C D A T A [ < ? x m l   v e r s i o n = " 1 . 0 "   e n c o d i n g = " u t f - 1 6 " ? > < S e t t i n g s > < C a l c u l a t e d F i e l d s > < i t e m > < M e a s u r e N a m e > Y O Y ( % ) C h a n g e < / M e a s u r e N a m e > < D i s p l a y N a m e > Y O Y ( % ) C h a n g e < / D i s p l a y N a m e > < V i s i b l e > F a l s e < / V i s i b l e > < / i t e m > < i t e m > < M e a s u r e N a m e > T O T A L   E N E R G Y   C O S U M P T I O N < / M e a s u r e N a m e > < D i s p l a y N a m e > T O T A L   E N E R G Y   C O S U M P T I O N < / D i s p l a y N a m e > < V i s i b l e > F a l s e < / V i s i b l e > < / i t e m > < / C a l c u l a t e d F i e l d s > < S A H o s t H a s h > 0 < / S A H o s t H a s h > < G e m i n i F i e l d L i s t V i s i b l e > T r u e < / G e m i n i F i e l d L i s t V i s i b l e > < / S e t t i n g s > ] ] > < / 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5 e f 7 0 5 a 7 - e 3 5 7 - 4 4 d 6 - 9 d 1 6 - 8 a c 6 7 5 3 6 1 e a 7 " > < C u s t o m C o n t e n t > < ! [ C D A T A [ < ? x m l   v e r s i o n = " 1 . 0 "   e n c o d i n g = " u t f - 1 6 " ? > < S e t t i n g s > < C a l c u l a t e d F i e l d s > < i t e m > < M e a s u r e N a m e > Y O Y ( % ) C h a n g e < / M e a s u r e N a m e > < D i s p l a y N a m e > Y O Y ( % ) C h a n g e < / D i s p l a y N a m e > < V i s i b l e > F a l s e < / V i s i b l e > < / i t e m > < i t e m > < M e a s u r e N a m e > T O T A L   E N E R G Y   C O S U M P T I O N < / M e a s u r e N a m e > < D i s p l a y N a m e > T O T A L   E N E R G Y   C O S U M P T I O N < / D i s p l a y N a m e > < V i s i b l e > F a l s e < / V i s i b l e > < / i t e m > < / C a l c u l a t e d F i e l d s > < S A H o s t H a s h > 0 < / S A H o s t H a s h > < G e m i n i F i e l d L i s t V i s i b l e > T r u e < / G e m i n i F i e l d L i s t V i s i b l e > < / S e t t i n g s > ] ] > < / C u s t o m C o n t e n t > < / G e m i n i > 
</file>

<file path=customXml/item8.xml>��< ? x m l   v e r s i o n = " 1 . 0 "   e n c o d i n g = " U T F - 1 6 " ? > < G e m i n i   x m l n s = " h t t p : / / g e m i n i / p i v o t c u s t o m i z a t i o n / b 3 8 f a b a 5 - a 8 2 6 - 4 4 8 b - 9 5 6 d - d 5 c 9 0 d 9 a d 6 f a " > < C u s t o m C o n t e n t > < ! [ C D A T A [ < ? x m l   v e r s i o n = " 1 . 0 "   e n c o d i n g = " u t f - 1 6 " ? > < S e t t i n g s > < C a l c u l a t e d F i e l d s > < i t e m > < M e a s u r e N a m e > Y O Y ( % ) C h a n g e < / M e a s u r e N a m e > < D i s p l a y N a m e > Y O Y ( % ) C h a n g e < / D i s p l a y N a m e > < V i s i b l e > F a l s e < / V i s i b l e > < / i t e m > < / C a l c u l a t e d F i e l d s > < S A H o s t H a s h > 0 < / S A H o s t H a s h > < G e m i n i F i e l d L i s t V i s i b l e > T r u e < / G e m i n i F i e l d L i s t V i s i b l e > < / S e t t i n g s > ] ] > < / C u s t o m C o n t e n t > < / G e m i n i > 
</file>

<file path=customXml/item9.xml>��< ? x m l   v e r s i o n = " 1 . 0 "   e n c o d i n g = " U T F - 1 6 " ? > < G e m i n i   x m l n s = " h t t p : / / g e m i n i / p i v o t c u s t o m i z a t i o n / T a b l e X M L _ F Y   2 0 2 4 - 2 5       2 _ 9 f c 9 a 5 2 5 - 3 6 e b - 4 9 5 0 - a 1 7 5 - a e e 2 0 0 3 c c a 6 f " > < C u s t o m C o n t e n t   x m l n s = " h t t p : / / g e m i n i / p i v o t c u s t o m i z a t i o n / T a b l e X M L _ F Y   2 0 2 4 - 2 5   2 _ 9 f c 9 a 5 2 5 - 3 6 e b - 4 9 5 0 - a 1 7 5 - a e e 2 0 0 3 c c a 6 f " > < ! [ C D A T A [ < T a b l e W i d g e t G r i d S e r i a l i z a t i o n   x m l n s : x s d = " h t t p : / / w w w . w 3 . o r g / 2 0 0 1 / X M L S c h e m a "   x m l n s : x s i = " h t t p : / / w w w . w 3 . o r g / 2 0 0 1 / X M L S c h e m a - i n s t a n c e " > < C o l u m n S u g g e s t e d T y p e   / > < C o l u m n F o r m a t   / > < C o l u m n A c c u r a c y   / > < C o l u m n C u r r e n c y S y m b o l   / > < C o l u m n P o s i t i v e P a t t e r n   / > < C o l u m n N e g a t i v e P a t t e r n   / > < C o l u m n W i d t h s > < i t e m > < k e y > < s t r i n g > S r .   N o . < / s t r i n g > < / k e y > < v a l u e > < i n t > 7 5 < / i n t > < / v a l u e > < / i t e m > < i t e m > < k e y > < s t r i n g > P a r a m e t e r < / s t r i n g > < / k e y > < v a l u e > < i n t > 1 0 1 < / i n t > < / v a l u e > < / i t e m > < i t e m > < k e y > < s t r i n g > C o m p a n y   1 < / s t r i n g > < / k e y > < v a l u e > < i n t > 1 0 4 < / i n t > < / v a l u e > < / i t e m > < i t e m > < k e y > < s t r i n g > C o m p a n y   2 < / s t r i n g > < / k e y > < v a l u e > < i n t > 1 0 4 < / i n t > < / v a l u e > < / i t e m > < i t e m > < k e y > < s t r i n g > C o m p a n y   3 < / s t r i n g > < / k e y > < v a l u e > < i n t > 1 0 4 < / i n t > < / v a l u e > < / i t e m > < i t e m > < k e y > < s t r i n g > C o m p a n y   4 < / s t r i n g > < / k e y > < v a l u e > < i n t > 1 0 4 < / i n t > < / v a l u e > < / i t e m > < i t e m > < k e y > < s t r i n g > C o m p a n y   5 < / s t r i n g > < / k e y > < v a l u e > < i n t > 1 0 4 < / i n t > < / v a l u e > < / i t e m > < i t e m > < k e y > < s t r i n g > T o t a l ( F Y   2 0 2 4 - 2 5 ) U N I T S   I N   G J < / s t r i n g > < / k e y > < v a l u e > < i n t > 2 1 1 < / i n t > < / v a l u e > < / i t e m > < / C o l u m n W i d t h s > < C o l u m n D i s p l a y I n d e x > < i t e m > < k e y > < s t r i n g > S r .   N o . < / s t r i n g > < / k e y > < v a l u e > < i n t > 0 < / i n t > < / v a l u e > < / i t e m > < i t e m > < k e y > < s t r i n g > P a r a m e t e r < / s t r i n g > < / k e y > < v a l u e > < i n t > 1 < / i n t > < / v a l u e > < / i t e m > < i t e m > < k e y > < s t r i n g > C o m p a n y   1 < / s t r i n g > < / k e y > < v a l u e > < i n t > 2 < / i n t > < / v a l u e > < / i t e m > < i t e m > < k e y > < s t r i n g > C o m p a n y   2 < / s t r i n g > < / k e y > < v a l u e > < i n t > 3 < / i n t > < / v a l u e > < / i t e m > < i t e m > < k e y > < s t r i n g > C o m p a n y   3 < / s t r i n g > < / k e y > < v a l u e > < i n t > 4 < / i n t > < / v a l u e > < / i t e m > < i t e m > < k e y > < s t r i n g > C o m p a n y   4 < / s t r i n g > < / k e y > < v a l u e > < i n t > 5 < / i n t > < / v a l u e > < / i t e m > < i t e m > < k e y > < s t r i n g > C o m p a n y   5 < / s t r i n g > < / k e y > < v a l u e > < i n t > 6 < / i n t > < / v a l u e > < / i t e m > < i t e m > < k e y > < s t r i n g > T o t a l ( F Y   2 0 2 4 - 2 5 ) U N I T S   I N   G J < / s t r i n g > < / k e y > < v a l u e > < i n t > 7 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D8A8E0C-FAAF-41E7-9766-024A07304931}">
  <ds:schemaRefs/>
</ds:datastoreItem>
</file>

<file path=customXml/itemProps10.xml><?xml version="1.0" encoding="utf-8"?>
<ds:datastoreItem xmlns:ds="http://schemas.openxmlformats.org/officeDocument/2006/customXml" ds:itemID="{E5E24A61-5FD4-4B51-9F3A-E429689A7E5F}">
  <ds:schemaRefs/>
</ds:datastoreItem>
</file>

<file path=customXml/itemProps11.xml><?xml version="1.0" encoding="utf-8"?>
<ds:datastoreItem xmlns:ds="http://schemas.openxmlformats.org/officeDocument/2006/customXml" ds:itemID="{5906FCAF-6042-42D1-B0E9-AD5498200D3D}">
  <ds:schemaRefs/>
</ds:datastoreItem>
</file>

<file path=customXml/itemProps12.xml><?xml version="1.0" encoding="utf-8"?>
<ds:datastoreItem xmlns:ds="http://schemas.openxmlformats.org/officeDocument/2006/customXml" ds:itemID="{FA3AD36F-0B3F-4D53-A213-E3F67B51E1AD}">
  <ds:schemaRefs/>
</ds:datastoreItem>
</file>

<file path=customXml/itemProps13.xml><?xml version="1.0" encoding="utf-8"?>
<ds:datastoreItem xmlns:ds="http://schemas.openxmlformats.org/officeDocument/2006/customXml" ds:itemID="{244DC56F-6F9E-45F5-99EF-8E43B0AB2DE8}">
  <ds:schemaRefs/>
</ds:datastoreItem>
</file>

<file path=customXml/itemProps14.xml><?xml version="1.0" encoding="utf-8"?>
<ds:datastoreItem xmlns:ds="http://schemas.openxmlformats.org/officeDocument/2006/customXml" ds:itemID="{F5566ACD-ABF6-460C-A726-710A85F10A7D}">
  <ds:schemaRefs/>
</ds:datastoreItem>
</file>

<file path=customXml/itemProps15.xml><?xml version="1.0" encoding="utf-8"?>
<ds:datastoreItem xmlns:ds="http://schemas.openxmlformats.org/officeDocument/2006/customXml" ds:itemID="{C30E2FFE-DB53-4163-B4E8-01C8CD66881A}">
  <ds:schemaRefs/>
</ds:datastoreItem>
</file>

<file path=customXml/itemProps16.xml><?xml version="1.0" encoding="utf-8"?>
<ds:datastoreItem xmlns:ds="http://schemas.openxmlformats.org/officeDocument/2006/customXml" ds:itemID="{AF916C76-806D-44BA-84D7-4936542F197B}">
  <ds:schemaRefs/>
</ds:datastoreItem>
</file>

<file path=customXml/itemProps17.xml><?xml version="1.0" encoding="utf-8"?>
<ds:datastoreItem xmlns:ds="http://schemas.openxmlformats.org/officeDocument/2006/customXml" ds:itemID="{D94CE886-98EF-4DDE-9830-A8DEB9C91F6D}">
  <ds:schemaRefs/>
</ds:datastoreItem>
</file>

<file path=customXml/itemProps18.xml><?xml version="1.0" encoding="utf-8"?>
<ds:datastoreItem xmlns:ds="http://schemas.openxmlformats.org/officeDocument/2006/customXml" ds:itemID="{CB87F9F6-A7C8-46F1-9EDC-F002BE2E8B12}">
  <ds:schemaRefs/>
</ds:datastoreItem>
</file>

<file path=customXml/itemProps19.xml><?xml version="1.0" encoding="utf-8"?>
<ds:datastoreItem xmlns:ds="http://schemas.openxmlformats.org/officeDocument/2006/customXml" ds:itemID="{91561550-1827-4245-B35D-3154CE871922}">
  <ds:schemaRefs/>
</ds:datastoreItem>
</file>

<file path=customXml/itemProps2.xml><?xml version="1.0" encoding="utf-8"?>
<ds:datastoreItem xmlns:ds="http://schemas.openxmlformats.org/officeDocument/2006/customXml" ds:itemID="{FD9DF712-D1A3-4FC0-A807-4568471FC7D0}">
  <ds:schemaRefs/>
</ds:datastoreItem>
</file>

<file path=customXml/itemProps20.xml><?xml version="1.0" encoding="utf-8"?>
<ds:datastoreItem xmlns:ds="http://schemas.openxmlformats.org/officeDocument/2006/customXml" ds:itemID="{8483AF2E-D16F-4B3E-B21A-3740DA6C37DC}">
  <ds:schemaRefs/>
</ds:datastoreItem>
</file>

<file path=customXml/itemProps21.xml><?xml version="1.0" encoding="utf-8"?>
<ds:datastoreItem xmlns:ds="http://schemas.openxmlformats.org/officeDocument/2006/customXml" ds:itemID="{581CB777-D722-4A03-A6A5-F6BC4E1A99D8}">
  <ds:schemaRefs/>
</ds:datastoreItem>
</file>

<file path=customXml/itemProps22.xml><?xml version="1.0" encoding="utf-8"?>
<ds:datastoreItem xmlns:ds="http://schemas.openxmlformats.org/officeDocument/2006/customXml" ds:itemID="{20B60A91-AE9B-4711-AE9B-AF78436F465B}">
  <ds:schemaRefs/>
</ds:datastoreItem>
</file>

<file path=customXml/itemProps23.xml><?xml version="1.0" encoding="utf-8"?>
<ds:datastoreItem xmlns:ds="http://schemas.openxmlformats.org/officeDocument/2006/customXml" ds:itemID="{FA16C96B-F417-4FDD-B2AB-599220B0397C}">
  <ds:schemaRefs>
    <ds:schemaRef ds:uri="http://schemas.microsoft.com/DataMashup"/>
  </ds:schemaRefs>
</ds:datastoreItem>
</file>

<file path=customXml/itemProps24.xml><?xml version="1.0" encoding="utf-8"?>
<ds:datastoreItem xmlns:ds="http://schemas.openxmlformats.org/officeDocument/2006/customXml" ds:itemID="{2A870A24-CC06-4A30-BAE4-40AE94956AD9}">
  <ds:schemaRefs/>
</ds:datastoreItem>
</file>

<file path=customXml/itemProps25.xml><?xml version="1.0" encoding="utf-8"?>
<ds:datastoreItem xmlns:ds="http://schemas.openxmlformats.org/officeDocument/2006/customXml" ds:itemID="{339CAFC1-5541-4857-8A22-ABF742F0145D}">
  <ds:schemaRefs/>
</ds:datastoreItem>
</file>

<file path=customXml/itemProps26.xml><?xml version="1.0" encoding="utf-8"?>
<ds:datastoreItem xmlns:ds="http://schemas.openxmlformats.org/officeDocument/2006/customXml" ds:itemID="{99DC4F07-3961-46AB-B7F4-C154088BB8F4}">
  <ds:schemaRefs/>
</ds:datastoreItem>
</file>

<file path=customXml/itemProps27.xml><?xml version="1.0" encoding="utf-8"?>
<ds:datastoreItem xmlns:ds="http://schemas.openxmlformats.org/officeDocument/2006/customXml" ds:itemID="{4EE9901E-5715-4CBE-8735-6A5DE48D265F}">
  <ds:schemaRefs/>
</ds:datastoreItem>
</file>

<file path=customXml/itemProps28.xml><?xml version="1.0" encoding="utf-8"?>
<ds:datastoreItem xmlns:ds="http://schemas.openxmlformats.org/officeDocument/2006/customXml" ds:itemID="{6D451B6D-5BF5-4426-AEE9-4EA2017E5379}">
  <ds:schemaRefs/>
</ds:datastoreItem>
</file>

<file path=customXml/itemProps29.xml><?xml version="1.0" encoding="utf-8"?>
<ds:datastoreItem xmlns:ds="http://schemas.openxmlformats.org/officeDocument/2006/customXml" ds:itemID="{0FFD7E6A-9D22-4633-9E76-B911116350D5}">
  <ds:schemaRefs/>
</ds:datastoreItem>
</file>

<file path=customXml/itemProps3.xml><?xml version="1.0" encoding="utf-8"?>
<ds:datastoreItem xmlns:ds="http://schemas.openxmlformats.org/officeDocument/2006/customXml" ds:itemID="{CD8FAB65-0572-4FFC-82AD-C9E9A6E06906}">
  <ds:schemaRefs/>
</ds:datastoreItem>
</file>

<file path=customXml/itemProps30.xml><?xml version="1.0" encoding="utf-8"?>
<ds:datastoreItem xmlns:ds="http://schemas.openxmlformats.org/officeDocument/2006/customXml" ds:itemID="{7137C0C8-924D-4205-9223-AAA36E6130BB}">
  <ds:schemaRefs/>
</ds:datastoreItem>
</file>

<file path=customXml/itemProps31.xml><?xml version="1.0" encoding="utf-8"?>
<ds:datastoreItem xmlns:ds="http://schemas.openxmlformats.org/officeDocument/2006/customXml" ds:itemID="{8A71C6C0-9B12-46FD-930A-50B374CE772D}">
  <ds:schemaRefs/>
</ds:datastoreItem>
</file>

<file path=customXml/itemProps32.xml><?xml version="1.0" encoding="utf-8"?>
<ds:datastoreItem xmlns:ds="http://schemas.openxmlformats.org/officeDocument/2006/customXml" ds:itemID="{65351774-24B7-4E94-BF49-2BBAB40254F3}">
  <ds:schemaRefs/>
</ds:datastoreItem>
</file>

<file path=customXml/itemProps33.xml><?xml version="1.0" encoding="utf-8"?>
<ds:datastoreItem xmlns:ds="http://schemas.openxmlformats.org/officeDocument/2006/customXml" ds:itemID="{8FB93840-4C9B-40D2-81E3-7E9303F2292A}">
  <ds:schemaRefs/>
</ds:datastoreItem>
</file>

<file path=customXml/itemProps34.xml><?xml version="1.0" encoding="utf-8"?>
<ds:datastoreItem xmlns:ds="http://schemas.openxmlformats.org/officeDocument/2006/customXml" ds:itemID="{ACE60C3F-2397-492F-8498-D54811882B76}">
  <ds:schemaRefs/>
</ds:datastoreItem>
</file>

<file path=customXml/itemProps35.xml><?xml version="1.0" encoding="utf-8"?>
<ds:datastoreItem xmlns:ds="http://schemas.openxmlformats.org/officeDocument/2006/customXml" ds:itemID="{DBF39484-0EDE-43AC-81C1-B4D7C7999531}">
  <ds:schemaRefs/>
</ds:datastoreItem>
</file>

<file path=customXml/itemProps36.xml><?xml version="1.0" encoding="utf-8"?>
<ds:datastoreItem xmlns:ds="http://schemas.openxmlformats.org/officeDocument/2006/customXml" ds:itemID="{21AE19FC-DB34-42EB-A1B8-053D014BB728}">
  <ds:schemaRefs/>
</ds:datastoreItem>
</file>

<file path=customXml/itemProps4.xml><?xml version="1.0" encoding="utf-8"?>
<ds:datastoreItem xmlns:ds="http://schemas.openxmlformats.org/officeDocument/2006/customXml" ds:itemID="{400299AF-1A6F-4716-B8A7-6612F086109E}">
  <ds:schemaRefs/>
</ds:datastoreItem>
</file>

<file path=customXml/itemProps5.xml><?xml version="1.0" encoding="utf-8"?>
<ds:datastoreItem xmlns:ds="http://schemas.openxmlformats.org/officeDocument/2006/customXml" ds:itemID="{03E39437-A4E4-4E7C-A17A-E685E355D212}">
  <ds:schemaRefs/>
</ds:datastoreItem>
</file>

<file path=customXml/itemProps6.xml><?xml version="1.0" encoding="utf-8"?>
<ds:datastoreItem xmlns:ds="http://schemas.openxmlformats.org/officeDocument/2006/customXml" ds:itemID="{A4C26F58-3FD9-42E9-8DBF-4CC6F84C3C0C}">
  <ds:schemaRefs/>
</ds:datastoreItem>
</file>

<file path=customXml/itemProps7.xml><?xml version="1.0" encoding="utf-8"?>
<ds:datastoreItem xmlns:ds="http://schemas.openxmlformats.org/officeDocument/2006/customXml" ds:itemID="{23782079-91A0-4934-9C9B-FA5A3EC5D032}">
  <ds:schemaRefs/>
</ds:datastoreItem>
</file>

<file path=customXml/itemProps8.xml><?xml version="1.0" encoding="utf-8"?>
<ds:datastoreItem xmlns:ds="http://schemas.openxmlformats.org/officeDocument/2006/customXml" ds:itemID="{612A06EA-ADFD-413A-ADCD-B7CED5660AD8}">
  <ds:schemaRefs/>
</ds:datastoreItem>
</file>

<file path=customXml/itemProps9.xml><?xml version="1.0" encoding="utf-8"?>
<ds:datastoreItem xmlns:ds="http://schemas.openxmlformats.org/officeDocument/2006/customXml" ds:itemID="{EC2C52F1-40DE-41A8-B6E7-6B289133EFD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Sheet2</vt:lpstr>
      <vt:lpstr>Y</vt:lpstr>
      <vt:lpstr>Sheet3</vt:lpstr>
      <vt:lpstr>COMBINED(FY24-25,23-24)</vt:lpstr>
      <vt:lpstr>Sheet4</vt:lpstr>
      <vt:lpstr>DASHBOARD</vt:lpstr>
      <vt:lpstr>Sheet1</vt:lpstr>
      <vt:lpstr>Sheet5</vt:lpstr>
      <vt:lpstr>Sheet8</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Vikrant Pardeshi</dc:creator>
  <cp:lastModifiedBy>Vikrant Pardeshi</cp:lastModifiedBy>
  <dcterms:created xsi:type="dcterms:W3CDTF">2024-12-05T07:09:07Z</dcterms:created>
  <dcterms:modified xsi:type="dcterms:W3CDTF">2024-12-11T18:57:24Z</dcterms:modified>
</cp:coreProperties>
</file>