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5" i="1"/>
  <c r="C26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24"/>
  <c r="E14"/>
  <c r="D23"/>
  <c r="C13"/>
  <c r="C17" s="1"/>
  <c r="C14"/>
  <c r="R3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B20" l="1"/>
  <c r="C20" s="1"/>
  <c r="S27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15"/>
  <c r="S26"/>
  <c r="S18"/>
  <c r="S19"/>
  <c r="S24"/>
  <c r="S16"/>
  <c r="S17"/>
  <c r="D20"/>
  <c r="S25"/>
  <c r="S22"/>
  <c r="S13"/>
  <c r="S23"/>
  <c r="S14"/>
  <c r="S20"/>
  <c r="S21"/>
  <c r="D115" l="1"/>
  <c r="D131"/>
  <c r="D151"/>
  <c r="D167"/>
  <c r="D185"/>
  <c r="D108"/>
  <c r="D116"/>
  <c r="D124"/>
  <c r="D132"/>
  <c r="D140"/>
  <c r="D148"/>
  <c r="D156"/>
  <c r="D164"/>
  <c r="D172"/>
  <c r="D180"/>
  <c r="D188"/>
  <c r="D117"/>
  <c r="D133"/>
  <c r="D147"/>
  <c r="D161"/>
  <c r="D175"/>
  <c r="D103"/>
  <c r="D28"/>
  <c r="D32"/>
  <c r="D36"/>
  <c r="D40"/>
  <c r="D44"/>
  <c r="D24"/>
  <c r="D105"/>
  <c r="D123"/>
  <c r="D141"/>
  <c r="D159"/>
  <c r="D177"/>
  <c r="D104"/>
  <c r="D112"/>
  <c r="D120"/>
  <c r="D128"/>
  <c r="D136"/>
  <c r="D144"/>
  <c r="D152"/>
  <c r="D160"/>
  <c r="D168"/>
  <c r="D176"/>
  <c r="D184"/>
  <c r="D111"/>
  <c r="D125"/>
  <c r="D139"/>
  <c r="D153"/>
  <c r="D169"/>
  <c r="D119"/>
  <c r="D155"/>
  <c r="D189"/>
  <c r="D118"/>
  <c r="D134"/>
  <c r="D150"/>
  <c r="D166"/>
  <c r="D182"/>
  <c r="D121"/>
  <c r="D149"/>
  <c r="D179"/>
  <c r="D26"/>
  <c r="D31"/>
  <c r="D37"/>
  <c r="D42"/>
  <c r="D47"/>
  <c r="D51"/>
  <c r="D55"/>
  <c r="D59"/>
  <c r="D63"/>
  <c r="D67"/>
  <c r="D71"/>
  <c r="D75"/>
  <c r="D79"/>
  <c r="D83"/>
  <c r="D87"/>
  <c r="D91"/>
  <c r="D95"/>
  <c r="D99"/>
  <c r="D56"/>
  <c r="D68"/>
  <c r="D76"/>
  <c r="D80"/>
  <c r="D88"/>
  <c r="D96"/>
  <c r="D109"/>
  <c r="D181"/>
  <c r="D146"/>
  <c r="D113"/>
  <c r="D25"/>
  <c r="D46"/>
  <c r="D58"/>
  <c r="D70"/>
  <c r="D78"/>
  <c r="D90"/>
  <c r="D127"/>
  <c r="D163"/>
  <c r="D106"/>
  <c r="D122"/>
  <c r="D138"/>
  <c r="D154"/>
  <c r="D170"/>
  <c r="D186"/>
  <c r="D129"/>
  <c r="D157"/>
  <c r="D183"/>
  <c r="D27"/>
  <c r="D33"/>
  <c r="D38"/>
  <c r="D43"/>
  <c r="D48"/>
  <c r="D52"/>
  <c r="D60"/>
  <c r="D64"/>
  <c r="D72"/>
  <c r="D84"/>
  <c r="D92"/>
  <c r="D100"/>
  <c r="D145"/>
  <c r="D130"/>
  <c r="D178"/>
  <c r="D171"/>
  <c r="D35"/>
  <c r="D50"/>
  <c r="D62"/>
  <c r="D74"/>
  <c r="D86"/>
  <c r="D98"/>
  <c r="D137"/>
  <c r="D173"/>
  <c r="D110"/>
  <c r="D126"/>
  <c r="D142"/>
  <c r="D158"/>
  <c r="D174"/>
  <c r="D107"/>
  <c r="D135"/>
  <c r="D165"/>
  <c r="D187"/>
  <c r="D29"/>
  <c r="D34"/>
  <c r="D39"/>
  <c r="D45"/>
  <c r="D49"/>
  <c r="D53"/>
  <c r="D57"/>
  <c r="D61"/>
  <c r="D65"/>
  <c r="D69"/>
  <c r="D73"/>
  <c r="D77"/>
  <c r="D81"/>
  <c r="D85"/>
  <c r="D89"/>
  <c r="D93"/>
  <c r="D97"/>
  <c r="D101"/>
  <c r="D114"/>
  <c r="D162"/>
  <c r="D143"/>
  <c r="D30"/>
  <c r="D41"/>
  <c r="D54"/>
  <c r="D66"/>
  <c r="D82"/>
  <c r="D94"/>
  <c r="D102"/>
</calcChain>
</file>

<file path=xl/sharedStrings.xml><?xml version="1.0" encoding="utf-8"?>
<sst xmlns="http://schemas.openxmlformats.org/spreadsheetml/2006/main" count="24" uniqueCount="24">
  <si>
    <t>Laser beam Divergence and Spot size</t>
  </si>
  <si>
    <r>
      <t xml:space="preserve">Divergence, </t>
    </r>
    <r>
      <rPr>
        <sz val="11"/>
        <color indexed="8"/>
        <rFont val="Calibri"/>
        <family val="2"/>
      </rPr>
      <t>θ(mrad)</t>
    </r>
  </si>
  <si>
    <t>r</t>
  </si>
  <si>
    <t>d</t>
  </si>
  <si>
    <r>
      <t>Beam Waist, w</t>
    </r>
    <r>
      <rPr>
        <vertAlign val="subscript"/>
        <sz val="11"/>
        <color indexed="8"/>
        <rFont val="Calibri"/>
        <family val="2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</si>
  <si>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Spot size w</t>
    </r>
    <r>
      <rPr>
        <vertAlign val="subscript"/>
        <sz val="11"/>
        <color indexed="8"/>
        <rFont val="Calibri"/>
        <family val="2"/>
      </rPr>
      <t>z</t>
    </r>
    <r>
      <rPr>
        <sz val="11"/>
        <color theme="1"/>
        <rFont val="Calibri"/>
        <family val="2"/>
        <scheme val="minor"/>
      </rPr>
      <t>(mm)</t>
    </r>
  </si>
  <si>
    <r>
      <t>h=w</t>
    </r>
    <r>
      <rPr>
        <vertAlign val="subscript"/>
        <sz val="11"/>
        <color indexed="8"/>
        <rFont val="Calibri"/>
        <family val="2"/>
      </rPr>
      <t>0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indexed="8"/>
        <rFont val="Calibri"/>
        <family val="2"/>
      </rPr>
      <t>z</t>
    </r>
  </si>
  <si>
    <r>
      <t>h*e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=  I</t>
    </r>
    <r>
      <rPr>
        <vertAlign val="subscript"/>
        <sz val="11"/>
        <color indexed="8"/>
        <rFont val="Calibri"/>
        <family val="2"/>
      </rPr>
      <t>0</t>
    </r>
    <r>
      <rPr>
        <sz val="11"/>
        <color theme="1"/>
        <rFont val="Calibri"/>
        <family val="2"/>
        <scheme val="minor"/>
      </rPr>
      <t xml:space="preserve"> (mA)</t>
    </r>
  </si>
  <si>
    <t>Aim: To find out the laser beam divergence and spot size of the given laser beanm</t>
  </si>
  <si>
    <r>
      <t>I(in mA)= I</t>
    </r>
    <r>
      <rPr>
        <b/>
        <vertAlign val="subscript"/>
        <sz val="11"/>
        <color indexed="8"/>
        <rFont val="Calibri"/>
        <family val="2"/>
      </rPr>
      <t>0</t>
    </r>
    <r>
      <rPr>
        <b/>
        <sz val="11"/>
        <color indexed="8"/>
        <rFont val="Calibri"/>
        <family val="2"/>
      </rPr>
      <t>*exp(-x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/2*c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</si>
  <si>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Deviation,c= wz/4 (mm)</t>
  </si>
  <si>
    <t>To draw the graph</t>
  </si>
  <si>
    <r>
      <t xml:space="preserve">Wavelength of laser beam, </t>
    </r>
    <r>
      <rPr>
        <sz val="11"/>
        <color indexed="8"/>
        <rFont val="Calibri"/>
        <family val="2"/>
      </rPr>
      <t>λ(nm)</t>
    </r>
  </si>
  <si>
    <t>Krypto ( green) in nm</t>
  </si>
  <si>
    <t>He-Ne(red colour) in nm</t>
  </si>
  <si>
    <t>Argon(blue-green colour) in nm</t>
  </si>
  <si>
    <t>Equation used:</t>
  </si>
  <si>
    <r>
      <t>Divergence, θ=λ/πw</t>
    </r>
    <r>
      <rPr>
        <b/>
        <vertAlign val="subscript"/>
        <sz val="11"/>
        <color indexed="8"/>
        <rFont val="Calibri"/>
        <family val="2"/>
      </rPr>
      <t>0</t>
    </r>
  </si>
  <si>
    <t>distance z (cm)</t>
  </si>
  <si>
    <t>Note</t>
  </si>
  <si>
    <t>x- is changing from -1 to +1 mm</t>
  </si>
  <si>
    <t>z- should chnge from 50 cm to 200 cm and the interval is 25 cm</t>
  </si>
  <si>
    <t>50 - 200 (interval 25)</t>
  </si>
  <si>
    <t>Detector Distance, x(mm)</t>
  </si>
</sst>
</file>

<file path=xl/styles.xml><?xml version="1.0" encoding="utf-8"?>
<styleSheet xmlns="http://schemas.openxmlformats.org/spreadsheetml/2006/main">
  <numFmts count="1">
    <numFmt numFmtId="164" formatCode="0.000000"/>
  </numFmts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8" fillId="0" borderId="0" xfId="0" applyFont="1"/>
    <xf numFmtId="164" fontId="0" fillId="0" borderId="0" xfId="0" applyNumberFormat="1"/>
    <xf numFmtId="0" fontId="0" fillId="0" borderId="0" xfId="0" applyBorder="1"/>
    <xf numFmtId="0" fontId="9" fillId="0" borderId="0" xfId="0" applyFont="1" applyFill="1" applyBorder="1"/>
    <xf numFmtId="0" fontId="9" fillId="0" borderId="0" xfId="0" applyFont="1"/>
    <xf numFmtId="0" fontId="7" fillId="0" borderId="0" xfId="1" applyAlignment="1" applyProtection="1"/>
    <xf numFmtId="0" fontId="10" fillId="0" borderId="0" xfId="0" applyFont="1"/>
    <xf numFmtId="2" fontId="0" fillId="0" borderId="0" xfId="0" applyNumberFormat="1"/>
    <xf numFmtId="164" fontId="10" fillId="0" borderId="0" xfId="0" applyNumberFormat="1" applyFont="1"/>
    <xf numFmtId="0" fontId="11" fillId="0" borderId="0" xfId="0" applyFont="1"/>
    <xf numFmtId="164" fontId="0" fillId="2" borderId="0" xfId="0" applyNumberFormat="1" applyFill="1"/>
    <xf numFmtId="0" fontId="0" fillId="2" borderId="1" xfId="0" applyFill="1" applyBorder="1"/>
    <xf numFmtId="0" fontId="12" fillId="0" borderId="0" xfId="0" applyFont="1" applyBorder="1"/>
    <xf numFmtId="0" fontId="0" fillId="0" borderId="0" xfId="0" applyNumberFormat="1"/>
    <xf numFmtId="0" fontId="13" fillId="0" borderId="0" xfId="0" applyFont="1"/>
    <xf numFmtId="0" fontId="14" fillId="0" borderId="0" xfId="0" applyFont="1"/>
    <xf numFmtId="0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Sheet1!$R$10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Sheet1!$R$13:$R$49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Sheet1!$S$13:$S$49</c:f>
              <c:numCache>
                <c:formatCode>0.000000</c:formatCode>
                <c:ptCount val="37"/>
                <c:pt idx="0">
                  <c:v>3.4757963065791965E-2</c:v>
                </c:pt>
                <c:pt idx="1">
                  <c:v>3.4757963065791965E-2</c:v>
                </c:pt>
                <c:pt idx="2">
                  <c:v>3.4757963065791965E-2</c:v>
                </c:pt>
                <c:pt idx="3">
                  <c:v>3.4757963065791965E-2</c:v>
                </c:pt>
                <c:pt idx="4">
                  <c:v>3.4757963065791965E-2</c:v>
                </c:pt>
                <c:pt idx="5">
                  <c:v>3.4757963065791965E-2</c:v>
                </c:pt>
                <c:pt idx="6">
                  <c:v>3.4757963065791965E-2</c:v>
                </c:pt>
                <c:pt idx="7">
                  <c:v>3.4757963065791965E-2</c:v>
                </c:pt>
                <c:pt idx="8">
                  <c:v>3.4757963065791965E-2</c:v>
                </c:pt>
                <c:pt idx="9">
                  <c:v>3.4757963065791965E-2</c:v>
                </c:pt>
                <c:pt idx="10">
                  <c:v>3.4757963065791965E-2</c:v>
                </c:pt>
                <c:pt idx="11">
                  <c:v>3.4757963065791965E-2</c:v>
                </c:pt>
                <c:pt idx="12">
                  <c:v>3.4757963065791965E-2</c:v>
                </c:pt>
                <c:pt idx="13">
                  <c:v>3.4757963065791965E-2</c:v>
                </c:pt>
                <c:pt idx="14">
                  <c:v>3.4757963065791965E-2</c:v>
                </c:pt>
                <c:pt idx="15">
                  <c:v>3.4757963065791965E-2</c:v>
                </c:pt>
                <c:pt idx="16">
                  <c:v>3.4757963065791965E-2</c:v>
                </c:pt>
                <c:pt idx="17">
                  <c:v>3.4757963065791965E-2</c:v>
                </c:pt>
                <c:pt idx="18">
                  <c:v>3.4757963065791965E-2</c:v>
                </c:pt>
                <c:pt idx="19">
                  <c:v>3.4757963065791965E-2</c:v>
                </c:pt>
                <c:pt idx="20">
                  <c:v>3.4757963065791965E-2</c:v>
                </c:pt>
                <c:pt idx="21">
                  <c:v>3.4757963065791965E-2</c:v>
                </c:pt>
                <c:pt idx="22">
                  <c:v>3.4757963065791965E-2</c:v>
                </c:pt>
                <c:pt idx="23">
                  <c:v>3.4757963065791965E-2</c:v>
                </c:pt>
                <c:pt idx="24">
                  <c:v>3.4757963065791965E-2</c:v>
                </c:pt>
                <c:pt idx="25">
                  <c:v>3.4757963065791965E-2</c:v>
                </c:pt>
                <c:pt idx="26">
                  <c:v>3.4757963065791965E-2</c:v>
                </c:pt>
                <c:pt idx="27">
                  <c:v>3.4757963065791965E-2</c:v>
                </c:pt>
                <c:pt idx="28">
                  <c:v>3.4757963065791965E-2</c:v>
                </c:pt>
                <c:pt idx="29">
                  <c:v>3.4757963065791965E-2</c:v>
                </c:pt>
                <c:pt idx="30">
                  <c:v>3.4757963065791965E-2</c:v>
                </c:pt>
                <c:pt idx="31">
                  <c:v>3.4757963065791965E-2</c:v>
                </c:pt>
                <c:pt idx="32">
                  <c:v>3.4757963065791965E-2</c:v>
                </c:pt>
                <c:pt idx="33">
                  <c:v>3.4757963065791965E-2</c:v>
                </c:pt>
                <c:pt idx="34">
                  <c:v>3.4757963065791965E-2</c:v>
                </c:pt>
                <c:pt idx="35">
                  <c:v>3.4757963065791965E-2</c:v>
                </c:pt>
                <c:pt idx="36">
                  <c:v>3.4757963065791965E-2</c:v>
                </c:pt>
              </c:numCache>
            </c:numRef>
          </c:val>
        </c:ser>
        <c:axId val="111139840"/>
        <c:axId val="111215360"/>
      </c:radarChart>
      <c:catAx>
        <c:axId val="111139840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215360"/>
        <c:crosses val="autoZero"/>
        <c:lblAlgn val="ctr"/>
        <c:lblOffset val="100"/>
      </c:catAx>
      <c:valAx>
        <c:axId val="111215360"/>
        <c:scaling>
          <c:orientation val="minMax"/>
          <c:max val="0.05"/>
          <c:min val="0"/>
        </c:scaling>
        <c:axPos val="l"/>
        <c:majorGridlines/>
        <c:numFmt formatCode="General" sourceLinked="1"/>
        <c:majorTickMark val="none"/>
        <c:tickLblPos val="nextTo"/>
        <c:crossAx val="111139840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</c:trendline>
          <c:xVal>
            <c:numRef>
              <c:f>Sheet1!$C$23:$C$189</c:f>
              <c:numCache>
                <c:formatCode>0.00</c:formatCode>
                <c:ptCount val="167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-8.4999999999999992E-2</c:v>
                </c:pt>
                <c:pt idx="16">
                  <c:v>-8.3999999999999991E-2</c:v>
                </c:pt>
                <c:pt idx="17">
                  <c:v>-8.299999999999999E-2</c:v>
                </c:pt>
                <c:pt idx="18">
                  <c:v>-8.199999999999999E-2</c:v>
                </c:pt>
                <c:pt idx="19">
                  <c:v>-8.0999999999999989E-2</c:v>
                </c:pt>
                <c:pt idx="20">
                  <c:v>-7.9999999999999988E-2</c:v>
                </c:pt>
                <c:pt idx="21">
                  <c:v>-7.8999999999999987E-2</c:v>
                </c:pt>
                <c:pt idx="22">
                  <c:v>-7.7999999999999986E-2</c:v>
                </c:pt>
                <c:pt idx="23">
                  <c:v>-7.6999999999999985E-2</c:v>
                </c:pt>
                <c:pt idx="24">
                  <c:v>-7.5999999999999984E-2</c:v>
                </c:pt>
                <c:pt idx="25">
                  <c:v>-7.4999999999999983E-2</c:v>
                </c:pt>
                <c:pt idx="26">
                  <c:v>-7.3999999999999982E-2</c:v>
                </c:pt>
                <c:pt idx="27">
                  <c:v>-7.2999999999999982E-2</c:v>
                </c:pt>
                <c:pt idx="28">
                  <c:v>-7.1999999999999981E-2</c:v>
                </c:pt>
                <c:pt idx="29">
                  <c:v>-7.099999999999998E-2</c:v>
                </c:pt>
                <c:pt idx="30">
                  <c:v>-6.9999999999999979E-2</c:v>
                </c:pt>
                <c:pt idx="31">
                  <c:v>-6.8999999999999978E-2</c:v>
                </c:pt>
                <c:pt idx="32">
                  <c:v>-6.7999999999999977E-2</c:v>
                </c:pt>
                <c:pt idx="33">
                  <c:v>-6.6999999999999976E-2</c:v>
                </c:pt>
                <c:pt idx="34">
                  <c:v>-6.5999999999999975E-2</c:v>
                </c:pt>
                <c:pt idx="35">
                  <c:v>-6.4999999999999974E-2</c:v>
                </c:pt>
                <c:pt idx="36">
                  <c:v>-6.3999999999999974E-2</c:v>
                </c:pt>
                <c:pt idx="37">
                  <c:v>-6.2999999999999973E-2</c:v>
                </c:pt>
                <c:pt idx="38">
                  <c:v>-6.1999999999999972E-2</c:v>
                </c:pt>
                <c:pt idx="39">
                  <c:v>-6.0999999999999971E-2</c:v>
                </c:pt>
                <c:pt idx="40">
                  <c:v>-5.999999999999997E-2</c:v>
                </c:pt>
                <c:pt idx="41">
                  <c:v>-5.8999999999999969E-2</c:v>
                </c:pt>
                <c:pt idx="42">
                  <c:v>-5.7999999999999968E-2</c:v>
                </c:pt>
                <c:pt idx="43">
                  <c:v>-5.6999999999999967E-2</c:v>
                </c:pt>
                <c:pt idx="44">
                  <c:v>-5.5999999999999966E-2</c:v>
                </c:pt>
                <c:pt idx="45">
                  <c:v>-5.4999999999999966E-2</c:v>
                </c:pt>
                <c:pt idx="46">
                  <c:v>-5.3999999999999965E-2</c:v>
                </c:pt>
                <c:pt idx="47">
                  <c:v>-5.2999999999999964E-2</c:v>
                </c:pt>
                <c:pt idx="48">
                  <c:v>-5.1999999999999963E-2</c:v>
                </c:pt>
                <c:pt idx="49">
                  <c:v>-5.0999999999999962E-2</c:v>
                </c:pt>
                <c:pt idx="50">
                  <c:v>-4.9999999999999961E-2</c:v>
                </c:pt>
                <c:pt idx="51">
                  <c:v>-4.899999999999996E-2</c:v>
                </c:pt>
                <c:pt idx="52">
                  <c:v>-4.7999999999999959E-2</c:v>
                </c:pt>
                <c:pt idx="53">
                  <c:v>-4.6999999999999958E-2</c:v>
                </c:pt>
                <c:pt idx="54">
                  <c:v>-4.5999999999999958E-2</c:v>
                </c:pt>
                <c:pt idx="55">
                  <c:v>-4.4999999999999957E-2</c:v>
                </c:pt>
                <c:pt idx="56">
                  <c:v>-4.3999999999999956E-2</c:v>
                </c:pt>
                <c:pt idx="57">
                  <c:v>-4.2999999999999955E-2</c:v>
                </c:pt>
                <c:pt idx="58">
                  <c:v>-4.1999999999999954E-2</c:v>
                </c:pt>
                <c:pt idx="59">
                  <c:v>-4.0999999999999953E-2</c:v>
                </c:pt>
                <c:pt idx="60">
                  <c:v>-3.9999999999999952E-2</c:v>
                </c:pt>
                <c:pt idx="61">
                  <c:v>-3.8999999999999951E-2</c:v>
                </c:pt>
                <c:pt idx="62">
                  <c:v>-3.799999999999995E-2</c:v>
                </c:pt>
                <c:pt idx="63">
                  <c:v>-3.699999999999995E-2</c:v>
                </c:pt>
                <c:pt idx="64">
                  <c:v>-3.5999999999999949E-2</c:v>
                </c:pt>
                <c:pt idx="65">
                  <c:v>-3.4999999999999948E-2</c:v>
                </c:pt>
                <c:pt idx="66">
                  <c:v>-3.3999999999999947E-2</c:v>
                </c:pt>
                <c:pt idx="67">
                  <c:v>-3.2999999999999946E-2</c:v>
                </c:pt>
                <c:pt idx="68">
                  <c:v>-3.1999999999999945E-2</c:v>
                </c:pt>
                <c:pt idx="69">
                  <c:v>-3.0999999999999944E-2</c:v>
                </c:pt>
                <c:pt idx="70">
                  <c:v>-2.9999999999999943E-2</c:v>
                </c:pt>
                <c:pt idx="71">
                  <c:v>-2.8999999999999942E-2</c:v>
                </c:pt>
                <c:pt idx="72">
                  <c:v>-2.7999999999999942E-2</c:v>
                </c:pt>
                <c:pt idx="73">
                  <c:v>-2.6999999999999941E-2</c:v>
                </c:pt>
                <c:pt idx="74">
                  <c:v>-2.599999999999994E-2</c:v>
                </c:pt>
                <c:pt idx="75">
                  <c:v>-2.4999999999999939E-2</c:v>
                </c:pt>
                <c:pt idx="76">
                  <c:v>-2.3999999999999938E-2</c:v>
                </c:pt>
                <c:pt idx="77">
                  <c:v>-2.2999999999999937E-2</c:v>
                </c:pt>
                <c:pt idx="78">
                  <c:v>-2.1999999999999936E-2</c:v>
                </c:pt>
                <c:pt idx="79">
                  <c:v>-2.0999999999999935E-2</c:v>
                </c:pt>
                <c:pt idx="80">
                  <c:v>-1.9999999999999934E-2</c:v>
                </c:pt>
                <c:pt idx="81">
                  <c:v>-1.8999999999999934E-2</c:v>
                </c:pt>
                <c:pt idx="82">
                  <c:v>-1.7999999999999933E-2</c:v>
                </c:pt>
                <c:pt idx="83">
                  <c:v>-1.6999999999999932E-2</c:v>
                </c:pt>
                <c:pt idx="84">
                  <c:v>-1.5999999999999931E-2</c:v>
                </c:pt>
                <c:pt idx="85">
                  <c:v>-1.499999999999993E-2</c:v>
                </c:pt>
                <c:pt idx="86">
                  <c:v>-1.3999999999999929E-2</c:v>
                </c:pt>
                <c:pt idx="87">
                  <c:v>-1.2999999999999928E-2</c:v>
                </c:pt>
                <c:pt idx="88">
                  <c:v>-1.1999999999999927E-2</c:v>
                </c:pt>
                <c:pt idx="89">
                  <c:v>-1.0999999999999927E-2</c:v>
                </c:pt>
                <c:pt idx="90">
                  <c:v>-9.9999999999999256E-3</c:v>
                </c:pt>
                <c:pt idx="91">
                  <c:v>-8.9999999999999247E-3</c:v>
                </c:pt>
                <c:pt idx="92">
                  <c:v>-7.9999999999999238E-3</c:v>
                </c:pt>
                <c:pt idx="93">
                  <c:v>-6.9999999999999238E-3</c:v>
                </c:pt>
                <c:pt idx="94">
                  <c:v>-5.9999999999999238E-3</c:v>
                </c:pt>
                <c:pt idx="95">
                  <c:v>-4.9999999999999238E-3</c:v>
                </c:pt>
                <c:pt idx="96">
                  <c:v>-3.9999999999999238E-3</c:v>
                </c:pt>
                <c:pt idx="97">
                  <c:v>-2.9999999999999237E-3</c:v>
                </c:pt>
                <c:pt idx="98">
                  <c:v>-1.9999999999999237E-3</c:v>
                </c:pt>
                <c:pt idx="99">
                  <c:v>-9.9999999999992369E-4</c:v>
                </c:pt>
                <c:pt idx="100">
                  <c:v>7.6327832942979512E-17</c:v>
                </c:pt>
                <c:pt idx="101">
                  <c:v>1.0000000000000763E-3</c:v>
                </c:pt>
                <c:pt idx="102">
                  <c:v>2.0000000000000764E-3</c:v>
                </c:pt>
                <c:pt idx="103">
                  <c:v>3.0000000000000764E-3</c:v>
                </c:pt>
                <c:pt idx="104">
                  <c:v>4.0000000000000764E-3</c:v>
                </c:pt>
                <c:pt idx="105">
                  <c:v>5.0000000000000764E-3</c:v>
                </c:pt>
                <c:pt idx="106">
                  <c:v>6.0000000000000765E-3</c:v>
                </c:pt>
                <c:pt idx="107">
                  <c:v>7.0000000000000765E-3</c:v>
                </c:pt>
                <c:pt idx="108">
                  <c:v>8.0000000000000765E-3</c:v>
                </c:pt>
                <c:pt idx="109">
                  <c:v>9.0000000000000774E-3</c:v>
                </c:pt>
                <c:pt idx="110">
                  <c:v>1.0000000000000078E-2</c:v>
                </c:pt>
                <c:pt idx="111">
                  <c:v>1.1000000000000079E-2</c:v>
                </c:pt>
                <c:pt idx="112">
                  <c:v>1.200000000000008E-2</c:v>
                </c:pt>
                <c:pt idx="113">
                  <c:v>1.3000000000000081E-2</c:v>
                </c:pt>
                <c:pt idx="114">
                  <c:v>1.4000000000000082E-2</c:v>
                </c:pt>
                <c:pt idx="115">
                  <c:v>1.5000000000000083E-2</c:v>
                </c:pt>
                <c:pt idx="116">
                  <c:v>1.6000000000000084E-2</c:v>
                </c:pt>
                <c:pt idx="117">
                  <c:v>1.7000000000000084E-2</c:v>
                </c:pt>
                <c:pt idx="118">
                  <c:v>1.8000000000000085E-2</c:v>
                </c:pt>
                <c:pt idx="119">
                  <c:v>1.9000000000000086E-2</c:v>
                </c:pt>
                <c:pt idx="120">
                  <c:v>2.0000000000000087E-2</c:v>
                </c:pt>
                <c:pt idx="121">
                  <c:v>2.1000000000000088E-2</c:v>
                </c:pt>
                <c:pt idx="122">
                  <c:v>2.2000000000000089E-2</c:v>
                </c:pt>
                <c:pt idx="123">
                  <c:v>2.300000000000009E-2</c:v>
                </c:pt>
                <c:pt idx="124">
                  <c:v>2.4000000000000091E-2</c:v>
                </c:pt>
                <c:pt idx="125">
                  <c:v>2.5000000000000092E-2</c:v>
                </c:pt>
                <c:pt idx="126">
                  <c:v>2.6000000000000092E-2</c:v>
                </c:pt>
                <c:pt idx="127">
                  <c:v>2.7000000000000093E-2</c:v>
                </c:pt>
                <c:pt idx="128">
                  <c:v>2.8000000000000094E-2</c:v>
                </c:pt>
                <c:pt idx="129">
                  <c:v>2.9000000000000095E-2</c:v>
                </c:pt>
                <c:pt idx="130">
                  <c:v>3.0000000000000096E-2</c:v>
                </c:pt>
                <c:pt idx="131">
                  <c:v>3.1000000000000097E-2</c:v>
                </c:pt>
                <c:pt idx="132">
                  <c:v>3.2000000000000098E-2</c:v>
                </c:pt>
                <c:pt idx="133">
                  <c:v>3.3000000000000099E-2</c:v>
                </c:pt>
                <c:pt idx="134">
                  <c:v>3.40000000000001E-2</c:v>
                </c:pt>
                <c:pt idx="135">
                  <c:v>3.50000000000001E-2</c:v>
                </c:pt>
                <c:pt idx="136">
                  <c:v>3.6000000000000101E-2</c:v>
                </c:pt>
                <c:pt idx="137">
                  <c:v>3.7000000000000102E-2</c:v>
                </c:pt>
                <c:pt idx="138">
                  <c:v>3.8000000000000103E-2</c:v>
                </c:pt>
                <c:pt idx="139">
                  <c:v>3.9000000000000104E-2</c:v>
                </c:pt>
                <c:pt idx="140">
                  <c:v>4.0000000000000105E-2</c:v>
                </c:pt>
                <c:pt idx="141">
                  <c:v>4.1000000000000106E-2</c:v>
                </c:pt>
                <c:pt idx="142">
                  <c:v>4.2000000000000107E-2</c:v>
                </c:pt>
                <c:pt idx="143">
                  <c:v>4.3000000000000108E-2</c:v>
                </c:pt>
                <c:pt idx="144">
                  <c:v>4.4000000000000108E-2</c:v>
                </c:pt>
                <c:pt idx="145">
                  <c:v>4.5000000000000109E-2</c:v>
                </c:pt>
                <c:pt idx="146">
                  <c:v>4.600000000000011E-2</c:v>
                </c:pt>
                <c:pt idx="147">
                  <c:v>4.7000000000000111E-2</c:v>
                </c:pt>
                <c:pt idx="148">
                  <c:v>4.8000000000000112E-2</c:v>
                </c:pt>
                <c:pt idx="149">
                  <c:v>4.9000000000000113E-2</c:v>
                </c:pt>
                <c:pt idx="150">
                  <c:v>5.0000000000000114E-2</c:v>
                </c:pt>
                <c:pt idx="151">
                  <c:v>5.1000000000000115E-2</c:v>
                </c:pt>
                <c:pt idx="152">
                  <c:v>5.2000000000000116E-2</c:v>
                </c:pt>
                <c:pt idx="153">
                  <c:v>5.3000000000000116E-2</c:v>
                </c:pt>
                <c:pt idx="154">
                  <c:v>5.4000000000000117E-2</c:v>
                </c:pt>
                <c:pt idx="155">
                  <c:v>5.5000000000000118E-2</c:v>
                </c:pt>
                <c:pt idx="156">
                  <c:v>5.6000000000000119E-2</c:v>
                </c:pt>
                <c:pt idx="157">
                  <c:v>5.700000000000012E-2</c:v>
                </c:pt>
                <c:pt idx="158">
                  <c:v>5.8000000000000121E-2</c:v>
                </c:pt>
                <c:pt idx="159">
                  <c:v>5.9000000000000122E-2</c:v>
                </c:pt>
                <c:pt idx="160">
                  <c:v>6.0000000000000123E-2</c:v>
                </c:pt>
                <c:pt idx="161">
                  <c:v>6.1000000000000124E-2</c:v>
                </c:pt>
                <c:pt idx="162">
                  <c:v>6.2000000000000124E-2</c:v>
                </c:pt>
                <c:pt idx="163">
                  <c:v>6.3000000000000125E-2</c:v>
                </c:pt>
                <c:pt idx="164">
                  <c:v>6.4000000000000126E-2</c:v>
                </c:pt>
                <c:pt idx="165">
                  <c:v>6.5000000000000127E-2</c:v>
                </c:pt>
                <c:pt idx="166">
                  <c:v>6.6000000000000128E-2</c:v>
                </c:pt>
              </c:numCache>
            </c:numRef>
          </c:xVal>
          <c:yVal>
            <c:numRef>
              <c:f>Sheet1!$D$23:$D$189</c:f>
              <c:numCache>
                <c:formatCode>General</c:formatCode>
                <c:ptCount val="167"/>
                <c:pt idx="0">
                  <c:v>3.7074232554134695E-30</c:v>
                </c:pt>
                <c:pt idx="1">
                  <c:v>1.3847315044218889E-29</c:v>
                </c:pt>
                <c:pt idx="2">
                  <c:v>5.1039602553245549E-29</c:v>
                </c:pt>
                <c:pt idx="3">
                  <c:v>1.8565100396835767E-28</c:v>
                </c:pt>
                <c:pt idx="4">
                  <c:v>6.6640098136527403E-28</c:v>
                </c:pt>
                <c:pt idx="5">
                  <c:v>2.3605992307253482E-27</c:v>
                </c:pt>
                <c:pt idx="6">
                  <c:v>8.2519616707784732E-27</c:v>
                </c:pt>
                <c:pt idx="7">
                  <c:v>2.8466918001642885E-26</c:v>
                </c:pt>
                <c:pt idx="8">
                  <c:v>9.6910761508812298E-26</c:v>
                </c:pt>
                <c:pt idx="9">
                  <c:v>3.2557561494257078E-25</c:v>
                </c:pt>
                <c:pt idx="10">
                  <c:v>1.0793941011879929E-24</c:v>
                </c:pt>
                <c:pt idx="11">
                  <c:v>3.531478110600856E-24</c:v>
                </c:pt>
                <c:pt idx="12">
                  <c:v>1.1402007032072177E-23</c:v>
                </c:pt>
                <c:pt idx="13">
                  <c:v>3.6329079828991706E-23</c:v>
                </c:pt>
                <c:pt idx="14">
                  <c:v>1.1422884846090632E-22</c:v>
                </c:pt>
                <c:pt idx="15">
                  <c:v>3.5444226816368804E-22</c:v>
                </c:pt>
                <c:pt idx="16">
                  <c:v>1.0853342865021912E-21</c:v>
                </c:pt>
                <c:pt idx="17">
                  <c:v>3.2796677270417862E-21</c:v>
                </c:pt>
                <c:pt idx="18">
                  <c:v>9.7801266119393245E-21</c:v>
                </c:pt>
                <c:pt idx="19">
                  <c:v>2.8781101792766885E-20</c:v>
                </c:pt>
                <c:pt idx="20">
                  <c:v>8.3583135948894918E-20</c:v>
                </c:pt>
                <c:pt idx="21">
                  <c:v>2.3954009350709659E-19</c:v>
                </c:pt>
                <c:pt idx="22">
                  <c:v>6.7746377163260234E-19</c:v>
                </c:pt>
                <c:pt idx="23">
                  <c:v>1.8907854167686272E-18</c:v>
                </c:pt>
                <c:pt idx="24">
                  <c:v>5.2077091377310826E-18</c:v>
                </c:pt>
                <c:pt idx="25">
                  <c:v>1.4154662000949829E-17</c:v>
                </c:pt>
                <c:pt idx="26">
                  <c:v>3.7966502738894192E-17</c:v>
                </c:pt>
                <c:pt idx="27">
                  <c:v>1.0049628151281332E-16</c:v>
                </c:pt>
                <c:pt idx="28">
                  <c:v>2.6251111615323822E-16</c:v>
                </c:pt>
                <c:pt idx="29">
                  <c:v>6.7669615986796868E-16</c:v>
                </c:pt>
                <c:pt idx="30">
                  <c:v>1.7214247106320176E-15</c:v>
                </c:pt>
                <c:pt idx="31">
                  <c:v>4.3214616301233474E-15</c:v>
                </c:pt>
                <c:pt idx="32">
                  <c:v>1.0705860921542974E-14</c:v>
                </c:pt>
                <c:pt idx="33">
                  <c:v>2.6173442080927624E-14</c:v>
                </c:pt>
                <c:pt idx="34">
                  <c:v>6.3146370234965046E-14</c:v>
                </c:pt>
                <c:pt idx="35">
                  <c:v>1.5034335932161983E-13</c:v>
                </c:pt>
                <c:pt idx="36">
                  <c:v>3.5323881240130897E-13</c:v>
                </c:pt>
                <c:pt idx="37">
                  <c:v>8.1903203628316033E-13</c:v>
                </c:pt>
                <c:pt idx="38">
                  <c:v>1.8740521430545652E-12</c:v>
                </c:pt>
                <c:pt idx="39">
                  <c:v>4.2316599275794857E-12</c:v>
                </c:pt>
                <c:pt idx="40">
                  <c:v>9.4294889263071051E-12</c:v>
                </c:pt>
                <c:pt idx="41">
                  <c:v>2.0735468785452413E-11</c:v>
                </c:pt>
                <c:pt idx="42">
                  <c:v>4.4997446499760068E-11</c:v>
                </c:pt>
                <c:pt idx="43">
                  <c:v>9.6362972406772503E-11</c:v>
                </c:pt>
                <c:pt idx="44">
                  <c:v>2.0364831157072487E-10</c:v>
                </c:pt>
                <c:pt idx="45">
                  <c:v>4.2471710027772684E-10</c:v>
                </c:pt>
                <c:pt idx="46">
                  <c:v>8.741118105248829E-10</c:v>
                </c:pt>
                <c:pt idx="47">
                  <c:v>1.7753440817452022E-9</c:v>
                </c:pt>
                <c:pt idx="48">
                  <c:v>3.5583313976861716E-9</c:v>
                </c:pt>
                <c:pt idx="49">
                  <c:v>7.0381506122147337E-9</c:v>
                </c:pt>
                <c:pt idx="50">
                  <c:v>1.3737858133892043E-8</c:v>
                </c:pt>
                <c:pt idx="51">
                  <c:v>2.6462313228105072E-8</c:v>
                </c:pt>
                <c:pt idx="52">
                  <c:v>5.0301958177315299E-8</c:v>
                </c:pt>
                <c:pt idx="53">
                  <c:v>9.4360511266311175E-8</c:v>
                </c:pt>
                <c:pt idx="54">
                  <c:v>1.7468032302269056E-7</c:v>
                </c:pt>
                <c:pt idx="55">
                  <c:v>3.1911410077295955E-7</c:v>
                </c:pt>
                <c:pt idx="56">
                  <c:v>5.7530256578705265E-7</c:v>
                </c:pt>
                <c:pt idx="57">
                  <c:v>1.0235167031808034E-6</c:v>
                </c:pt>
                <c:pt idx="58">
                  <c:v>1.7969742982678793E-6</c:v>
                </c:pt>
                <c:pt idx="59">
                  <c:v>3.1134156497605611E-6</c:v>
                </c:pt>
                <c:pt idx="60">
                  <c:v>5.3232964230574515E-6</c:v>
                </c:pt>
                <c:pt idx="61">
                  <c:v>8.9819886868278599E-6</c:v>
                </c:pt>
                <c:pt idx="62">
                  <c:v>1.4955903861370411E-5</c:v>
                </c:pt>
                <c:pt idx="63">
                  <c:v>2.4575430445559358E-5</c:v>
                </c:pt>
                <c:pt idx="64">
                  <c:v>3.9850879391705973E-5</c:v>
                </c:pt>
                <c:pt idx="65">
                  <c:v>6.3770965605239248E-5</c:v>
                </c:pt>
                <c:pt idx="66">
                  <c:v>1.0070624064884847E-4</c:v>
                </c:pt>
                <c:pt idx="67">
                  <c:v>1.5694160246893004E-4</c:v>
                </c:pt>
                <c:pt idx="68">
                  <c:v>2.4136155146264079E-4</c:v>
                </c:pt>
                <c:pt idx="69">
                  <c:v>3.6630799902552882E-4</c:v>
                </c:pt>
                <c:pt idx="70">
                  <c:v>5.4862175301404891E-4</c:v>
                </c:pt>
                <c:pt idx="71">
                  <c:v>8.1086387432624529E-4</c:v>
                </c:pt>
                <c:pt idx="72">
                  <c:v>1.1826907175938063E-3</c:v>
                </c:pt>
                <c:pt idx="73">
                  <c:v>1.702325998399508E-3</c:v>
                </c:pt>
                <c:pt idx="74">
                  <c:v>2.418035001097918E-3</c:v>
                </c:pt>
                <c:pt idx="75">
                  <c:v>3.3894617839609954E-3</c:v>
                </c:pt>
                <c:pt idx="76">
                  <c:v>4.6886434487172094E-3</c:v>
                </c:pt>
                <c:pt idx="77">
                  <c:v>6.4004716960467259E-3</c:v>
                </c:pt>
                <c:pt idx="78">
                  <c:v>8.6223383797416151E-3</c:v>
                </c:pt>
                <c:pt idx="79">
                  <c:v>1.1462687460863574E-2</c:v>
                </c:pt>
                <c:pt idx="80">
                  <c:v>1.5038210074068734E-2</c:v>
                </c:pt>
                <c:pt idx="81">
                  <c:v>1.9469470974330733E-2</c:v>
                </c:pt>
                <c:pt idx="82">
                  <c:v>2.4874849519946597E-2</c:v>
                </c:pt>
                <c:pt idx="83">
                  <c:v>3.1362818217167535E-2</c:v>
                </c:pt>
                <c:pt idx="84">
                  <c:v>3.9022762165741964E-2</c:v>
                </c:pt>
                <c:pt idx="85">
                  <c:v>4.7914751563409679E-2</c:v>
                </c:pt>
                <c:pt idx="86">
                  <c:v>5.8058897133515856E-2</c:v>
                </c:pt>
                <c:pt idx="87">
                  <c:v>6.9425118635178473E-2</c:v>
                </c:pt>
                <c:pt idx="88">
                  <c:v>8.1924308959133177E-2</c:v>
                </c:pt>
                <c:pt idx="89">
                  <c:v>9.540194972340918E-2</c:v>
                </c:pt>
                <c:pt idx="90">
                  <c:v>0.1096352021330334</c:v>
                </c:pt>
                <c:pt idx="91">
                  <c:v>0.12433434200481693</c:v>
                </c:pt>
                <c:pt idx="92">
                  <c:v>0.13914912718485464</c:v>
                </c:pt>
                <c:pt idx="93">
                  <c:v>0.15368029314630538</c:v>
                </c:pt>
                <c:pt idx="94">
                  <c:v>0.1674959002865691</c:v>
                </c:pt>
                <c:pt idx="95">
                  <c:v>0.18015175206925332</c:v>
                </c:pt>
                <c:pt idx="96">
                  <c:v>0.19121462514893134</c:v>
                </c:pt>
                <c:pt idx="97">
                  <c:v>0.2002866627238821</c:v>
                </c:pt>
                <c:pt idx="98">
                  <c:v>0.20702903672299144</c:v>
                </c:pt>
                <c:pt idx="99">
                  <c:v>0.21118292468849242</c:v>
                </c:pt>
                <c:pt idx="100">
                  <c:v>0.21258599317066423</c:v>
                </c:pt>
                <c:pt idx="101">
                  <c:v>0.21118292468849201</c:v>
                </c:pt>
                <c:pt idx="102">
                  <c:v>0.20702903672299061</c:v>
                </c:pt>
                <c:pt idx="103">
                  <c:v>0.20028666272388088</c:v>
                </c:pt>
                <c:pt idx="104">
                  <c:v>0.19121462514892981</c:v>
                </c:pt>
                <c:pt idx="105">
                  <c:v>0.18015175206925149</c:v>
                </c:pt>
                <c:pt idx="106">
                  <c:v>0.16749590028656708</c:v>
                </c:pt>
                <c:pt idx="107">
                  <c:v>0.15368029314630322</c:v>
                </c:pt>
                <c:pt idx="108">
                  <c:v>0.13914912718485237</c:v>
                </c:pt>
                <c:pt idx="109">
                  <c:v>0.12433434200481466</c:v>
                </c:pt>
                <c:pt idx="110">
                  <c:v>0.1096352021330312</c:v>
                </c:pt>
                <c:pt idx="111">
                  <c:v>9.540194972340707E-2</c:v>
                </c:pt>
                <c:pt idx="112">
                  <c:v>8.1924308959131192E-2</c:v>
                </c:pt>
                <c:pt idx="113">
                  <c:v>6.9425118635176655E-2</c:v>
                </c:pt>
                <c:pt idx="114">
                  <c:v>5.8058897133514226E-2</c:v>
                </c:pt>
                <c:pt idx="115">
                  <c:v>4.7914751563408221E-2</c:v>
                </c:pt>
                <c:pt idx="116">
                  <c:v>3.9022762165740695E-2</c:v>
                </c:pt>
                <c:pt idx="117">
                  <c:v>3.1362818217166459E-2</c:v>
                </c:pt>
                <c:pt idx="118">
                  <c:v>2.4874849519945692E-2</c:v>
                </c:pt>
                <c:pt idx="119">
                  <c:v>1.9469470974329991E-2</c:v>
                </c:pt>
                <c:pt idx="120">
                  <c:v>1.5038210074068119E-2</c:v>
                </c:pt>
                <c:pt idx="121">
                  <c:v>1.1462687460863086E-2</c:v>
                </c:pt>
                <c:pt idx="122">
                  <c:v>8.6223383797412335E-3</c:v>
                </c:pt>
                <c:pt idx="123">
                  <c:v>6.4004716960464276E-3</c:v>
                </c:pt>
                <c:pt idx="124">
                  <c:v>4.6886434487169804E-3</c:v>
                </c:pt>
                <c:pt idx="125">
                  <c:v>3.3894617839608267E-3</c:v>
                </c:pt>
                <c:pt idx="126">
                  <c:v>2.4180350010977914E-3</c:v>
                </c:pt>
                <c:pt idx="127">
                  <c:v>1.7023259983994143E-3</c:v>
                </c:pt>
                <c:pt idx="128">
                  <c:v>1.1826907175937391E-3</c:v>
                </c:pt>
                <c:pt idx="129">
                  <c:v>8.1086387432619856E-4</c:v>
                </c:pt>
                <c:pt idx="130">
                  <c:v>5.4862175301401573E-4</c:v>
                </c:pt>
                <c:pt idx="131">
                  <c:v>3.6630799902550573E-4</c:v>
                </c:pt>
                <c:pt idx="132">
                  <c:v>2.4136155146262515E-4</c:v>
                </c:pt>
                <c:pt idx="133">
                  <c:v>1.5694160246891971E-4</c:v>
                </c:pt>
                <c:pt idx="134">
                  <c:v>1.0070624064884149E-4</c:v>
                </c:pt>
                <c:pt idx="135">
                  <c:v>6.3770965605234722E-5</c:v>
                </c:pt>
                <c:pt idx="136">
                  <c:v>3.9850879391703133E-5</c:v>
                </c:pt>
                <c:pt idx="137">
                  <c:v>2.4575430445557525E-5</c:v>
                </c:pt>
                <c:pt idx="138">
                  <c:v>1.4955903861369268E-5</c:v>
                </c:pt>
                <c:pt idx="139">
                  <c:v>8.9819886868271586E-6</c:v>
                </c:pt>
                <c:pt idx="140">
                  <c:v>5.3232964230570178E-6</c:v>
                </c:pt>
                <c:pt idx="141">
                  <c:v>3.113415649760301E-6</c:v>
                </c:pt>
                <c:pt idx="142">
                  <c:v>1.796974298267723E-6</c:v>
                </c:pt>
                <c:pt idx="143">
                  <c:v>1.0235167031807144E-6</c:v>
                </c:pt>
                <c:pt idx="144">
                  <c:v>5.7530256578700161E-7</c:v>
                </c:pt>
                <c:pt idx="145">
                  <c:v>3.1911410077293006E-7</c:v>
                </c:pt>
                <c:pt idx="146">
                  <c:v>1.7468032302267381E-7</c:v>
                </c:pt>
                <c:pt idx="147">
                  <c:v>9.4360511266302295E-8</c:v>
                </c:pt>
                <c:pt idx="148">
                  <c:v>5.0301958177310382E-8</c:v>
                </c:pt>
                <c:pt idx="149">
                  <c:v>2.6462313228102395E-8</c:v>
                </c:pt>
                <c:pt idx="150">
                  <c:v>1.3737858133890676E-8</c:v>
                </c:pt>
                <c:pt idx="151">
                  <c:v>7.0381506122140091E-9</c:v>
                </c:pt>
                <c:pt idx="152">
                  <c:v>3.5583313976858052E-9</c:v>
                </c:pt>
                <c:pt idx="153">
                  <c:v>1.775344081745013E-9</c:v>
                </c:pt>
                <c:pt idx="154">
                  <c:v>8.7411181052478653E-10</c:v>
                </c:pt>
                <c:pt idx="155">
                  <c:v>4.2471710027767855E-10</c:v>
                </c:pt>
                <c:pt idx="156">
                  <c:v>2.0364831157070171E-10</c:v>
                </c:pt>
                <c:pt idx="157">
                  <c:v>9.6362972406761556E-11</c:v>
                </c:pt>
                <c:pt idx="158">
                  <c:v>4.4997446499754627E-11</c:v>
                </c:pt>
                <c:pt idx="159">
                  <c:v>2.0735468785449905E-11</c:v>
                </c:pt>
                <c:pt idx="160">
                  <c:v>9.4294889263059661E-12</c:v>
                </c:pt>
                <c:pt idx="161">
                  <c:v>4.2316599275789598E-12</c:v>
                </c:pt>
                <c:pt idx="162">
                  <c:v>1.8740521430543257E-12</c:v>
                </c:pt>
                <c:pt idx="163">
                  <c:v>8.1903203628305855E-13</c:v>
                </c:pt>
                <c:pt idx="164">
                  <c:v>3.5323881240126126E-13</c:v>
                </c:pt>
                <c:pt idx="165">
                  <c:v>1.5034335932160009E-13</c:v>
                </c:pt>
                <c:pt idx="166">
                  <c:v>6.3146370234956741E-14</c:v>
                </c:pt>
              </c:numCache>
            </c:numRef>
          </c:yVal>
          <c:smooth val="1"/>
        </c:ser>
        <c:axId val="111244032"/>
        <c:axId val="111245568"/>
      </c:scatterChart>
      <c:valAx>
        <c:axId val="111244032"/>
        <c:scaling>
          <c:orientation val="minMax"/>
          <c:max val="0.1"/>
          <c:min val="-0.1"/>
        </c:scaling>
        <c:axPos val="b"/>
        <c:majorGridlines/>
        <c:minorGridlines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245568"/>
        <c:crosses val="autoZero"/>
        <c:crossBetween val="midCat"/>
        <c:majorUnit val="0.05"/>
        <c:minorUnit val="1.0000000000000005E-2"/>
      </c:valAx>
      <c:valAx>
        <c:axId val="11124556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11244032"/>
        <c:crosses val="autoZero"/>
        <c:crossBetween val="midCat"/>
        <c:majorUnit val="0.5"/>
        <c:minorUnit val="0.2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180975</xdr:colOff>
      <xdr:row>12</xdr:row>
      <xdr:rowOff>0</xdr:rowOff>
    </xdr:from>
    <xdr:to>
      <xdr:col>24</xdr:col>
      <xdr:colOff>361950</xdr:colOff>
      <xdr:row>27</xdr:row>
      <xdr:rowOff>28575</xdr:rowOff>
    </xdr:to>
    <xdr:graphicFrame macro="">
      <xdr:nvGraphicFramePr>
        <xdr:cNvPr id="10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494434</xdr:colOff>
      <xdr:row>16</xdr:row>
      <xdr:rowOff>60614</xdr:rowOff>
    </xdr:from>
    <xdr:to>
      <xdr:col>13</xdr:col>
      <xdr:colOff>2598</xdr:colOff>
      <xdr:row>37</xdr:row>
      <xdr:rowOff>99580</xdr:rowOff>
    </xdr:to>
    <xdr:graphicFrame macro="">
      <xdr:nvGraphicFramePr>
        <xdr:cNvPr id="103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91"/>
  <sheetViews>
    <sheetView tabSelected="1" zoomScale="110" zoomScaleNormal="110" workbookViewId="0">
      <selection activeCell="C23" sqref="C23"/>
    </sheetView>
  </sheetViews>
  <sheetFormatPr defaultRowHeight="15"/>
  <cols>
    <col min="2" max="2" width="16.7109375" customWidth="1"/>
    <col min="3" max="3" width="16.140625" customWidth="1"/>
    <col min="4" max="4" width="22" customWidth="1"/>
    <col min="5" max="6" width="12" bestFit="1" customWidth="1"/>
  </cols>
  <sheetData>
    <row r="2" spans="1:19" ht="26.25">
      <c r="H2" s="1" t="s">
        <v>0</v>
      </c>
    </row>
    <row r="4" spans="1:19" s="5" customFormat="1">
      <c r="A4" s="16" t="s">
        <v>8</v>
      </c>
    </row>
    <row r="5" spans="1:19" s="5" customFormat="1">
      <c r="A5" s="16"/>
    </row>
    <row r="6" spans="1:19">
      <c r="A6" s="7" t="s">
        <v>16</v>
      </c>
    </row>
    <row r="7" spans="1:19" ht="18">
      <c r="A7" s="15" t="s">
        <v>17</v>
      </c>
    </row>
    <row r="8" spans="1:19">
      <c r="A8" s="7"/>
      <c r="D8" s="14" t="s">
        <v>13</v>
      </c>
      <c r="E8" s="14" t="s">
        <v>14</v>
      </c>
      <c r="F8" s="14" t="s">
        <v>15</v>
      </c>
      <c r="H8" s="7" t="s">
        <v>19</v>
      </c>
    </row>
    <row r="9" spans="1:19">
      <c r="B9" t="s">
        <v>12</v>
      </c>
      <c r="C9">
        <v>530</v>
      </c>
      <c r="D9" s="17">
        <v>530</v>
      </c>
      <c r="E9" s="17">
        <v>632.79999999999995</v>
      </c>
      <c r="F9" s="17">
        <v>488</v>
      </c>
      <c r="H9" t="s">
        <v>20</v>
      </c>
    </row>
    <row r="10" spans="1:19">
      <c r="B10" t="s">
        <v>18</v>
      </c>
      <c r="C10" s="3">
        <v>50</v>
      </c>
      <c r="D10" t="s">
        <v>22</v>
      </c>
      <c r="G10" s="3"/>
      <c r="H10" s="3" t="s">
        <v>21</v>
      </c>
      <c r="I10" s="3"/>
      <c r="J10" s="3"/>
      <c r="K10" s="3"/>
      <c r="L10" s="3"/>
      <c r="M10" s="3"/>
      <c r="N10" s="3"/>
      <c r="O10" s="3"/>
      <c r="P10" s="3"/>
      <c r="R10" t="s">
        <v>2</v>
      </c>
      <c r="S10" t="s">
        <v>3</v>
      </c>
    </row>
    <row r="11" spans="1:19">
      <c r="C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9">
      <c r="C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9">
      <c r="B13" t="s">
        <v>1</v>
      </c>
      <c r="C13" s="12">
        <f>(C9*10^-9/(3.14*C14*10^-3))*2</f>
        <v>0.33757961783439489</v>
      </c>
      <c r="G13" s="3"/>
      <c r="H13" s="3"/>
      <c r="I13" s="3"/>
      <c r="J13" s="3"/>
      <c r="K13" s="3"/>
      <c r="L13" s="3"/>
      <c r="M13" s="3"/>
      <c r="N13" s="3"/>
      <c r="O13" s="3"/>
      <c r="P13" s="3"/>
      <c r="R13">
        <v>1</v>
      </c>
      <c r="S13" s="2">
        <f t="shared" ref="S13:S27" si="0">$C$17</f>
        <v>3.4757963065791965E-2</v>
      </c>
    </row>
    <row r="14" spans="1:19" ht="18">
      <c r="B14" t="s">
        <v>4</v>
      </c>
      <c r="C14">
        <f>1*10^-3</f>
        <v>1E-3</v>
      </c>
      <c r="E14">
        <f>C20/EXP(1)</f>
        <v>7.8206016368500011E-2</v>
      </c>
      <c r="G14" s="13"/>
      <c r="H14" s="3"/>
      <c r="I14" s="3"/>
      <c r="J14" s="3"/>
      <c r="K14" s="3"/>
      <c r="L14" s="3"/>
      <c r="M14" s="3"/>
      <c r="N14" s="3"/>
      <c r="O14" s="3"/>
      <c r="P14" s="3"/>
      <c r="R14">
        <v>1</v>
      </c>
      <c r="S14" s="2">
        <f t="shared" si="0"/>
        <v>3.4757963065791965E-2</v>
      </c>
    </row>
    <row r="15" spans="1:19">
      <c r="E15" s="14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R15">
        <v>1</v>
      </c>
      <c r="S15" s="2">
        <f t="shared" si="0"/>
        <v>3.4757963065791965E-2</v>
      </c>
    </row>
    <row r="16" spans="1:19" ht="18">
      <c r="C16" t="s">
        <v>5</v>
      </c>
      <c r="E16" s="14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R16">
        <v>1</v>
      </c>
      <c r="S16" s="2">
        <f t="shared" si="0"/>
        <v>3.4757963065791965E-2</v>
      </c>
    </row>
    <row r="17" spans="1:19">
      <c r="C17" s="11">
        <f>(C14+(2*TAN(C13*10^-3)*C10))</f>
        <v>3.4757963065791965E-2</v>
      </c>
      <c r="G17" s="3"/>
      <c r="H17" s="3"/>
      <c r="I17" s="3"/>
      <c r="J17" s="3"/>
      <c r="K17" s="3"/>
      <c r="L17" s="3"/>
      <c r="M17" s="3"/>
      <c r="N17" s="3"/>
      <c r="O17" s="3"/>
      <c r="P17" s="3"/>
      <c r="R17">
        <v>1</v>
      </c>
      <c r="S17" s="2">
        <f t="shared" si="0"/>
        <v>3.4757963065791965E-2</v>
      </c>
    </row>
    <row r="18" spans="1:19">
      <c r="A18" s="10" t="s">
        <v>11</v>
      </c>
      <c r="B18" s="3"/>
      <c r="C18" s="2"/>
      <c r="E18" s="14"/>
      <c r="F18" s="14"/>
      <c r="G18" s="3"/>
      <c r="H18" s="3"/>
      <c r="I18" s="3"/>
      <c r="J18" s="3"/>
      <c r="K18" s="3"/>
      <c r="L18" s="3"/>
      <c r="M18" s="3"/>
      <c r="N18" s="3"/>
      <c r="O18" s="3"/>
      <c r="P18" s="3"/>
      <c r="R18">
        <v>1</v>
      </c>
      <c r="S18" s="2">
        <f t="shared" si="0"/>
        <v>3.4757963065791965E-2</v>
      </c>
    </row>
    <row r="19" spans="1:19" ht="18.75">
      <c r="B19" t="s">
        <v>6</v>
      </c>
      <c r="C19" t="s">
        <v>7</v>
      </c>
      <c r="D19" t="s">
        <v>10</v>
      </c>
      <c r="E19" s="14"/>
      <c r="F19" s="14"/>
      <c r="R19">
        <v>1</v>
      </c>
      <c r="S19" s="2">
        <f t="shared" si="0"/>
        <v>3.4757963065791965E-2</v>
      </c>
    </row>
    <row r="20" spans="1:19">
      <c r="B20" s="12">
        <f>C14/C17</f>
        <v>2.8770385597888457E-2</v>
      </c>
      <c r="C20" s="12">
        <f>B20*(EXP(1))^2</f>
        <v>0.21258599317066423</v>
      </c>
      <c r="D20" s="12">
        <f>C17/4</f>
        <v>8.6894907664479912E-3</v>
      </c>
      <c r="E20" s="14"/>
      <c r="F20" s="14"/>
      <c r="R20">
        <v>1</v>
      </c>
      <c r="S20" s="2">
        <f t="shared" si="0"/>
        <v>3.4757963065791965E-2</v>
      </c>
    </row>
    <row r="21" spans="1:19">
      <c r="B21" s="3"/>
      <c r="C21" s="2"/>
      <c r="R21">
        <v>1</v>
      </c>
      <c r="S21" s="2">
        <f t="shared" si="0"/>
        <v>3.4757963065791965E-2</v>
      </c>
    </row>
    <row r="22" spans="1:19" ht="18.75">
      <c r="B22" s="3"/>
      <c r="C22" s="9" t="s">
        <v>23</v>
      </c>
      <c r="D22" s="7" t="s">
        <v>9</v>
      </c>
      <c r="E22" s="14"/>
      <c r="F22" s="14"/>
      <c r="R22">
        <v>1</v>
      </c>
      <c r="S22" s="2">
        <f t="shared" si="0"/>
        <v>3.4757963065791965E-2</v>
      </c>
    </row>
    <row r="23" spans="1:19">
      <c r="B23" s="4"/>
      <c r="C23" s="8">
        <v>-0.1</v>
      </c>
      <c r="D23">
        <f>$C$20*EXP((-1*C23*C23)/(2*$D$20*$D$20))</f>
        <v>3.7074232554134695E-30</v>
      </c>
      <c r="E23" s="14"/>
      <c r="F23" s="14"/>
      <c r="R23">
        <v>1</v>
      </c>
      <c r="S23" s="2">
        <f t="shared" si="0"/>
        <v>3.4757963065791965E-2</v>
      </c>
    </row>
    <row r="24" spans="1:19">
      <c r="C24" s="8">
        <f>C23+0.001</f>
        <v>-9.9000000000000005E-2</v>
      </c>
      <c r="D24">
        <f t="shared" ref="D24:D54" si="1">$C$20*EXP((-1*C24*C24)/(2*$D$20*$D$20))</f>
        <v>1.3847315044218889E-29</v>
      </c>
      <c r="R24">
        <v>1</v>
      </c>
      <c r="S24" s="2">
        <f t="shared" si="0"/>
        <v>3.4757963065791965E-2</v>
      </c>
    </row>
    <row r="25" spans="1:19">
      <c r="C25" s="8">
        <f t="shared" ref="C25:C88" si="2">C24+0.001</f>
        <v>-9.8000000000000004E-2</v>
      </c>
      <c r="D25">
        <f t="shared" si="1"/>
        <v>5.1039602553245549E-29</v>
      </c>
      <c r="R25">
        <v>1</v>
      </c>
      <c r="S25" s="2">
        <f t="shared" si="0"/>
        <v>3.4757963065791965E-2</v>
      </c>
    </row>
    <row r="26" spans="1:19">
      <c r="C26" s="8">
        <f t="shared" si="2"/>
        <v>-9.7000000000000003E-2</v>
      </c>
      <c r="D26">
        <f t="shared" si="1"/>
        <v>1.8565100396835767E-28</v>
      </c>
      <c r="R26">
        <v>1</v>
      </c>
      <c r="S26" s="2">
        <f t="shared" si="0"/>
        <v>3.4757963065791965E-2</v>
      </c>
    </row>
    <row r="27" spans="1:19">
      <c r="C27" s="8">
        <f t="shared" si="2"/>
        <v>-9.6000000000000002E-2</v>
      </c>
      <c r="D27">
        <f t="shared" si="1"/>
        <v>6.6640098136527403E-28</v>
      </c>
      <c r="R27">
        <v>1</v>
      </c>
      <c r="S27" s="2">
        <f t="shared" si="0"/>
        <v>3.4757963065791965E-2</v>
      </c>
    </row>
    <row r="28" spans="1:19">
      <c r="C28" s="8">
        <f t="shared" si="2"/>
        <v>-9.5000000000000001E-2</v>
      </c>
      <c r="D28">
        <f t="shared" si="1"/>
        <v>2.3605992307253482E-27</v>
      </c>
      <c r="R28">
        <v>1</v>
      </c>
      <c r="S28" s="2">
        <f>S27</f>
        <v>3.4757963065791965E-2</v>
      </c>
    </row>
    <row r="29" spans="1:19">
      <c r="C29" s="8">
        <f t="shared" si="2"/>
        <v>-9.4E-2</v>
      </c>
      <c r="D29">
        <f t="shared" si="1"/>
        <v>8.2519616707784732E-27</v>
      </c>
      <c r="R29">
        <v>1</v>
      </c>
      <c r="S29" s="2">
        <f t="shared" ref="S29:S49" si="3">S28</f>
        <v>3.4757963065791965E-2</v>
      </c>
    </row>
    <row r="30" spans="1:19">
      <c r="C30" s="8">
        <f t="shared" si="2"/>
        <v>-9.2999999999999999E-2</v>
      </c>
      <c r="D30">
        <f t="shared" si="1"/>
        <v>2.8466918001642885E-26</v>
      </c>
      <c r="R30">
        <v>1</v>
      </c>
      <c r="S30" s="2">
        <f t="shared" si="3"/>
        <v>3.4757963065791965E-2</v>
      </c>
    </row>
    <row r="31" spans="1:19">
      <c r="C31" s="8">
        <f t="shared" si="2"/>
        <v>-9.1999999999999998E-2</v>
      </c>
      <c r="D31">
        <f t="shared" si="1"/>
        <v>9.6910761508812298E-26</v>
      </c>
      <c r="R31">
        <f t="shared" ref="R31:R49" si="4">R30</f>
        <v>1</v>
      </c>
      <c r="S31" s="2">
        <f t="shared" si="3"/>
        <v>3.4757963065791965E-2</v>
      </c>
    </row>
    <row r="32" spans="1:19">
      <c r="C32" s="8">
        <f t="shared" si="2"/>
        <v>-9.0999999999999998E-2</v>
      </c>
      <c r="D32">
        <f t="shared" si="1"/>
        <v>3.2557561494257078E-25</v>
      </c>
      <c r="R32">
        <f t="shared" si="4"/>
        <v>1</v>
      </c>
      <c r="S32" s="2">
        <f t="shared" si="3"/>
        <v>3.4757963065791965E-2</v>
      </c>
    </row>
    <row r="33" spans="3:21">
      <c r="C33" s="8">
        <f t="shared" si="2"/>
        <v>-0.09</v>
      </c>
      <c r="D33">
        <f t="shared" si="1"/>
        <v>1.0793941011879929E-24</v>
      </c>
      <c r="R33">
        <f t="shared" si="4"/>
        <v>1</v>
      </c>
      <c r="S33" s="2">
        <f t="shared" si="3"/>
        <v>3.4757963065791965E-2</v>
      </c>
    </row>
    <row r="34" spans="3:21">
      <c r="C34" s="8">
        <f t="shared" si="2"/>
        <v>-8.8999999999999996E-2</v>
      </c>
      <c r="D34">
        <f t="shared" si="1"/>
        <v>3.531478110600856E-24</v>
      </c>
      <c r="R34">
        <f t="shared" si="4"/>
        <v>1</v>
      </c>
      <c r="S34" s="2">
        <f t="shared" si="3"/>
        <v>3.4757963065791965E-2</v>
      </c>
    </row>
    <row r="35" spans="3:21">
      <c r="C35" s="8">
        <f t="shared" si="2"/>
        <v>-8.7999999999999995E-2</v>
      </c>
      <c r="D35">
        <f t="shared" si="1"/>
        <v>1.1402007032072177E-23</v>
      </c>
      <c r="R35">
        <f t="shared" si="4"/>
        <v>1</v>
      </c>
      <c r="S35" s="2">
        <f t="shared" si="3"/>
        <v>3.4757963065791965E-2</v>
      </c>
      <c r="U35" s="5"/>
    </row>
    <row r="36" spans="3:21">
      <c r="C36" s="8">
        <f t="shared" si="2"/>
        <v>-8.6999999999999994E-2</v>
      </c>
      <c r="D36">
        <f t="shared" si="1"/>
        <v>3.6329079828991706E-23</v>
      </c>
      <c r="R36">
        <f t="shared" si="4"/>
        <v>1</v>
      </c>
      <c r="S36" s="2">
        <f t="shared" si="3"/>
        <v>3.4757963065791965E-2</v>
      </c>
    </row>
    <row r="37" spans="3:21">
      <c r="C37" s="8">
        <f t="shared" si="2"/>
        <v>-8.5999999999999993E-2</v>
      </c>
      <c r="D37">
        <f t="shared" si="1"/>
        <v>1.1422884846090632E-22</v>
      </c>
      <c r="R37">
        <f t="shared" si="4"/>
        <v>1</v>
      </c>
      <c r="S37" s="2">
        <f t="shared" si="3"/>
        <v>3.4757963065791965E-2</v>
      </c>
    </row>
    <row r="38" spans="3:21">
      <c r="C38" s="8">
        <f t="shared" si="2"/>
        <v>-8.4999999999999992E-2</v>
      </c>
      <c r="D38">
        <f t="shared" si="1"/>
        <v>3.5444226816368804E-22</v>
      </c>
      <c r="R38">
        <f t="shared" si="4"/>
        <v>1</v>
      </c>
      <c r="S38" s="2">
        <f t="shared" si="3"/>
        <v>3.4757963065791965E-2</v>
      </c>
    </row>
    <row r="39" spans="3:21">
      <c r="C39" s="8">
        <f t="shared" si="2"/>
        <v>-8.3999999999999991E-2</v>
      </c>
      <c r="D39">
        <f t="shared" si="1"/>
        <v>1.0853342865021912E-21</v>
      </c>
      <c r="R39">
        <f t="shared" si="4"/>
        <v>1</v>
      </c>
      <c r="S39" s="2">
        <f t="shared" si="3"/>
        <v>3.4757963065791965E-2</v>
      </c>
    </row>
    <row r="40" spans="3:21">
      <c r="C40" s="8">
        <f t="shared" si="2"/>
        <v>-8.299999999999999E-2</v>
      </c>
      <c r="D40">
        <f t="shared" si="1"/>
        <v>3.2796677270417862E-21</v>
      </c>
      <c r="R40">
        <f t="shared" si="4"/>
        <v>1</v>
      </c>
      <c r="S40" s="2">
        <f t="shared" si="3"/>
        <v>3.4757963065791965E-2</v>
      </c>
    </row>
    <row r="41" spans="3:21">
      <c r="C41" s="8">
        <f t="shared" si="2"/>
        <v>-8.199999999999999E-2</v>
      </c>
      <c r="D41">
        <f t="shared" si="1"/>
        <v>9.7801266119393245E-21</v>
      </c>
      <c r="R41">
        <f t="shared" si="4"/>
        <v>1</v>
      </c>
      <c r="S41" s="2">
        <f t="shared" si="3"/>
        <v>3.4757963065791965E-2</v>
      </c>
    </row>
    <row r="42" spans="3:21">
      <c r="C42" s="8">
        <f t="shared" si="2"/>
        <v>-8.0999999999999989E-2</v>
      </c>
      <c r="D42">
        <f t="shared" si="1"/>
        <v>2.8781101792766885E-20</v>
      </c>
      <c r="R42">
        <f t="shared" si="4"/>
        <v>1</v>
      </c>
      <c r="S42" s="2">
        <f t="shared" si="3"/>
        <v>3.4757963065791965E-2</v>
      </c>
    </row>
    <row r="43" spans="3:21">
      <c r="C43" s="8">
        <f t="shared" si="2"/>
        <v>-7.9999999999999988E-2</v>
      </c>
      <c r="D43">
        <f t="shared" si="1"/>
        <v>8.3583135948894918E-20</v>
      </c>
      <c r="R43">
        <f t="shared" si="4"/>
        <v>1</v>
      </c>
      <c r="S43" s="2">
        <f t="shared" si="3"/>
        <v>3.4757963065791965E-2</v>
      </c>
    </row>
    <row r="44" spans="3:21">
      <c r="C44" s="8">
        <f t="shared" si="2"/>
        <v>-7.8999999999999987E-2</v>
      </c>
      <c r="D44">
        <f t="shared" si="1"/>
        <v>2.3954009350709659E-19</v>
      </c>
      <c r="R44">
        <f t="shared" si="4"/>
        <v>1</v>
      </c>
      <c r="S44" s="2">
        <f t="shared" si="3"/>
        <v>3.4757963065791965E-2</v>
      </c>
    </row>
    <row r="45" spans="3:21">
      <c r="C45" s="8">
        <f t="shared" si="2"/>
        <v>-7.7999999999999986E-2</v>
      </c>
      <c r="D45">
        <f t="shared" si="1"/>
        <v>6.7746377163260234E-19</v>
      </c>
      <c r="R45">
        <f t="shared" si="4"/>
        <v>1</v>
      </c>
      <c r="S45" s="2">
        <f t="shared" si="3"/>
        <v>3.4757963065791965E-2</v>
      </c>
    </row>
    <row r="46" spans="3:21">
      <c r="C46" s="8">
        <f t="shared" si="2"/>
        <v>-7.6999999999999985E-2</v>
      </c>
      <c r="D46">
        <f t="shared" si="1"/>
        <v>1.8907854167686272E-18</v>
      </c>
      <c r="R46">
        <f t="shared" si="4"/>
        <v>1</v>
      </c>
      <c r="S46" s="2">
        <f t="shared" si="3"/>
        <v>3.4757963065791965E-2</v>
      </c>
    </row>
    <row r="47" spans="3:21">
      <c r="C47" s="8">
        <f t="shared" si="2"/>
        <v>-7.5999999999999984E-2</v>
      </c>
      <c r="D47">
        <f t="shared" si="1"/>
        <v>5.2077091377310826E-18</v>
      </c>
      <c r="R47">
        <f t="shared" si="4"/>
        <v>1</v>
      </c>
      <c r="S47" s="2">
        <f t="shared" si="3"/>
        <v>3.4757963065791965E-2</v>
      </c>
    </row>
    <row r="48" spans="3:21">
      <c r="C48" s="8">
        <f t="shared" si="2"/>
        <v>-7.4999999999999983E-2</v>
      </c>
      <c r="D48">
        <f t="shared" si="1"/>
        <v>1.4154662000949829E-17</v>
      </c>
      <c r="R48">
        <f t="shared" si="4"/>
        <v>1</v>
      </c>
      <c r="S48" s="2">
        <f t="shared" si="3"/>
        <v>3.4757963065791965E-2</v>
      </c>
    </row>
    <row r="49" spans="3:19">
      <c r="C49" s="8">
        <f t="shared" si="2"/>
        <v>-7.3999999999999982E-2</v>
      </c>
      <c r="D49">
        <f t="shared" si="1"/>
        <v>3.7966502738894192E-17</v>
      </c>
      <c r="R49">
        <f t="shared" si="4"/>
        <v>1</v>
      </c>
      <c r="S49" s="2">
        <f t="shared" si="3"/>
        <v>3.4757963065791965E-2</v>
      </c>
    </row>
    <row r="50" spans="3:19">
      <c r="C50" s="8">
        <f t="shared" si="2"/>
        <v>-7.2999999999999982E-2</v>
      </c>
      <c r="D50">
        <f t="shared" si="1"/>
        <v>1.0049628151281332E-16</v>
      </c>
    </row>
    <row r="51" spans="3:19">
      <c r="C51" s="8">
        <f t="shared" si="2"/>
        <v>-7.1999999999999981E-2</v>
      </c>
      <c r="D51">
        <f t="shared" si="1"/>
        <v>2.6251111615323822E-16</v>
      </c>
    </row>
    <row r="52" spans="3:19">
      <c r="C52" s="8">
        <f t="shared" si="2"/>
        <v>-7.099999999999998E-2</v>
      </c>
      <c r="D52">
        <f t="shared" si="1"/>
        <v>6.7669615986796868E-16</v>
      </c>
    </row>
    <row r="53" spans="3:19">
      <c r="C53" s="8">
        <f t="shared" si="2"/>
        <v>-6.9999999999999979E-2</v>
      </c>
      <c r="D53">
        <f t="shared" si="1"/>
        <v>1.7214247106320176E-15</v>
      </c>
    </row>
    <row r="54" spans="3:19">
      <c r="C54" s="8">
        <f t="shared" si="2"/>
        <v>-6.8999999999999978E-2</v>
      </c>
      <c r="D54">
        <f t="shared" si="1"/>
        <v>4.3214616301233474E-15</v>
      </c>
    </row>
    <row r="55" spans="3:19">
      <c r="C55" s="8">
        <f t="shared" si="2"/>
        <v>-6.7999999999999977E-2</v>
      </c>
      <c r="D55">
        <f t="shared" ref="D55:D86" si="5">$C$20*EXP((-1*C55*C55)/(2*$D$20*$D$20))</f>
        <v>1.0705860921542974E-14</v>
      </c>
    </row>
    <row r="56" spans="3:19">
      <c r="C56" s="8">
        <f t="shared" si="2"/>
        <v>-6.6999999999999976E-2</v>
      </c>
      <c r="D56">
        <f t="shared" si="5"/>
        <v>2.6173442080927624E-14</v>
      </c>
    </row>
    <row r="57" spans="3:19">
      <c r="C57" s="8">
        <f t="shared" si="2"/>
        <v>-6.5999999999999975E-2</v>
      </c>
      <c r="D57">
        <f t="shared" si="5"/>
        <v>6.3146370234965046E-14</v>
      </c>
    </row>
    <row r="58" spans="3:19">
      <c r="C58" s="8">
        <f t="shared" si="2"/>
        <v>-6.4999999999999974E-2</v>
      </c>
      <c r="D58">
        <f t="shared" si="5"/>
        <v>1.5034335932161983E-13</v>
      </c>
    </row>
    <row r="59" spans="3:19">
      <c r="C59" s="8">
        <f t="shared" si="2"/>
        <v>-6.3999999999999974E-2</v>
      </c>
      <c r="D59">
        <f t="shared" si="5"/>
        <v>3.5323881240130897E-13</v>
      </c>
    </row>
    <row r="60" spans="3:19">
      <c r="C60" s="8">
        <f t="shared" si="2"/>
        <v>-6.2999999999999973E-2</v>
      </c>
      <c r="D60">
        <f t="shared" si="5"/>
        <v>8.1903203628316033E-13</v>
      </c>
    </row>
    <row r="61" spans="3:19">
      <c r="C61" s="8">
        <f t="shared" si="2"/>
        <v>-6.1999999999999972E-2</v>
      </c>
      <c r="D61">
        <f t="shared" si="5"/>
        <v>1.8740521430545652E-12</v>
      </c>
    </row>
    <row r="62" spans="3:19">
      <c r="C62" s="8">
        <f t="shared" si="2"/>
        <v>-6.0999999999999971E-2</v>
      </c>
      <c r="D62">
        <f t="shared" si="5"/>
        <v>4.2316599275794857E-12</v>
      </c>
    </row>
    <row r="63" spans="3:19">
      <c r="C63" s="8">
        <f t="shared" si="2"/>
        <v>-5.999999999999997E-2</v>
      </c>
      <c r="D63">
        <f t="shared" si="5"/>
        <v>9.4294889263071051E-12</v>
      </c>
    </row>
    <row r="64" spans="3:19">
      <c r="C64" s="8">
        <f t="shared" si="2"/>
        <v>-5.8999999999999969E-2</v>
      </c>
      <c r="D64">
        <f t="shared" si="5"/>
        <v>2.0735468785452413E-11</v>
      </c>
    </row>
    <row r="65" spans="3:4">
      <c r="C65" s="8">
        <f t="shared" si="2"/>
        <v>-5.7999999999999968E-2</v>
      </c>
      <c r="D65">
        <f t="shared" si="5"/>
        <v>4.4997446499760068E-11</v>
      </c>
    </row>
    <row r="66" spans="3:4">
      <c r="C66" s="8">
        <f t="shared" si="2"/>
        <v>-5.6999999999999967E-2</v>
      </c>
      <c r="D66">
        <f t="shared" si="5"/>
        <v>9.6362972406772503E-11</v>
      </c>
    </row>
    <row r="67" spans="3:4">
      <c r="C67" s="8">
        <f t="shared" si="2"/>
        <v>-5.5999999999999966E-2</v>
      </c>
      <c r="D67">
        <f t="shared" si="5"/>
        <v>2.0364831157072487E-10</v>
      </c>
    </row>
    <row r="68" spans="3:4">
      <c r="C68" s="8">
        <f t="shared" si="2"/>
        <v>-5.4999999999999966E-2</v>
      </c>
      <c r="D68">
        <f t="shared" si="5"/>
        <v>4.2471710027772684E-10</v>
      </c>
    </row>
    <row r="69" spans="3:4">
      <c r="C69" s="8">
        <f t="shared" si="2"/>
        <v>-5.3999999999999965E-2</v>
      </c>
      <c r="D69">
        <f t="shared" si="5"/>
        <v>8.741118105248829E-10</v>
      </c>
    </row>
    <row r="70" spans="3:4">
      <c r="C70" s="8">
        <f t="shared" si="2"/>
        <v>-5.2999999999999964E-2</v>
      </c>
      <c r="D70">
        <f t="shared" si="5"/>
        <v>1.7753440817452022E-9</v>
      </c>
    </row>
    <row r="71" spans="3:4">
      <c r="C71" s="8">
        <f t="shared" si="2"/>
        <v>-5.1999999999999963E-2</v>
      </c>
      <c r="D71">
        <f t="shared" si="5"/>
        <v>3.5583313976861716E-9</v>
      </c>
    </row>
    <row r="72" spans="3:4">
      <c r="C72" s="8">
        <f t="shared" si="2"/>
        <v>-5.0999999999999962E-2</v>
      </c>
      <c r="D72">
        <f t="shared" si="5"/>
        <v>7.0381506122147337E-9</v>
      </c>
    </row>
    <row r="73" spans="3:4">
      <c r="C73" s="8">
        <f t="shared" si="2"/>
        <v>-4.9999999999999961E-2</v>
      </c>
      <c r="D73">
        <f t="shared" si="5"/>
        <v>1.3737858133892043E-8</v>
      </c>
    </row>
    <row r="74" spans="3:4">
      <c r="C74" s="8">
        <f t="shared" si="2"/>
        <v>-4.899999999999996E-2</v>
      </c>
      <c r="D74">
        <f t="shared" si="5"/>
        <v>2.6462313228105072E-8</v>
      </c>
    </row>
    <row r="75" spans="3:4">
      <c r="C75" s="8">
        <f t="shared" si="2"/>
        <v>-4.7999999999999959E-2</v>
      </c>
      <c r="D75">
        <f t="shared" si="5"/>
        <v>5.0301958177315299E-8</v>
      </c>
    </row>
    <row r="76" spans="3:4">
      <c r="C76" s="8">
        <f t="shared" si="2"/>
        <v>-4.6999999999999958E-2</v>
      </c>
      <c r="D76">
        <f t="shared" si="5"/>
        <v>9.4360511266311175E-8</v>
      </c>
    </row>
    <row r="77" spans="3:4">
      <c r="C77" s="8">
        <f t="shared" si="2"/>
        <v>-4.5999999999999958E-2</v>
      </c>
      <c r="D77">
        <f t="shared" si="5"/>
        <v>1.7468032302269056E-7</v>
      </c>
    </row>
    <row r="78" spans="3:4">
      <c r="C78" s="8">
        <f t="shared" si="2"/>
        <v>-4.4999999999999957E-2</v>
      </c>
      <c r="D78">
        <f t="shared" si="5"/>
        <v>3.1911410077295955E-7</v>
      </c>
    </row>
    <row r="79" spans="3:4">
      <c r="C79" s="8">
        <f t="shared" si="2"/>
        <v>-4.3999999999999956E-2</v>
      </c>
      <c r="D79">
        <f t="shared" si="5"/>
        <v>5.7530256578705265E-7</v>
      </c>
    </row>
    <row r="80" spans="3:4">
      <c r="C80" s="8">
        <f t="shared" si="2"/>
        <v>-4.2999999999999955E-2</v>
      </c>
      <c r="D80">
        <f t="shared" si="5"/>
        <v>1.0235167031808034E-6</v>
      </c>
    </row>
    <row r="81" spans="3:4">
      <c r="C81" s="8">
        <f t="shared" si="2"/>
        <v>-4.1999999999999954E-2</v>
      </c>
      <c r="D81">
        <f t="shared" si="5"/>
        <v>1.7969742982678793E-6</v>
      </c>
    </row>
    <row r="82" spans="3:4">
      <c r="C82" s="8">
        <f t="shared" si="2"/>
        <v>-4.0999999999999953E-2</v>
      </c>
      <c r="D82">
        <f t="shared" si="5"/>
        <v>3.1134156497605611E-6</v>
      </c>
    </row>
    <row r="83" spans="3:4">
      <c r="C83" s="8">
        <f t="shared" si="2"/>
        <v>-3.9999999999999952E-2</v>
      </c>
      <c r="D83">
        <f t="shared" si="5"/>
        <v>5.3232964230574515E-6</v>
      </c>
    </row>
    <row r="84" spans="3:4">
      <c r="C84" s="8">
        <f t="shared" si="2"/>
        <v>-3.8999999999999951E-2</v>
      </c>
      <c r="D84">
        <f t="shared" si="5"/>
        <v>8.9819886868278599E-6</v>
      </c>
    </row>
    <row r="85" spans="3:4">
      <c r="C85" s="8">
        <f t="shared" si="2"/>
        <v>-3.799999999999995E-2</v>
      </c>
      <c r="D85">
        <f t="shared" si="5"/>
        <v>1.4955903861370411E-5</v>
      </c>
    </row>
    <row r="86" spans="3:4">
      <c r="C86" s="8">
        <f t="shared" si="2"/>
        <v>-3.699999999999995E-2</v>
      </c>
      <c r="D86">
        <f t="shared" si="5"/>
        <v>2.4575430445559358E-5</v>
      </c>
    </row>
    <row r="87" spans="3:4">
      <c r="C87" s="8">
        <f t="shared" si="2"/>
        <v>-3.5999999999999949E-2</v>
      </c>
      <c r="D87">
        <f t="shared" ref="D87:D118" si="6">$C$20*EXP((-1*C87*C87)/(2*$D$20*$D$20))</f>
        <v>3.9850879391705973E-5</v>
      </c>
    </row>
    <row r="88" spans="3:4">
      <c r="C88" s="8">
        <f t="shared" si="2"/>
        <v>-3.4999999999999948E-2</v>
      </c>
      <c r="D88">
        <f t="shared" si="6"/>
        <v>6.3770965605239248E-5</v>
      </c>
    </row>
    <row r="89" spans="3:4">
      <c r="C89" s="8">
        <f t="shared" ref="C89:C152" si="7">C88+0.001</f>
        <v>-3.3999999999999947E-2</v>
      </c>
      <c r="D89">
        <f t="shared" si="6"/>
        <v>1.0070624064884847E-4</v>
      </c>
    </row>
    <row r="90" spans="3:4">
      <c r="C90" s="8">
        <f t="shared" si="7"/>
        <v>-3.2999999999999946E-2</v>
      </c>
      <c r="D90">
        <f t="shared" si="6"/>
        <v>1.5694160246893004E-4</v>
      </c>
    </row>
    <row r="91" spans="3:4">
      <c r="C91" s="8">
        <f t="shared" si="7"/>
        <v>-3.1999999999999945E-2</v>
      </c>
      <c r="D91">
        <f t="shared" si="6"/>
        <v>2.4136155146264079E-4</v>
      </c>
    </row>
    <row r="92" spans="3:4">
      <c r="C92" s="8">
        <f t="shared" si="7"/>
        <v>-3.0999999999999944E-2</v>
      </c>
      <c r="D92">
        <f t="shared" si="6"/>
        <v>3.6630799902552882E-4</v>
      </c>
    </row>
    <row r="93" spans="3:4">
      <c r="C93" s="8">
        <f t="shared" si="7"/>
        <v>-2.9999999999999943E-2</v>
      </c>
      <c r="D93">
        <f t="shared" si="6"/>
        <v>5.4862175301404891E-4</v>
      </c>
    </row>
    <row r="94" spans="3:4">
      <c r="C94" s="8">
        <f t="shared" si="7"/>
        <v>-2.8999999999999942E-2</v>
      </c>
      <c r="D94">
        <f t="shared" si="6"/>
        <v>8.1086387432624529E-4</v>
      </c>
    </row>
    <row r="95" spans="3:4">
      <c r="C95" s="8">
        <f t="shared" si="7"/>
        <v>-2.7999999999999942E-2</v>
      </c>
      <c r="D95">
        <f t="shared" si="6"/>
        <v>1.1826907175938063E-3</v>
      </c>
    </row>
    <row r="96" spans="3:4">
      <c r="C96" s="8">
        <f t="shared" si="7"/>
        <v>-2.6999999999999941E-2</v>
      </c>
      <c r="D96">
        <f t="shared" si="6"/>
        <v>1.702325998399508E-3</v>
      </c>
    </row>
    <row r="97" spans="3:4">
      <c r="C97" s="8">
        <f t="shared" si="7"/>
        <v>-2.599999999999994E-2</v>
      </c>
      <c r="D97">
        <f t="shared" si="6"/>
        <v>2.418035001097918E-3</v>
      </c>
    </row>
    <row r="98" spans="3:4">
      <c r="C98" s="8">
        <f t="shared" si="7"/>
        <v>-2.4999999999999939E-2</v>
      </c>
      <c r="D98">
        <f t="shared" si="6"/>
        <v>3.3894617839609954E-3</v>
      </c>
    </row>
    <row r="99" spans="3:4">
      <c r="C99" s="8">
        <f t="shared" si="7"/>
        <v>-2.3999999999999938E-2</v>
      </c>
      <c r="D99">
        <f t="shared" si="6"/>
        <v>4.6886434487172094E-3</v>
      </c>
    </row>
    <row r="100" spans="3:4">
      <c r="C100" s="8">
        <f t="shared" si="7"/>
        <v>-2.2999999999999937E-2</v>
      </c>
      <c r="D100">
        <f t="shared" si="6"/>
        <v>6.4004716960467259E-3</v>
      </c>
    </row>
    <row r="101" spans="3:4">
      <c r="C101" s="8">
        <f t="shared" si="7"/>
        <v>-2.1999999999999936E-2</v>
      </c>
      <c r="D101">
        <f t="shared" si="6"/>
        <v>8.6223383797416151E-3</v>
      </c>
    </row>
    <row r="102" spans="3:4">
      <c r="C102" s="8">
        <f t="shared" si="7"/>
        <v>-2.0999999999999935E-2</v>
      </c>
      <c r="D102">
        <f t="shared" si="6"/>
        <v>1.1462687460863574E-2</v>
      </c>
    </row>
    <row r="103" spans="3:4">
      <c r="C103" s="8">
        <f t="shared" si="7"/>
        <v>-1.9999999999999934E-2</v>
      </c>
      <c r="D103">
        <f t="shared" si="6"/>
        <v>1.5038210074068734E-2</v>
      </c>
    </row>
    <row r="104" spans="3:4">
      <c r="C104" s="8">
        <f t="shared" si="7"/>
        <v>-1.8999999999999934E-2</v>
      </c>
      <c r="D104">
        <f t="shared" si="6"/>
        <v>1.9469470974330733E-2</v>
      </c>
    </row>
    <row r="105" spans="3:4">
      <c r="C105" s="8">
        <f t="shared" si="7"/>
        <v>-1.7999999999999933E-2</v>
      </c>
      <c r="D105">
        <f t="shared" si="6"/>
        <v>2.4874849519946597E-2</v>
      </c>
    </row>
    <row r="106" spans="3:4">
      <c r="C106" s="8">
        <f t="shared" si="7"/>
        <v>-1.6999999999999932E-2</v>
      </c>
      <c r="D106">
        <f t="shared" si="6"/>
        <v>3.1362818217167535E-2</v>
      </c>
    </row>
    <row r="107" spans="3:4">
      <c r="C107" s="8">
        <f t="shared" si="7"/>
        <v>-1.5999999999999931E-2</v>
      </c>
      <c r="D107">
        <f t="shared" si="6"/>
        <v>3.9022762165741964E-2</v>
      </c>
    </row>
    <row r="108" spans="3:4">
      <c r="C108" s="8">
        <f t="shared" si="7"/>
        <v>-1.499999999999993E-2</v>
      </c>
      <c r="D108">
        <f t="shared" si="6"/>
        <v>4.7914751563409679E-2</v>
      </c>
    </row>
    <row r="109" spans="3:4">
      <c r="C109" s="8">
        <f t="shared" si="7"/>
        <v>-1.3999999999999929E-2</v>
      </c>
      <c r="D109">
        <f t="shared" si="6"/>
        <v>5.8058897133515856E-2</v>
      </c>
    </row>
    <row r="110" spans="3:4">
      <c r="C110" s="8">
        <f t="shared" si="7"/>
        <v>-1.2999999999999928E-2</v>
      </c>
      <c r="D110">
        <f t="shared" si="6"/>
        <v>6.9425118635178473E-2</v>
      </c>
    </row>
    <row r="111" spans="3:4">
      <c r="C111" s="8">
        <f t="shared" si="7"/>
        <v>-1.1999999999999927E-2</v>
      </c>
      <c r="D111">
        <f t="shared" si="6"/>
        <v>8.1924308959133177E-2</v>
      </c>
    </row>
    <row r="112" spans="3:4">
      <c r="C112" s="8">
        <f t="shared" si="7"/>
        <v>-1.0999999999999927E-2</v>
      </c>
      <c r="D112">
        <f t="shared" si="6"/>
        <v>9.540194972340918E-2</v>
      </c>
    </row>
    <row r="113" spans="3:4">
      <c r="C113" s="8">
        <f t="shared" si="7"/>
        <v>-9.9999999999999256E-3</v>
      </c>
      <c r="D113">
        <f t="shared" si="6"/>
        <v>0.1096352021330334</v>
      </c>
    </row>
    <row r="114" spans="3:4">
      <c r="C114" s="8">
        <f t="shared" si="7"/>
        <v>-8.9999999999999247E-3</v>
      </c>
      <c r="D114">
        <f t="shared" si="6"/>
        <v>0.12433434200481693</v>
      </c>
    </row>
    <row r="115" spans="3:4">
      <c r="C115" s="8">
        <f t="shared" si="7"/>
        <v>-7.9999999999999238E-3</v>
      </c>
      <c r="D115">
        <f t="shared" si="6"/>
        <v>0.13914912718485464</v>
      </c>
    </row>
    <row r="116" spans="3:4">
      <c r="C116" s="8">
        <f t="shared" si="7"/>
        <v>-6.9999999999999238E-3</v>
      </c>
      <c r="D116">
        <f t="shared" si="6"/>
        <v>0.15368029314630538</v>
      </c>
    </row>
    <row r="117" spans="3:4">
      <c r="C117" s="8">
        <f t="shared" si="7"/>
        <v>-5.9999999999999238E-3</v>
      </c>
      <c r="D117">
        <f t="shared" si="6"/>
        <v>0.1674959002865691</v>
      </c>
    </row>
    <row r="118" spans="3:4">
      <c r="C118" s="8">
        <f t="shared" si="7"/>
        <v>-4.9999999999999238E-3</v>
      </c>
      <c r="D118">
        <f t="shared" si="6"/>
        <v>0.18015175206925332</v>
      </c>
    </row>
    <row r="119" spans="3:4">
      <c r="C119" s="8">
        <f t="shared" si="7"/>
        <v>-3.9999999999999238E-3</v>
      </c>
      <c r="D119">
        <f t="shared" ref="D119:D150" si="8">$C$20*EXP((-1*C119*C119)/(2*$D$20*$D$20))</f>
        <v>0.19121462514893134</v>
      </c>
    </row>
    <row r="120" spans="3:4">
      <c r="C120" s="8">
        <f t="shared" si="7"/>
        <v>-2.9999999999999237E-3</v>
      </c>
      <c r="D120">
        <f t="shared" si="8"/>
        <v>0.2002866627238821</v>
      </c>
    </row>
    <row r="121" spans="3:4">
      <c r="C121" s="8">
        <f t="shared" si="7"/>
        <v>-1.9999999999999237E-3</v>
      </c>
      <c r="D121">
        <f t="shared" si="8"/>
        <v>0.20702903672299144</v>
      </c>
    </row>
    <row r="122" spans="3:4">
      <c r="C122" s="8">
        <f t="shared" si="7"/>
        <v>-9.9999999999992369E-4</v>
      </c>
      <c r="D122">
        <f t="shared" si="8"/>
        <v>0.21118292468849242</v>
      </c>
    </row>
    <row r="123" spans="3:4">
      <c r="C123" s="8">
        <f t="shared" si="7"/>
        <v>7.6327832942979512E-17</v>
      </c>
      <c r="D123">
        <f t="shared" si="8"/>
        <v>0.21258599317066423</v>
      </c>
    </row>
    <row r="124" spans="3:4">
      <c r="C124" s="8">
        <f t="shared" si="7"/>
        <v>1.0000000000000763E-3</v>
      </c>
      <c r="D124">
        <f t="shared" si="8"/>
        <v>0.21118292468849201</v>
      </c>
    </row>
    <row r="125" spans="3:4">
      <c r="C125" s="8">
        <f t="shared" si="7"/>
        <v>2.0000000000000764E-3</v>
      </c>
      <c r="D125">
        <f t="shared" si="8"/>
        <v>0.20702903672299061</v>
      </c>
    </row>
    <row r="126" spans="3:4">
      <c r="C126" s="8">
        <f t="shared" si="7"/>
        <v>3.0000000000000764E-3</v>
      </c>
      <c r="D126">
        <f t="shared" si="8"/>
        <v>0.20028666272388088</v>
      </c>
    </row>
    <row r="127" spans="3:4">
      <c r="C127" s="8">
        <f t="shared" si="7"/>
        <v>4.0000000000000764E-3</v>
      </c>
      <c r="D127">
        <f t="shared" si="8"/>
        <v>0.19121462514892981</v>
      </c>
    </row>
    <row r="128" spans="3:4">
      <c r="C128" s="8">
        <f t="shared" si="7"/>
        <v>5.0000000000000764E-3</v>
      </c>
      <c r="D128">
        <f t="shared" si="8"/>
        <v>0.18015175206925149</v>
      </c>
    </row>
    <row r="129" spans="3:4">
      <c r="C129" s="8">
        <f t="shared" si="7"/>
        <v>6.0000000000000765E-3</v>
      </c>
      <c r="D129">
        <f t="shared" si="8"/>
        <v>0.16749590028656708</v>
      </c>
    </row>
    <row r="130" spans="3:4">
      <c r="C130" s="8">
        <f t="shared" si="7"/>
        <v>7.0000000000000765E-3</v>
      </c>
      <c r="D130">
        <f t="shared" si="8"/>
        <v>0.15368029314630322</v>
      </c>
    </row>
    <row r="131" spans="3:4">
      <c r="C131" s="8">
        <f t="shared" si="7"/>
        <v>8.0000000000000765E-3</v>
      </c>
      <c r="D131">
        <f t="shared" si="8"/>
        <v>0.13914912718485237</v>
      </c>
    </row>
    <row r="132" spans="3:4">
      <c r="C132" s="8">
        <f t="shared" si="7"/>
        <v>9.0000000000000774E-3</v>
      </c>
      <c r="D132">
        <f t="shared" si="8"/>
        <v>0.12433434200481466</v>
      </c>
    </row>
    <row r="133" spans="3:4">
      <c r="C133" s="8">
        <f t="shared" si="7"/>
        <v>1.0000000000000078E-2</v>
      </c>
      <c r="D133">
        <f t="shared" si="8"/>
        <v>0.1096352021330312</v>
      </c>
    </row>
    <row r="134" spans="3:4">
      <c r="C134" s="8">
        <f t="shared" si="7"/>
        <v>1.1000000000000079E-2</v>
      </c>
      <c r="D134">
        <f t="shared" si="8"/>
        <v>9.540194972340707E-2</v>
      </c>
    </row>
    <row r="135" spans="3:4">
      <c r="C135" s="8">
        <f t="shared" si="7"/>
        <v>1.200000000000008E-2</v>
      </c>
      <c r="D135">
        <f t="shared" si="8"/>
        <v>8.1924308959131192E-2</v>
      </c>
    </row>
    <row r="136" spans="3:4">
      <c r="C136" s="8">
        <f t="shared" si="7"/>
        <v>1.3000000000000081E-2</v>
      </c>
      <c r="D136">
        <f t="shared" si="8"/>
        <v>6.9425118635176655E-2</v>
      </c>
    </row>
    <row r="137" spans="3:4">
      <c r="C137" s="8">
        <f t="shared" si="7"/>
        <v>1.4000000000000082E-2</v>
      </c>
      <c r="D137">
        <f t="shared" si="8"/>
        <v>5.8058897133514226E-2</v>
      </c>
    </row>
    <row r="138" spans="3:4">
      <c r="C138" s="8">
        <f t="shared" si="7"/>
        <v>1.5000000000000083E-2</v>
      </c>
      <c r="D138">
        <f t="shared" si="8"/>
        <v>4.7914751563408221E-2</v>
      </c>
    </row>
    <row r="139" spans="3:4">
      <c r="C139" s="8">
        <f t="shared" si="7"/>
        <v>1.6000000000000084E-2</v>
      </c>
      <c r="D139">
        <f t="shared" si="8"/>
        <v>3.9022762165740695E-2</v>
      </c>
    </row>
    <row r="140" spans="3:4">
      <c r="C140" s="8">
        <f t="shared" si="7"/>
        <v>1.7000000000000084E-2</v>
      </c>
      <c r="D140">
        <f t="shared" si="8"/>
        <v>3.1362818217166459E-2</v>
      </c>
    </row>
    <row r="141" spans="3:4">
      <c r="C141" s="8">
        <f t="shared" si="7"/>
        <v>1.8000000000000085E-2</v>
      </c>
      <c r="D141">
        <f t="shared" si="8"/>
        <v>2.4874849519945692E-2</v>
      </c>
    </row>
    <row r="142" spans="3:4">
      <c r="C142" s="8">
        <f t="shared" si="7"/>
        <v>1.9000000000000086E-2</v>
      </c>
      <c r="D142">
        <f t="shared" si="8"/>
        <v>1.9469470974329991E-2</v>
      </c>
    </row>
    <row r="143" spans="3:4">
      <c r="C143" s="8">
        <f t="shared" si="7"/>
        <v>2.0000000000000087E-2</v>
      </c>
      <c r="D143">
        <f t="shared" si="8"/>
        <v>1.5038210074068119E-2</v>
      </c>
    </row>
    <row r="144" spans="3:4">
      <c r="C144" s="8">
        <f t="shared" si="7"/>
        <v>2.1000000000000088E-2</v>
      </c>
      <c r="D144">
        <f t="shared" si="8"/>
        <v>1.1462687460863086E-2</v>
      </c>
    </row>
    <row r="145" spans="3:4">
      <c r="C145" s="8">
        <f t="shared" si="7"/>
        <v>2.2000000000000089E-2</v>
      </c>
      <c r="D145">
        <f t="shared" si="8"/>
        <v>8.6223383797412335E-3</v>
      </c>
    </row>
    <row r="146" spans="3:4">
      <c r="C146" s="8">
        <f t="shared" si="7"/>
        <v>2.300000000000009E-2</v>
      </c>
      <c r="D146">
        <f t="shared" si="8"/>
        <v>6.4004716960464276E-3</v>
      </c>
    </row>
    <row r="147" spans="3:4">
      <c r="C147" s="8">
        <f t="shared" si="7"/>
        <v>2.4000000000000091E-2</v>
      </c>
      <c r="D147">
        <f t="shared" si="8"/>
        <v>4.6886434487169804E-3</v>
      </c>
    </row>
    <row r="148" spans="3:4">
      <c r="C148" s="8">
        <f t="shared" si="7"/>
        <v>2.5000000000000092E-2</v>
      </c>
      <c r="D148">
        <f t="shared" si="8"/>
        <v>3.3894617839608267E-3</v>
      </c>
    </row>
    <row r="149" spans="3:4">
      <c r="C149" s="8">
        <f t="shared" si="7"/>
        <v>2.6000000000000092E-2</v>
      </c>
      <c r="D149">
        <f t="shared" si="8"/>
        <v>2.4180350010977914E-3</v>
      </c>
    </row>
    <row r="150" spans="3:4">
      <c r="C150" s="8">
        <f t="shared" si="7"/>
        <v>2.7000000000000093E-2</v>
      </c>
      <c r="D150">
        <f t="shared" si="8"/>
        <v>1.7023259983994143E-3</v>
      </c>
    </row>
    <row r="151" spans="3:4">
      <c r="C151" s="8">
        <f t="shared" si="7"/>
        <v>2.8000000000000094E-2</v>
      </c>
      <c r="D151">
        <f t="shared" ref="D151:D182" si="9">$C$20*EXP((-1*C151*C151)/(2*$D$20*$D$20))</f>
        <v>1.1826907175937391E-3</v>
      </c>
    </row>
    <row r="152" spans="3:4">
      <c r="C152" s="8">
        <f t="shared" si="7"/>
        <v>2.9000000000000095E-2</v>
      </c>
      <c r="D152">
        <f t="shared" si="9"/>
        <v>8.1086387432619856E-4</v>
      </c>
    </row>
    <row r="153" spans="3:4">
      <c r="C153" s="8">
        <f t="shared" ref="C153:C189" si="10">C152+0.001</f>
        <v>3.0000000000000096E-2</v>
      </c>
      <c r="D153">
        <f t="shared" si="9"/>
        <v>5.4862175301401573E-4</v>
      </c>
    </row>
    <row r="154" spans="3:4">
      <c r="C154" s="8">
        <f t="shared" si="10"/>
        <v>3.1000000000000097E-2</v>
      </c>
      <c r="D154">
        <f t="shared" si="9"/>
        <v>3.6630799902550573E-4</v>
      </c>
    </row>
    <row r="155" spans="3:4">
      <c r="C155" s="8">
        <f t="shared" si="10"/>
        <v>3.2000000000000098E-2</v>
      </c>
      <c r="D155">
        <f t="shared" si="9"/>
        <v>2.4136155146262515E-4</v>
      </c>
    </row>
    <row r="156" spans="3:4">
      <c r="C156" s="8">
        <f t="shared" si="10"/>
        <v>3.3000000000000099E-2</v>
      </c>
      <c r="D156">
        <f t="shared" si="9"/>
        <v>1.5694160246891971E-4</v>
      </c>
    </row>
    <row r="157" spans="3:4">
      <c r="C157" s="8">
        <f t="shared" si="10"/>
        <v>3.40000000000001E-2</v>
      </c>
      <c r="D157">
        <f t="shared" si="9"/>
        <v>1.0070624064884149E-4</v>
      </c>
    </row>
    <row r="158" spans="3:4">
      <c r="C158" s="8">
        <f t="shared" si="10"/>
        <v>3.50000000000001E-2</v>
      </c>
      <c r="D158">
        <f t="shared" si="9"/>
        <v>6.3770965605234722E-5</v>
      </c>
    </row>
    <row r="159" spans="3:4">
      <c r="C159" s="8">
        <f t="shared" si="10"/>
        <v>3.6000000000000101E-2</v>
      </c>
      <c r="D159">
        <f t="shared" si="9"/>
        <v>3.9850879391703133E-5</v>
      </c>
    </row>
    <row r="160" spans="3:4">
      <c r="C160" s="8">
        <f t="shared" si="10"/>
        <v>3.7000000000000102E-2</v>
      </c>
      <c r="D160">
        <f t="shared" si="9"/>
        <v>2.4575430445557525E-5</v>
      </c>
    </row>
    <row r="161" spans="3:4">
      <c r="C161" s="8">
        <f t="shared" si="10"/>
        <v>3.8000000000000103E-2</v>
      </c>
      <c r="D161">
        <f t="shared" si="9"/>
        <v>1.4955903861369268E-5</v>
      </c>
    </row>
    <row r="162" spans="3:4">
      <c r="C162" s="8">
        <f t="shared" si="10"/>
        <v>3.9000000000000104E-2</v>
      </c>
      <c r="D162">
        <f t="shared" si="9"/>
        <v>8.9819886868271586E-6</v>
      </c>
    </row>
    <row r="163" spans="3:4">
      <c r="C163" s="8">
        <f t="shared" si="10"/>
        <v>4.0000000000000105E-2</v>
      </c>
      <c r="D163">
        <f t="shared" si="9"/>
        <v>5.3232964230570178E-6</v>
      </c>
    </row>
    <row r="164" spans="3:4">
      <c r="C164" s="8">
        <f t="shared" si="10"/>
        <v>4.1000000000000106E-2</v>
      </c>
      <c r="D164">
        <f t="shared" si="9"/>
        <v>3.113415649760301E-6</v>
      </c>
    </row>
    <row r="165" spans="3:4">
      <c r="C165" s="8">
        <f t="shared" si="10"/>
        <v>4.2000000000000107E-2</v>
      </c>
      <c r="D165">
        <f t="shared" si="9"/>
        <v>1.796974298267723E-6</v>
      </c>
    </row>
    <row r="166" spans="3:4">
      <c r="C166" s="8">
        <f t="shared" si="10"/>
        <v>4.3000000000000108E-2</v>
      </c>
      <c r="D166">
        <f t="shared" si="9"/>
        <v>1.0235167031807144E-6</v>
      </c>
    </row>
    <row r="167" spans="3:4">
      <c r="C167" s="8">
        <f t="shared" si="10"/>
        <v>4.4000000000000108E-2</v>
      </c>
      <c r="D167">
        <f t="shared" si="9"/>
        <v>5.7530256578700161E-7</v>
      </c>
    </row>
    <row r="168" spans="3:4">
      <c r="C168" s="8">
        <f t="shared" si="10"/>
        <v>4.5000000000000109E-2</v>
      </c>
      <c r="D168">
        <f t="shared" si="9"/>
        <v>3.1911410077293006E-7</v>
      </c>
    </row>
    <row r="169" spans="3:4">
      <c r="C169" s="8">
        <f t="shared" si="10"/>
        <v>4.600000000000011E-2</v>
      </c>
      <c r="D169">
        <f t="shared" si="9"/>
        <v>1.7468032302267381E-7</v>
      </c>
    </row>
    <row r="170" spans="3:4">
      <c r="C170" s="8">
        <f t="shared" si="10"/>
        <v>4.7000000000000111E-2</v>
      </c>
      <c r="D170">
        <f t="shared" si="9"/>
        <v>9.4360511266302295E-8</v>
      </c>
    </row>
    <row r="171" spans="3:4">
      <c r="C171" s="8">
        <f t="shared" si="10"/>
        <v>4.8000000000000112E-2</v>
      </c>
      <c r="D171">
        <f t="shared" si="9"/>
        <v>5.0301958177310382E-8</v>
      </c>
    </row>
    <row r="172" spans="3:4">
      <c r="C172" s="8">
        <f t="shared" si="10"/>
        <v>4.9000000000000113E-2</v>
      </c>
      <c r="D172">
        <f t="shared" si="9"/>
        <v>2.6462313228102395E-8</v>
      </c>
    </row>
    <row r="173" spans="3:4">
      <c r="C173" s="8">
        <f t="shared" si="10"/>
        <v>5.0000000000000114E-2</v>
      </c>
      <c r="D173">
        <f t="shared" si="9"/>
        <v>1.3737858133890676E-8</v>
      </c>
    </row>
    <row r="174" spans="3:4">
      <c r="C174" s="8">
        <f t="shared" si="10"/>
        <v>5.1000000000000115E-2</v>
      </c>
      <c r="D174">
        <f t="shared" si="9"/>
        <v>7.0381506122140091E-9</v>
      </c>
    </row>
    <row r="175" spans="3:4">
      <c r="C175" s="8">
        <f t="shared" si="10"/>
        <v>5.2000000000000116E-2</v>
      </c>
      <c r="D175">
        <f t="shared" si="9"/>
        <v>3.5583313976858052E-9</v>
      </c>
    </row>
    <row r="176" spans="3:4">
      <c r="C176" s="8">
        <f t="shared" si="10"/>
        <v>5.3000000000000116E-2</v>
      </c>
      <c r="D176">
        <f t="shared" si="9"/>
        <v>1.775344081745013E-9</v>
      </c>
    </row>
    <row r="177" spans="3:4">
      <c r="C177" s="8">
        <f t="shared" si="10"/>
        <v>5.4000000000000117E-2</v>
      </c>
      <c r="D177">
        <f t="shared" si="9"/>
        <v>8.7411181052478653E-10</v>
      </c>
    </row>
    <row r="178" spans="3:4">
      <c r="C178" s="8">
        <f t="shared" si="10"/>
        <v>5.5000000000000118E-2</v>
      </c>
      <c r="D178">
        <f t="shared" si="9"/>
        <v>4.2471710027767855E-10</v>
      </c>
    </row>
    <row r="179" spans="3:4">
      <c r="C179" s="8">
        <f t="shared" si="10"/>
        <v>5.6000000000000119E-2</v>
      </c>
      <c r="D179">
        <f t="shared" si="9"/>
        <v>2.0364831157070171E-10</v>
      </c>
    </row>
    <row r="180" spans="3:4">
      <c r="C180" s="8">
        <f t="shared" si="10"/>
        <v>5.700000000000012E-2</v>
      </c>
      <c r="D180">
        <f t="shared" si="9"/>
        <v>9.6362972406761556E-11</v>
      </c>
    </row>
    <row r="181" spans="3:4">
      <c r="C181" s="8">
        <f t="shared" si="10"/>
        <v>5.8000000000000121E-2</v>
      </c>
      <c r="D181">
        <f t="shared" si="9"/>
        <v>4.4997446499754627E-11</v>
      </c>
    </row>
    <row r="182" spans="3:4">
      <c r="C182" s="8">
        <f t="shared" si="10"/>
        <v>5.9000000000000122E-2</v>
      </c>
      <c r="D182">
        <f t="shared" si="9"/>
        <v>2.0735468785449905E-11</v>
      </c>
    </row>
    <row r="183" spans="3:4">
      <c r="C183" s="8">
        <f t="shared" si="10"/>
        <v>6.0000000000000123E-2</v>
      </c>
      <c r="D183">
        <f t="shared" ref="D183:D189" si="11">$C$20*EXP((-1*C183*C183)/(2*$D$20*$D$20))</f>
        <v>9.4294889263059661E-12</v>
      </c>
    </row>
    <row r="184" spans="3:4">
      <c r="C184" s="8">
        <f t="shared" si="10"/>
        <v>6.1000000000000124E-2</v>
      </c>
      <c r="D184">
        <f t="shared" si="11"/>
        <v>4.2316599275789598E-12</v>
      </c>
    </row>
    <row r="185" spans="3:4">
      <c r="C185" s="8">
        <f t="shared" si="10"/>
        <v>6.2000000000000124E-2</v>
      </c>
      <c r="D185">
        <f t="shared" si="11"/>
        <v>1.8740521430543257E-12</v>
      </c>
    </row>
    <row r="186" spans="3:4">
      <c r="C186" s="8">
        <f t="shared" si="10"/>
        <v>6.3000000000000125E-2</v>
      </c>
      <c r="D186">
        <f t="shared" si="11"/>
        <v>8.1903203628305855E-13</v>
      </c>
    </row>
    <row r="187" spans="3:4">
      <c r="C187" s="8">
        <f t="shared" si="10"/>
        <v>6.4000000000000126E-2</v>
      </c>
      <c r="D187">
        <f t="shared" si="11"/>
        <v>3.5323881240126126E-13</v>
      </c>
    </row>
    <row r="188" spans="3:4">
      <c r="C188" s="8">
        <f t="shared" si="10"/>
        <v>6.5000000000000127E-2</v>
      </c>
      <c r="D188">
        <f t="shared" si="11"/>
        <v>1.5034335932160009E-13</v>
      </c>
    </row>
    <row r="189" spans="3:4">
      <c r="C189" s="8">
        <f t="shared" si="10"/>
        <v>6.6000000000000128E-2</v>
      </c>
      <c r="D189">
        <f t="shared" si="11"/>
        <v>6.3146370234956741E-14</v>
      </c>
    </row>
    <row r="190" spans="3:4">
      <c r="C190" s="2"/>
    </row>
    <row r="191" spans="3:4">
      <c r="C191" s="2"/>
    </row>
  </sheetData>
  <conditionalFormatting sqref="D23:D189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49"/>
  <sheetViews>
    <sheetView workbookViewId="0">
      <selection activeCell="G17" sqref="G17"/>
    </sheetView>
  </sheetViews>
  <sheetFormatPr defaultRowHeight="15"/>
  <sheetData>
    <row r="1" spans="2:21">
      <c r="B1" s="7"/>
      <c r="C1" s="7"/>
      <c r="D1" s="7"/>
      <c r="E1" s="7"/>
      <c r="F1" s="7"/>
      <c r="G1" s="7"/>
    </row>
    <row r="2" spans="2:21">
      <c r="B2" s="7"/>
      <c r="C2" s="7"/>
      <c r="D2" s="7"/>
      <c r="E2" s="7"/>
      <c r="F2" s="7"/>
      <c r="G2" s="7"/>
    </row>
    <row r="3" spans="2:21">
      <c r="B3" s="7"/>
      <c r="C3" s="7"/>
      <c r="D3" s="7"/>
      <c r="E3" s="7"/>
      <c r="F3" s="7"/>
      <c r="G3" s="7"/>
      <c r="M3" s="6"/>
    </row>
    <row r="4" spans="2:21">
      <c r="B4" s="7"/>
    </row>
    <row r="6" spans="2:21">
      <c r="D6" s="7"/>
      <c r="E6" s="7"/>
    </row>
    <row r="8" spans="2:21" ht="26.25">
      <c r="J8" s="1"/>
    </row>
    <row r="13" spans="2:21">
      <c r="U13" s="2"/>
    </row>
    <row r="14" spans="2:21">
      <c r="U14" s="2"/>
    </row>
    <row r="15" spans="2:21">
      <c r="U15" s="2"/>
    </row>
    <row r="16" spans="2:21">
      <c r="U16" s="2"/>
    </row>
    <row r="17" spans="21:21">
      <c r="U17" s="2"/>
    </row>
    <row r="18" spans="21:21">
      <c r="U18" s="2"/>
    </row>
    <row r="19" spans="21:21">
      <c r="U19" s="2"/>
    </row>
    <row r="20" spans="21:21">
      <c r="U20" s="2"/>
    </row>
    <row r="21" spans="21:21">
      <c r="U21" s="2"/>
    </row>
    <row r="22" spans="21:21">
      <c r="U22" s="2"/>
    </row>
    <row r="23" spans="21:21">
      <c r="U23" s="2"/>
    </row>
    <row r="24" spans="21:21">
      <c r="U24" s="2"/>
    </row>
    <row r="25" spans="21:21">
      <c r="U25" s="2"/>
    </row>
    <row r="26" spans="21:21">
      <c r="U26" s="2"/>
    </row>
    <row r="27" spans="21:21">
      <c r="U27" s="2"/>
    </row>
    <row r="28" spans="21:21">
      <c r="U28" s="2"/>
    </row>
    <row r="29" spans="21:21">
      <c r="U29" s="2"/>
    </row>
    <row r="30" spans="21:21">
      <c r="U30" s="2"/>
    </row>
    <row r="31" spans="21:21">
      <c r="U31" s="2"/>
    </row>
    <row r="32" spans="21:21">
      <c r="U32" s="2"/>
    </row>
    <row r="33" spans="21:21">
      <c r="U33" s="2"/>
    </row>
    <row r="34" spans="21:21">
      <c r="U34" s="2"/>
    </row>
    <row r="35" spans="21:21">
      <c r="U35" s="2"/>
    </row>
    <row r="36" spans="21:21">
      <c r="U36" s="2"/>
    </row>
    <row r="37" spans="21:21">
      <c r="U37" s="2"/>
    </row>
    <row r="38" spans="21:21">
      <c r="U38" s="2"/>
    </row>
    <row r="39" spans="21:21">
      <c r="U39" s="2"/>
    </row>
    <row r="40" spans="21:21">
      <c r="U40" s="2"/>
    </row>
    <row r="41" spans="21:21">
      <c r="U41" s="2"/>
    </row>
    <row r="42" spans="21:21">
      <c r="U42" s="2"/>
    </row>
    <row r="43" spans="21:21">
      <c r="U43" s="2"/>
    </row>
    <row r="44" spans="21:21">
      <c r="U44" s="2"/>
    </row>
    <row r="45" spans="21:21">
      <c r="U45" s="2"/>
    </row>
    <row r="46" spans="21:21">
      <c r="U46" s="2"/>
    </row>
    <row r="47" spans="21:21">
      <c r="U47" s="2"/>
    </row>
    <row r="48" spans="21:21">
      <c r="U48" s="2"/>
    </row>
    <row r="49" spans="21:21">
      <c r="U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jyothysnair</dc:creator>
  <cp:lastModifiedBy>paikrishnan</cp:lastModifiedBy>
  <dcterms:created xsi:type="dcterms:W3CDTF">2012-03-27T06:30:57Z</dcterms:created>
  <dcterms:modified xsi:type="dcterms:W3CDTF">2017-07-12T12:25:18Z</dcterms:modified>
</cp:coreProperties>
</file>