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dhartha\Desktop\"/>
    </mc:Choice>
  </mc:AlternateContent>
  <xr:revisionPtr revIDLastSave="0" documentId="8_{D4750860-D7AA-443B-AADC-5A570C171F53}" xr6:coauthVersionLast="47" xr6:coauthVersionMax="47" xr10:uidLastSave="{00000000-0000-0000-0000-000000000000}"/>
  <bookViews>
    <workbookView xWindow="-108" yWindow="-108" windowWidth="23256" windowHeight="12456" xr2:uid="{0E8733B3-4511-4A1C-9491-E484D9E0712D}"/>
  </bookViews>
  <sheets>
    <sheet name="Lo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5" i="1"/>
  <c r="C18" i="1"/>
  <c r="C13" i="1"/>
  <c r="C12" i="1"/>
  <c r="E12" i="1" s="1"/>
  <c r="E11" i="1"/>
  <c r="C10" i="1"/>
  <c r="E10" i="1" s="1"/>
  <c r="C9" i="1"/>
  <c r="E9" i="1" s="1"/>
  <c r="N6" i="1" l="1"/>
  <c r="N11" i="1"/>
  <c r="N13" i="1"/>
  <c r="C14" i="1"/>
  <c r="E13" i="1"/>
  <c r="E14" i="1" s="1"/>
  <c r="C17" i="1" s="1"/>
  <c r="C20" i="1" s="1"/>
  <c r="N5" i="1" s="1"/>
  <c r="N14" i="1" l="1"/>
</calcChain>
</file>

<file path=xl/sharedStrings.xml><?xml version="1.0" encoding="utf-8"?>
<sst xmlns="http://schemas.openxmlformats.org/spreadsheetml/2006/main" count="31" uniqueCount="30">
  <si>
    <t>1st Year</t>
  </si>
  <si>
    <t>2nd Year</t>
  </si>
  <si>
    <t>3rd Year</t>
  </si>
  <si>
    <t xml:space="preserve">4th Year </t>
  </si>
  <si>
    <t>5th Year</t>
  </si>
  <si>
    <t>Year</t>
  </si>
  <si>
    <t>Amount</t>
  </si>
  <si>
    <t xml:space="preserve">Time </t>
  </si>
  <si>
    <t>There would be simple Intrest for first 5 years and then compound intrest.</t>
  </si>
  <si>
    <t>Simple Intrest</t>
  </si>
  <si>
    <t xml:space="preserve">Principal </t>
  </si>
  <si>
    <t>Compound Intrest</t>
  </si>
  <si>
    <t>Total Fees</t>
  </si>
  <si>
    <t xml:space="preserve">Total Loan  </t>
  </si>
  <si>
    <t xml:space="preserve">Loan after IPM (BBA-MBA) from IIMs </t>
  </si>
  <si>
    <t>Loan Amount</t>
  </si>
  <si>
    <t>Intrest Rate</t>
  </si>
  <si>
    <t>Period in months</t>
  </si>
  <si>
    <t>EMI</t>
  </si>
  <si>
    <t>Loan after Study</t>
  </si>
  <si>
    <t xml:space="preserve">Months </t>
  </si>
  <si>
    <t xml:space="preserve">Intrest </t>
  </si>
  <si>
    <t xml:space="preserve">Total Amount Payable </t>
  </si>
  <si>
    <t>Total Intrest Payable</t>
  </si>
  <si>
    <t>The deduction is available for a maximum period of 8 years</t>
  </si>
  <si>
    <t>Tax Deduction amount</t>
  </si>
  <si>
    <t>Tax  Rate</t>
  </si>
  <si>
    <t>Tax Saved</t>
  </si>
  <si>
    <r>
      <t>Section 80E</t>
    </r>
    <r>
      <rPr>
        <u/>
        <sz val="11"/>
        <color theme="5" tint="-0.499984740745262"/>
        <rFont val="Aptos Narrow"/>
        <family val="2"/>
        <scheme val="minor"/>
      </rPr>
      <t xml:space="preserve"> of the </t>
    </r>
    <r>
      <rPr>
        <b/>
        <u/>
        <sz val="11"/>
        <color theme="5" tint="-0.499984740745262"/>
        <rFont val="Aptos Narrow"/>
        <family val="2"/>
        <scheme val="minor"/>
      </rPr>
      <t>Income Tax Act</t>
    </r>
  </si>
  <si>
    <t>Net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</si>
</sst>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5" formatCode="&quot;₹&quot;\ #,##0.00"/>
    <numFmt numFmtId="168" formatCode="&quot;₹&quot;\ #,##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u/>
      <sz val="11"/>
      <color theme="5" tint="-0.499984740745262"/>
      <name val="Aptos Narrow"/>
      <family val="2"/>
      <scheme val="minor"/>
    </font>
    <font>
      <u/>
      <sz val="11"/>
      <color theme="5" tint="-0.499984740745262"/>
      <name val="Aptos Narrow"/>
      <family val="2"/>
      <scheme val="minor"/>
    </font>
    <font>
      <sz val="24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65" fontId="0" fillId="0" borderId="0" xfId="0" applyNumberFormat="1"/>
    <xf numFmtId="168" fontId="0" fillId="0" borderId="0" xfId="0" applyNumberFormat="1"/>
    <xf numFmtId="0" fontId="0" fillId="2" borderId="0" xfId="0" applyFill="1"/>
    <xf numFmtId="9" fontId="0" fillId="0" borderId="0" xfId="1" applyFont="1"/>
    <xf numFmtId="10" fontId="0" fillId="0" borderId="0" xfId="1" applyNumberFormat="1" applyFont="1"/>
    <xf numFmtId="0" fontId="0" fillId="3" borderId="0" xfId="0" applyFill="1"/>
    <xf numFmtId="0" fontId="0" fillId="0" borderId="0" xfId="0" applyAlignment="1"/>
    <xf numFmtId="168" fontId="0" fillId="2" borderId="0" xfId="0" applyNumberFormat="1" applyFill="1"/>
    <xf numFmtId="165" fontId="0" fillId="2" borderId="0" xfId="0" applyNumberFormat="1" applyFill="1"/>
    <xf numFmtId="0" fontId="0" fillId="4" borderId="0" xfId="0" applyFill="1"/>
    <xf numFmtId="0" fontId="0" fillId="2" borderId="0" xfId="0" applyFill="1" applyAlignment="1">
      <alignment horizontal="left"/>
    </xf>
    <xf numFmtId="10" fontId="0" fillId="0" borderId="0" xfId="0" applyNumberFormat="1"/>
    <xf numFmtId="8" fontId="0" fillId="0" borderId="0" xfId="0" applyNumberFormat="1"/>
    <xf numFmtId="6" fontId="0" fillId="0" borderId="0" xfId="0" applyNumberFormat="1"/>
    <xf numFmtId="0" fontId="0" fillId="0" borderId="0" xfId="0" applyFill="1"/>
    <xf numFmtId="6" fontId="0" fillId="0" borderId="0" xfId="0" applyNumberFormat="1" applyFill="1"/>
    <xf numFmtId="0" fontId="3" fillId="0" borderId="0" xfId="0" applyFont="1"/>
    <xf numFmtId="0" fontId="4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DF17-0621-467B-85C2-F550C722BE1E}">
  <dimension ref="A1:N124"/>
  <sheetViews>
    <sheetView tabSelected="1" workbookViewId="0">
      <selection activeCell="E27" sqref="E27"/>
    </sheetView>
  </sheetViews>
  <sheetFormatPr defaultRowHeight="14.4" x14ac:dyDescent="0.3"/>
  <cols>
    <col min="2" max="2" width="15.33203125" bestFit="1" customWidth="1"/>
    <col min="3" max="3" width="12.33203125" customWidth="1"/>
    <col min="4" max="4" width="13.21875" customWidth="1"/>
    <col min="5" max="5" width="15.88671875" customWidth="1"/>
    <col min="10" max="10" width="11.88671875" customWidth="1"/>
    <col min="11" max="11" width="9.6640625" customWidth="1"/>
    <col min="13" max="13" width="18.6640625" bestFit="1" customWidth="1"/>
    <col min="14" max="14" width="13.109375" customWidth="1"/>
  </cols>
  <sheetData>
    <row r="1" spans="1:14" x14ac:dyDescent="0.3">
      <c r="A1" s="21" t="s">
        <v>14</v>
      </c>
      <c r="B1" s="22"/>
      <c r="C1" s="22"/>
      <c r="D1" s="22"/>
      <c r="E1" s="22"/>
      <c r="F1" s="22"/>
      <c r="G1" s="22"/>
    </row>
    <row r="2" spans="1:14" x14ac:dyDescent="0.3">
      <c r="A2" s="22"/>
      <c r="B2" s="22"/>
      <c r="C2" s="22"/>
      <c r="D2" s="22"/>
      <c r="E2" s="22"/>
      <c r="F2" s="22"/>
      <c r="G2" s="22"/>
    </row>
    <row r="3" spans="1:14" x14ac:dyDescent="0.3">
      <c r="A3" s="9" t="s">
        <v>8</v>
      </c>
      <c r="B3" s="9"/>
      <c r="C3" s="9"/>
      <c r="D3" s="9"/>
      <c r="E3" s="9"/>
      <c r="F3" s="9"/>
    </row>
    <row r="4" spans="1:14" x14ac:dyDescent="0.3">
      <c r="I4" s="12" t="s">
        <v>20</v>
      </c>
      <c r="J4" s="12" t="s">
        <v>10</v>
      </c>
      <c r="K4" s="12" t="s">
        <v>21</v>
      </c>
    </row>
    <row r="5" spans="1:14" x14ac:dyDescent="0.3">
      <c r="B5" s="8" t="s">
        <v>9</v>
      </c>
      <c r="C5" s="7">
        <v>8.2500000000000004E-2</v>
      </c>
      <c r="E5" s="2"/>
      <c r="I5">
        <v>1</v>
      </c>
      <c r="J5" s="16">
        <f>IFERROR(PPMT($C$18/12,I5,$C$19,-$C$17),)</f>
        <v>22121.040345749567</v>
      </c>
      <c r="K5" s="16">
        <f>IFERROR(IPMT($C$18/12,I5,$C$19,-$C$17),)</f>
        <v>29479.540625000001</v>
      </c>
      <c r="L5" s="16"/>
      <c r="M5" s="12" t="s">
        <v>22</v>
      </c>
      <c r="N5" s="15">
        <f>C20*C19</f>
        <v>6192069.7164899483</v>
      </c>
    </row>
    <row r="6" spans="1:14" x14ac:dyDescent="0.3">
      <c r="B6" s="8" t="s">
        <v>11</v>
      </c>
      <c r="C6" s="7">
        <v>8.5000000000000006E-2</v>
      </c>
      <c r="I6">
        <v>2</v>
      </c>
      <c r="J6" s="16">
        <f t="shared" ref="J6:J69" si="0">IFERROR(PPMT($C$18/12,I6,$C$19,-$C$17),)</f>
        <v>22277.731048198628</v>
      </c>
      <c r="K6" s="16">
        <f t="shared" ref="K6:K69" si="1">IFERROR(IPMT($C$18/12,I6,$C$19,-$C$17),)</f>
        <v>29322.84992255094</v>
      </c>
      <c r="M6" s="12" t="s">
        <v>23</v>
      </c>
      <c r="N6" s="16">
        <f>SUM(K5:K124)</f>
        <v>2030252.2164899481</v>
      </c>
    </row>
    <row r="7" spans="1:14" x14ac:dyDescent="0.3">
      <c r="E7" s="2"/>
      <c r="I7">
        <v>3</v>
      </c>
      <c r="J7" s="16">
        <f t="shared" si="0"/>
        <v>22435.531643123366</v>
      </c>
      <c r="K7" s="16">
        <f t="shared" si="1"/>
        <v>29165.049327626206</v>
      </c>
      <c r="N7" s="15"/>
    </row>
    <row r="8" spans="1:14" x14ac:dyDescent="0.3">
      <c r="B8" s="12" t="s">
        <v>5</v>
      </c>
      <c r="C8" s="12" t="s">
        <v>10</v>
      </c>
      <c r="D8" s="12" t="s">
        <v>7</v>
      </c>
      <c r="E8" s="12" t="s">
        <v>6</v>
      </c>
      <c r="I8">
        <v>4</v>
      </c>
      <c r="J8" s="16">
        <f t="shared" si="0"/>
        <v>22594.449992262158</v>
      </c>
      <c r="K8" s="16">
        <f t="shared" si="1"/>
        <v>29006.13097848741</v>
      </c>
      <c r="M8" s="20" t="s">
        <v>28</v>
      </c>
      <c r="N8" s="20"/>
    </row>
    <row r="9" spans="1:14" x14ac:dyDescent="0.3">
      <c r="B9" t="s">
        <v>0</v>
      </c>
      <c r="C9" s="4">
        <f>2*252500</f>
        <v>505000</v>
      </c>
      <c r="D9">
        <v>5</v>
      </c>
      <c r="E9" s="3">
        <f>C9+(C9*D9*$C$5)</f>
        <v>713312.5</v>
      </c>
      <c r="I9">
        <v>5</v>
      </c>
      <c r="J9" s="16">
        <f t="shared" si="0"/>
        <v>22754.494013040679</v>
      </c>
      <c r="K9" s="16">
        <f t="shared" si="1"/>
        <v>28846.086957708892</v>
      </c>
      <c r="M9" s="19" t="s">
        <v>24</v>
      </c>
    </row>
    <row r="10" spans="1:14" x14ac:dyDescent="0.3">
      <c r="B10" t="s">
        <v>1</v>
      </c>
      <c r="C10" s="4">
        <f>2*252500</f>
        <v>505000</v>
      </c>
      <c r="D10">
        <v>4</v>
      </c>
      <c r="E10" s="3">
        <f t="shared" ref="E10:E13" si="2">C10+(C10*D10*$C$5)</f>
        <v>671650</v>
      </c>
      <c r="I10">
        <v>6</v>
      </c>
      <c r="J10" s="16">
        <f t="shared" si="0"/>
        <v>22915.671678966384</v>
      </c>
      <c r="K10" s="16">
        <f t="shared" si="1"/>
        <v>28684.909291783184</v>
      </c>
    </row>
    <row r="11" spans="1:14" x14ac:dyDescent="0.3">
      <c r="B11" t="s">
        <v>2</v>
      </c>
      <c r="C11" s="4">
        <v>500000</v>
      </c>
      <c r="D11">
        <v>3</v>
      </c>
      <c r="E11" s="3">
        <f t="shared" si="2"/>
        <v>623750</v>
      </c>
      <c r="I11">
        <v>7</v>
      </c>
      <c r="J11" s="16">
        <f t="shared" si="0"/>
        <v>23077.991020025733</v>
      </c>
      <c r="K11" s="16">
        <f t="shared" si="1"/>
        <v>28522.589950723832</v>
      </c>
      <c r="M11" s="12" t="s">
        <v>25</v>
      </c>
      <c r="N11" s="16">
        <f>SUM(K5:K100)</f>
        <v>1927022.8481740328</v>
      </c>
    </row>
    <row r="12" spans="1:14" x14ac:dyDescent="0.3">
      <c r="B12" t="s">
        <v>3</v>
      </c>
      <c r="C12" s="4">
        <f>898000+60000</f>
        <v>958000</v>
      </c>
      <c r="D12">
        <v>2</v>
      </c>
      <c r="E12" s="3">
        <f t="shared" si="2"/>
        <v>1116070</v>
      </c>
      <c r="I12">
        <v>8</v>
      </c>
      <c r="J12" s="16">
        <f t="shared" si="0"/>
        <v>23241.460123084245</v>
      </c>
      <c r="K12" s="16">
        <f t="shared" si="1"/>
        <v>28359.120847665323</v>
      </c>
      <c r="M12" s="12" t="s">
        <v>26</v>
      </c>
      <c r="N12" s="6">
        <v>0.3</v>
      </c>
    </row>
    <row r="13" spans="1:14" x14ac:dyDescent="0.3">
      <c r="B13" t="s">
        <v>4</v>
      </c>
      <c r="C13" s="4">
        <f>898000+60000</f>
        <v>958000</v>
      </c>
      <c r="D13">
        <v>1</v>
      </c>
      <c r="E13" s="3">
        <f t="shared" si="2"/>
        <v>1037035</v>
      </c>
      <c r="I13">
        <v>9</v>
      </c>
      <c r="J13" s="16">
        <f t="shared" si="0"/>
        <v>23406.087132289427</v>
      </c>
      <c r="K13" s="16">
        <f t="shared" si="1"/>
        <v>28194.493838460141</v>
      </c>
      <c r="M13" s="12" t="s">
        <v>27</v>
      </c>
      <c r="N13" s="15">
        <f>N11*N12</f>
        <v>578106.85445220978</v>
      </c>
    </row>
    <row r="14" spans="1:14" x14ac:dyDescent="0.3">
      <c r="B14" s="5" t="s">
        <v>12</v>
      </c>
      <c r="C14" s="10">
        <f>SUM(C9:C13)</f>
        <v>3426000</v>
      </c>
      <c r="D14" s="13" t="s">
        <v>13</v>
      </c>
      <c r="E14" s="11">
        <f>SUM(E9:E13)</f>
        <v>4161817.5</v>
      </c>
      <c r="I14">
        <v>10</v>
      </c>
      <c r="J14" s="16">
        <f t="shared" si="0"/>
        <v>23571.880249476475</v>
      </c>
      <c r="K14" s="16">
        <f t="shared" si="1"/>
        <v>28028.700721273093</v>
      </c>
      <c r="M14" s="12" t="s">
        <v>29</v>
      </c>
      <c r="N14" s="15">
        <f>N5-N13</f>
        <v>5613962.8620377388</v>
      </c>
    </row>
    <row r="15" spans="1:14" x14ac:dyDescent="0.3">
      <c r="I15">
        <v>11</v>
      </c>
      <c r="J15" s="16">
        <f t="shared" si="0"/>
        <v>23738.847734576935</v>
      </c>
      <c r="K15" s="16">
        <f t="shared" si="1"/>
        <v>27861.733236172629</v>
      </c>
    </row>
    <row r="16" spans="1:14" x14ac:dyDescent="0.3">
      <c r="B16" s="1" t="s">
        <v>19</v>
      </c>
      <c r="C16" s="1"/>
      <c r="I16">
        <v>12</v>
      </c>
      <c r="J16" s="16">
        <f t="shared" si="0"/>
        <v>23906.997906030188</v>
      </c>
      <c r="K16" s="16">
        <f t="shared" si="1"/>
        <v>27693.583064719383</v>
      </c>
    </row>
    <row r="17" spans="2:11" x14ac:dyDescent="0.3">
      <c r="B17" s="5" t="s">
        <v>15</v>
      </c>
      <c r="C17" s="4">
        <f>E14</f>
        <v>4161817.5</v>
      </c>
      <c r="I17">
        <v>13</v>
      </c>
      <c r="J17" s="16">
        <f t="shared" si="0"/>
        <v>24076.339141197899</v>
      </c>
      <c r="K17" s="16">
        <f t="shared" si="1"/>
        <v>27524.241829551673</v>
      </c>
    </row>
    <row r="18" spans="2:11" x14ac:dyDescent="0.3">
      <c r="B18" s="5" t="s">
        <v>16</v>
      </c>
      <c r="C18" s="14">
        <f>C6</f>
        <v>8.5000000000000006E-2</v>
      </c>
      <c r="I18">
        <v>14</v>
      </c>
      <c r="J18" s="16">
        <f t="shared" si="0"/>
        <v>24246.879876781386</v>
      </c>
      <c r="K18" s="16">
        <f t="shared" si="1"/>
        <v>27353.701093968179</v>
      </c>
    </row>
    <row r="19" spans="2:11" x14ac:dyDescent="0.3">
      <c r="B19" s="5" t="s">
        <v>17</v>
      </c>
      <c r="C19">
        <v>120</v>
      </c>
      <c r="I19">
        <v>15</v>
      </c>
      <c r="J19" s="16">
        <f t="shared" si="0"/>
        <v>24418.628609241921</v>
      </c>
      <c r="K19" s="16">
        <f t="shared" si="1"/>
        <v>27181.95236150765</v>
      </c>
    </row>
    <row r="20" spans="2:11" x14ac:dyDescent="0.3">
      <c r="B20" s="5" t="s">
        <v>18</v>
      </c>
      <c r="C20" s="15">
        <f>PMT(C18/12,C19,-C17)</f>
        <v>51600.580970749572</v>
      </c>
      <c r="D20" s="15"/>
      <c r="I20">
        <v>16</v>
      </c>
      <c r="J20" s="16">
        <f t="shared" si="0"/>
        <v>24591.593895224054</v>
      </c>
      <c r="K20" s="16">
        <f t="shared" si="1"/>
        <v>27008.987075525514</v>
      </c>
    </row>
    <row r="21" spans="2:11" x14ac:dyDescent="0.3">
      <c r="B21" s="17"/>
      <c r="C21" s="18"/>
      <c r="I21">
        <v>17</v>
      </c>
      <c r="J21" s="16">
        <f t="shared" si="0"/>
        <v>24765.784351981889</v>
      </c>
      <c r="K21" s="16">
        <f t="shared" si="1"/>
        <v>26834.796618767679</v>
      </c>
    </row>
    <row r="22" spans="2:11" x14ac:dyDescent="0.3">
      <c r="I22">
        <v>18</v>
      </c>
      <c r="J22" s="16">
        <f t="shared" si="0"/>
        <v>24941.208657808427</v>
      </c>
      <c r="K22" s="16">
        <f t="shared" si="1"/>
        <v>26659.372312941145</v>
      </c>
    </row>
    <row r="23" spans="2:11" x14ac:dyDescent="0.3">
      <c r="I23">
        <v>19</v>
      </c>
      <c r="J23" s="16">
        <f t="shared" si="0"/>
        <v>25117.8755524679</v>
      </c>
      <c r="K23" s="16">
        <f t="shared" si="1"/>
        <v>26482.705418281668</v>
      </c>
    </row>
    <row r="24" spans="2:11" x14ac:dyDescent="0.3">
      <c r="I24">
        <v>20</v>
      </c>
      <c r="J24" s="16">
        <f t="shared" si="0"/>
        <v>25295.793837631216</v>
      </c>
      <c r="K24" s="16">
        <f t="shared" si="1"/>
        <v>26304.787133118352</v>
      </c>
    </row>
    <row r="25" spans="2:11" x14ac:dyDescent="0.3">
      <c r="I25">
        <v>21</v>
      </c>
      <c r="J25" s="16">
        <f t="shared" si="0"/>
        <v>25474.972377314436</v>
      </c>
      <c r="K25" s="16">
        <f t="shared" si="1"/>
        <v>26125.608593435136</v>
      </c>
    </row>
    <row r="26" spans="2:11" x14ac:dyDescent="0.3">
      <c r="I26">
        <v>22</v>
      </c>
      <c r="J26" s="16">
        <f t="shared" si="0"/>
        <v>25655.420098320417</v>
      </c>
      <c r="K26" s="16">
        <f t="shared" si="1"/>
        <v>25945.160872429155</v>
      </c>
    </row>
    <row r="27" spans="2:11" x14ac:dyDescent="0.3">
      <c r="I27">
        <v>23</v>
      </c>
      <c r="J27" s="16">
        <f t="shared" si="0"/>
        <v>25837.145990683519</v>
      </c>
      <c r="K27" s="16">
        <f t="shared" si="1"/>
        <v>25763.434980066049</v>
      </c>
    </row>
    <row r="28" spans="2:11" x14ac:dyDescent="0.3">
      <c r="I28">
        <v>24</v>
      </c>
      <c r="J28" s="16">
        <f t="shared" si="0"/>
        <v>26020.159108117525</v>
      </c>
      <c r="K28" s="16">
        <f t="shared" si="1"/>
        <v>25580.421862632043</v>
      </c>
    </row>
    <row r="29" spans="2:11" x14ac:dyDescent="0.3">
      <c r="I29">
        <v>25</v>
      </c>
      <c r="J29" s="16">
        <f t="shared" si="0"/>
        <v>26204.468568466695</v>
      </c>
      <c r="K29" s="16">
        <f t="shared" si="1"/>
        <v>25396.112402282877</v>
      </c>
    </row>
    <row r="30" spans="2:11" x14ac:dyDescent="0.3">
      <c r="I30">
        <v>26</v>
      </c>
      <c r="J30" s="16">
        <f t="shared" si="0"/>
        <v>26390.083554159995</v>
      </c>
      <c r="K30" s="16">
        <f t="shared" si="1"/>
        <v>25210.497416589569</v>
      </c>
    </row>
    <row r="31" spans="2:11" x14ac:dyDescent="0.3">
      <c r="I31">
        <v>27</v>
      </c>
      <c r="J31" s="16">
        <f t="shared" si="0"/>
        <v>26577.013312668634</v>
      </c>
      <c r="K31" s="16">
        <f t="shared" si="1"/>
        <v>25023.567658080934</v>
      </c>
    </row>
    <row r="32" spans="2:11" x14ac:dyDescent="0.3">
      <c r="I32">
        <v>28</v>
      </c>
      <c r="J32" s="16">
        <f t="shared" si="0"/>
        <v>26765.267156966704</v>
      </c>
      <c r="K32" s="16">
        <f t="shared" si="1"/>
        <v>24835.313813782865</v>
      </c>
    </row>
    <row r="33" spans="9:11" x14ac:dyDescent="0.3">
      <c r="I33">
        <v>29</v>
      </c>
      <c r="J33" s="16">
        <f t="shared" si="0"/>
        <v>26954.854465995217</v>
      </c>
      <c r="K33" s="16">
        <f t="shared" si="1"/>
        <v>24645.726504754355</v>
      </c>
    </row>
    <row r="34" spans="9:11" x14ac:dyDescent="0.3">
      <c r="I34">
        <v>30</v>
      </c>
      <c r="J34" s="16">
        <f t="shared" si="0"/>
        <v>27145.784685129351</v>
      </c>
      <c r="K34" s="16">
        <f t="shared" si="1"/>
        <v>24454.796285620218</v>
      </c>
    </row>
    <row r="35" spans="9:11" x14ac:dyDescent="0.3">
      <c r="I35">
        <v>31</v>
      </c>
      <c r="J35" s="16">
        <f t="shared" si="0"/>
        <v>27338.067326649012</v>
      </c>
      <c r="K35" s="16">
        <f t="shared" si="1"/>
        <v>24262.51364410056</v>
      </c>
    </row>
    <row r="36" spans="9:11" x14ac:dyDescent="0.3">
      <c r="I36">
        <v>32</v>
      </c>
      <c r="J36" s="16">
        <f t="shared" si="0"/>
        <v>27531.711970212778</v>
      </c>
      <c r="K36" s="16">
        <f t="shared" si="1"/>
        <v>24068.869000536786</v>
      </c>
    </row>
    <row r="37" spans="9:11" x14ac:dyDescent="0.3">
      <c r="I37">
        <v>33</v>
      </c>
      <c r="J37" s="16">
        <f t="shared" si="0"/>
        <v>27726.728263335121</v>
      </c>
      <c r="K37" s="16">
        <f t="shared" si="1"/>
        <v>23873.852707414451</v>
      </c>
    </row>
    <row r="38" spans="9:11" x14ac:dyDescent="0.3">
      <c r="I38">
        <v>34</v>
      </c>
      <c r="J38" s="16">
        <f t="shared" si="0"/>
        <v>27923.125921867075</v>
      </c>
      <c r="K38" s="16">
        <f t="shared" si="1"/>
        <v>23677.455048882497</v>
      </c>
    </row>
    <row r="39" spans="9:11" x14ac:dyDescent="0.3">
      <c r="I39">
        <v>35</v>
      </c>
      <c r="J39" s="16">
        <f t="shared" si="0"/>
        <v>28120.914730480301</v>
      </c>
      <c r="K39" s="16">
        <f t="shared" si="1"/>
        <v>23479.666240269267</v>
      </c>
    </row>
    <row r="40" spans="9:11" x14ac:dyDescent="0.3">
      <c r="I40">
        <v>36</v>
      </c>
      <c r="J40" s="16">
        <f t="shared" si="0"/>
        <v>28320.104543154535</v>
      </c>
      <c r="K40" s="16">
        <f t="shared" si="1"/>
        <v>23280.476427595029</v>
      </c>
    </row>
    <row r="41" spans="9:11" x14ac:dyDescent="0.3">
      <c r="I41">
        <v>37</v>
      </c>
      <c r="J41" s="16">
        <f t="shared" si="0"/>
        <v>28520.705283668547</v>
      </c>
      <c r="K41" s="16">
        <f t="shared" si="1"/>
        <v>23079.875687081018</v>
      </c>
    </row>
    <row r="42" spans="9:11" x14ac:dyDescent="0.3">
      <c r="I42">
        <v>38</v>
      </c>
      <c r="J42" s="16">
        <f t="shared" si="0"/>
        <v>28722.726946094535</v>
      </c>
      <c r="K42" s="16">
        <f t="shared" si="1"/>
        <v>22877.854024655033</v>
      </c>
    </row>
    <row r="43" spans="9:11" x14ac:dyDescent="0.3">
      <c r="I43">
        <v>39</v>
      </c>
      <c r="J43" s="16">
        <f t="shared" si="0"/>
        <v>28926.179595296038</v>
      </c>
      <c r="K43" s="16">
        <f t="shared" si="1"/>
        <v>22674.401375453537</v>
      </c>
    </row>
    <row r="44" spans="9:11" x14ac:dyDescent="0.3">
      <c r="I44">
        <v>40</v>
      </c>
      <c r="J44" s="16">
        <f t="shared" si="0"/>
        <v>29131.073367429381</v>
      </c>
      <c r="K44" s="16">
        <f t="shared" si="1"/>
        <v>22469.50760332018</v>
      </c>
    </row>
    <row r="45" spans="9:11" x14ac:dyDescent="0.3">
      <c r="I45">
        <v>41</v>
      </c>
      <c r="J45" s="16">
        <f t="shared" si="0"/>
        <v>29337.418470448672</v>
      </c>
      <c r="K45" s="16">
        <f t="shared" si="1"/>
        <v>22263.162500300892</v>
      </c>
    </row>
    <row r="46" spans="9:11" x14ac:dyDescent="0.3">
      <c r="I46">
        <v>42</v>
      </c>
      <c r="J46" s="16">
        <f t="shared" si="0"/>
        <v>29545.225184614355</v>
      </c>
      <c r="K46" s="16">
        <f t="shared" si="1"/>
        <v>22055.355786135213</v>
      </c>
    </row>
    <row r="47" spans="9:11" x14ac:dyDescent="0.3">
      <c r="I47">
        <v>43</v>
      </c>
      <c r="J47" s="16">
        <f t="shared" si="0"/>
        <v>29754.503863005371</v>
      </c>
      <c r="K47" s="16">
        <f t="shared" si="1"/>
        <v>21846.077107744193</v>
      </c>
    </row>
    <row r="48" spans="9:11" x14ac:dyDescent="0.3">
      <c r="I48">
        <v>44</v>
      </c>
      <c r="J48" s="16">
        <f t="shared" si="0"/>
        <v>29965.264932034992</v>
      </c>
      <c r="K48" s="16">
        <f t="shared" si="1"/>
        <v>21635.316038714576</v>
      </c>
    </row>
    <row r="49" spans="9:11" x14ac:dyDescent="0.3">
      <c r="I49">
        <v>45</v>
      </c>
      <c r="J49" s="16">
        <f t="shared" si="0"/>
        <v>30177.518891970238</v>
      </c>
      <c r="K49" s="16">
        <f t="shared" si="1"/>
        <v>21423.062078779327</v>
      </c>
    </row>
    <row r="50" spans="9:11" x14ac:dyDescent="0.3">
      <c r="I50">
        <v>46</v>
      </c>
      <c r="J50" s="16">
        <f t="shared" si="0"/>
        <v>30391.276317455027</v>
      </c>
      <c r="K50" s="16">
        <f t="shared" si="1"/>
        <v>21209.304653294537</v>
      </c>
    </row>
    <row r="51" spans="9:11" x14ac:dyDescent="0.3">
      <c r="I51">
        <v>47</v>
      </c>
      <c r="J51" s="16">
        <f t="shared" si="0"/>
        <v>30606.547858037007</v>
      </c>
      <c r="K51" s="16">
        <f t="shared" si="1"/>
        <v>20994.033112712561</v>
      </c>
    </row>
    <row r="52" spans="9:11" x14ac:dyDescent="0.3">
      <c r="I52">
        <v>48</v>
      </c>
      <c r="J52" s="16">
        <f t="shared" si="0"/>
        <v>30823.344238698104</v>
      </c>
      <c r="K52" s="16">
        <f t="shared" si="1"/>
        <v>20777.236732051471</v>
      </c>
    </row>
    <row r="53" spans="9:11" x14ac:dyDescent="0.3">
      <c r="I53">
        <v>49</v>
      </c>
      <c r="J53" s="16">
        <f t="shared" si="0"/>
        <v>31041.676260388878</v>
      </c>
      <c r="K53" s="16">
        <f t="shared" si="1"/>
        <v>20558.904710360694</v>
      </c>
    </row>
    <row r="54" spans="9:11" x14ac:dyDescent="0.3">
      <c r="I54">
        <v>50</v>
      </c>
      <c r="J54" s="16">
        <f t="shared" si="0"/>
        <v>31261.554800566635</v>
      </c>
      <c r="K54" s="16">
        <f t="shared" si="1"/>
        <v>20339.02617018294</v>
      </c>
    </row>
    <row r="55" spans="9:11" x14ac:dyDescent="0.3">
      <c r="I55">
        <v>51</v>
      </c>
      <c r="J55" s="16">
        <f t="shared" si="0"/>
        <v>31482.990813737313</v>
      </c>
      <c r="K55" s="16">
        <f t="shared" si="1"/>
        <v>20117.590157012255</v>
      </c>
    </row>
    <row r="56" spans="9:11" x14ac:dyDescent="0.3">
      <c r="I56">
        <v>52</v>
      </c>
      <c r="J56" s="16">
        <f t="shared" si="0"/>
        <v>31705.99533200129</v>
      </c>
      <c r="K56" s="16">
        <f t="shared" si="1"/>
        <v>19894.585638748289</v>
      </c>
    </row>
    <row r="57" spans="9:11" x14ac:dyDescent="0.3">
      <c r="I57">
        <v>53</v>
      </c>
      <c r="J57" s="16">
        <f t="shared" si="0"/>
        <v>31930.579465602961</v>
      </c>
      <c r="K57" s="16">
        <f t="shared" si="1"/>
        <v>19670.001505146611</v>
      </c>
    </row>
    <row r="58" spans="9:11" x14ac:dyDescent="0.3">
      <c r="I58">
        <v>54</v>
      </c>
      <c r="J58" s="16">
        <f t="shared" si="0"/>
        <v>32156.754403484319</v>
      </c>
      <c r="K58" s="16">
        <f t="shared" si="1"/>
        <v>19443.826567265256</v>
      </c>
    </row>
    <row r="59" spans="9:11" x14ac:dyDescent="0.3">
      <c r="I59">
        <v>55</v>
      </c>
      <c r="J59" s="16">
        <f t="shared" si="0"/>
        <v>32384.531413842324</v>
      </c>
      <c r="K59" s="16">
        <f t="shared" si="1"/>
        <v>19216.049556907241</v>
      </c>
    </row>
    <row r="60" spans="9:11" x14ac:dyDescent="0.3">
      <c r="I60">
        <v>56</v>
      </c>
      <c r="J60" s="16">
        <f t="shared" si="0"/>
        <v>32613.92184469038</v>
      </c>
      <c r="K60" s="16">
        <f t="shared" si="1"/>
        <v>18986.659126059192</v>
      </c>
    </row>
    <row r="61" spans="9:11" x14ac:dyDescent="0.3">
      <c r="I61">
        <v>57</v>
      </c>
      <c r="J61" s="16">
        <f t="shared" si="0"/>
        <v>32844.937124423603</v>
      </c>
      <c r="K61" s="16">
        <f t="shared" si="1"/>
        <v>18755.643846325966</v>
      </c>
    </row>
    <row r="62" spans="9:11" x14ac:dyDescent="0.3">
      <c r="I62">
        <v>58</v>
      </c>
      <c r="J62" s="16">
        <f t="shared" si="0"/>
        <v>33077.588762388266</v>
      </c>
      <c r="K62" s="16">
        <f t="shared" si="1"/>
        <v>18522.992208361298</v>
      </c>
    </row>
    <row r="63" spans="9:11" x14ac:dyDescent="0.3">
      <c r="I63">
        <v>59</v>
      </c>
      <c r="J63" s="16">
        <f t="shared" si="0"/>
        <v>33311.888349455185</v>
      </c>
      <c r="K63" s="16">
        <f t="shared" si="1"/>
        <v>18288.692621294384</v>
      </c>
    </row>
    <row r="64" spans="9:11" x14ac:dyDescent="0.3">
      <c r="I64">
        <v>60</v>
      </c>
      <c r="J64" s="16">
        <f t="shared" si="0"/>
        <v>33547.847558597161</v>
      </c>
      <c r="K64" s="16">
        <f t="shared" si="1"/>
        <v>18052.733412152411</v>
      </c>
    </row>
    <row r="65" spans="9:11" x14ac:dyDescent="0.3">
      <c r="I65">
        <v>61</v>
      </c>
      <c r="J65" s="16">
        <f t="shared" si="0"/>
        <v>33785.478145470552</v>
      </c>
      <c r="K65" s="16">
        <f t="shared" si="1"/>
        <v>17815.102825279017</v>
      </c>
    </row>
    <row r="66" spans="9:11" x14ac:dyDescent="0.3">
      <c r="I66">
        <v>62</v>
      </c>
      <c r="J66" s="16">
        <f t="shared" si="0"/>
        <v>34024.791949000974</v>
      </c>
      <c r="K66" s="16">
        <f t="shared" si="1"/>
        <v>17575.789021748598</v>
      </c>
    </row>
    <row r="67" spans="9:11" x14ac:dyDescent="0.3">
      <c r="I67">
        <v>63</v>
      </c>
      <c r="J67" s="16">
        <f t="shared" si="0"/>
        <v>34265.800891973056</v>
      </c>
      <c r="K67" s="16">
        <f t="shared" si="1"/>
        <v>17334.780078776505</v>
      </c>
    </row>
    <row r="68" spans="9:11" x14ac:dyDescent="0.3">
      <c r="I68">
        <v>64</v>
      </c>
      <c r="J68" s="16">
        <f t="shared" si="0"/>
        <v>34508.51698162454</v>
      </c>
      <c r="K68" s="16">
        <f t="shared" si="1"/>
        <v>17092.063989125028</v>
      </c>
    </row>
    <row r="69" spans="9:11" x14ac:dyDescent="0.3">
      <c r="I69">
        <v>65</v>
      </c>
      <c r="J69" s="16">
        <f t="shared" si="0"/>
        <v>34752.952310244378</v>
      </c>
      <c r="K69" s="16">
        <f t="shared" si="1"/>
        <v>16847.62866050519</v>
      </c>
    </row>
    <row r="70" spans="9:11" x14ac:dyDescent="0.3">
      <c r="I70">
        <v>66</v>
      </c>
      <c r="J70" s="16">
        <f t="shared" ref="J70:J124" si="3">IFERROR(PPMT($C$18/12,I70,$C$19,-$C$17),)</f>
        <v>34999.119055775278</v>
      </c>
      <c r="K70" s="16">
        <f t="shared" ref="K70:K124" si="4">IFERROR(IPMT($C$18/12,I70,$C$19,-$C$17),)</f>
        <v>16601.461914974294</v>
      </c>
    </row>
    <row r="71" spans="9:11" x14ac:dyDescent="0.3">
      <c r="I71">
        <v>67</v>
      </c>
      <c r="J71" s="16">
        <f t="shared" si="3"/>
        <v>35247.029482420352</v>
      </c>
      <c r="K71" s="16">
        <f t="shared" si="4"/>
        <v>16353.551488329216</v>
      </c>
    </row>
    <row r="72" spans="9:11" x14ac:dyDescent="0.3">
      <c r="I72">
        <v>68</v>
      </c>
      <c r="J72" s="16">
        <f t="shared" si="3"/>
        <v>35496.695941254162</v>
      </c>
      <c r="K72" s="16">
        <f t="shared" si="4"/>
        <v>16103.885029495405</v>
      </c>
    </row>
    <row r="73" spans="9:11" x14ac:dyDescent="0.3">
      <c r="I73">
        <v>69</v>
      </c>
      <c r="J73" s="16">
        <f t="shared" si="3"/>
        <v>35748.130870838046</v>
      </c>
      <c r="K73" s="16">
        <f t="shared" si="4"/>
        <v>15852.450099911523</v>
      </c>
    </row>
    <row r="74" spans="9:11" x14ac:dyDescent="0.3">
      <c r="I74">
        <v>70</v>
      </c>
      <c r="J74" s="16">
        <f t="shared" si="3"/>
        <v>36001.346797839811</v>
      </c>
      <c r="K74" s="16">
        <f t="shared" si="4"/>
        <v>15599.234172909752</v>
      </c>
    </row>
    <row r="75" spans="9:11" x14ac:dyDescent="0.3">
      <c r="I75">
        <v>71</v>
      </c>
      <c r="J75" s="16">
        <f t="shared" si="3"/>
        <v>36256.356337657846</v>
      </c>
      <c r="K75" s="16">
        <f t="shared" si="4"/>
        <v>15344.224633091722</v>
      </c>
    </row>
    <row r="76" spans="9:11" x14ac:dyDescent="0.3">
      <c r="I76">
        <v>72</v>
      </c>
      <c r="J76" s="16">
        <f t="shared" si="3"/>
        <v>36513.172195049592</v>
      </c>
      <c r="K76" s="16">
        <f t="shared" si="4"/>
        <v>15087.408775699978</v>
      </c>
    </row>
    <row r="77" spans="9:11" x14ac:dyDescent="0.3">
      <c r="I77">
        <v>73</v>
      </c>
      <c r="J77" s="16">
        <f t="shared" si="3"/>
        <v>36771.807164764519</v>
      </c>
      <c r="K77" s="16">
        <f t="shared" si="4"/>
        <v>14828.773805985044</v>
      </c>
    </row>
    <row r="78" spans="9:11" x14ac:dyDescent="0.3">
      <c r="I78">
        <v>74</v>
      </c>
      <c r="J78" s="16">
        <f t="shared" si="3"/>
        <v>37032.274132181607</v>
      </c>
      <c r="K78" s="16">
        <f t="shared" si="4"/>
        <v>14568.30683856796</v>
      </c>
    </row>
    <row r="79" spans="9:11" x14ac:dyDescent="0.3">
      <c r="I79">
        <v>75</v>
      </c>
      <c r="J79" s="16">
        <f t="shared" si="3"/>
        <v>37294.586073951228</v>
      </c>
      <c r="K79" s="16">
        <f t="shared" si="4"/>
        <v>14305.994896798344</v>
      </c>
    </row>
    <row r="80" spans="9:11" x14ac:dyDescent="0.3">
      <c r="I80">
        <v>76</v>
      </c>
      <c r="J80" s="16">
        <f t="shared" si="3"/>
        <v>37558.756058641717</v>
      </c>
      <c r="K80" s="16">
        <f t="shared" si="4"/>
        <v>14041.824912107855</v>
      </c>
    </row>
    <row r="81" spans="9:11" x14ac:dyDescent="0.3">
      <c r="I81">
        <v>77</v>
      </c>
      <c r="J81" s="16">
        <f t="shared" si="3"/>
        <v>37824.797247390423</v>
      </c>
      <c r="K81" s="16">
        <f t="shared" si="4"/>
        <v>13775.783723359142</v>
      </c>
    </row>
    <row r="82" spans="9:11" x14ac:dyDescent="0.3">
      <c r="I82">
        <v>78</v>
      </c>
      <c r="J82" s="16">
        <f t="shared" si="3"/>
        <v>38092.72289455944</v>
      </c>
      <c r="K82" s="16">
        <f t="shared" si="4"/>
        <v>13507.858076190128</v>
      </c>
    </row>
    <row r="83" spans="9:11" x14ac:dyDescent="0.3">
      <c r="I83">
        <v>79</v>
      </c>
      <c r="J83" s="16">
        <f t="shared" si="3"/>
        <v>38362.546348395903</v>
      </c>
      <c r="K83" s="16">
        <f t="shared" si="4"/>
        <v>13238.034622353662</v>
      </c>
    </row>
    <row r="84" spans="9:11" x14ac:dyDescent="0.3">
      <c r="I84">
        <v>80</v>
      </c>
      <c r="J84" s="16">
        <f t="shared" si="3"/>
        <v>38634.281051697042</v>
      </c>
      <c r="K84" s="16">
        <f t="shared" si="4"/>
        <v>12966.299919052524</v>
      </c>
    </row>
    <row r="85" spans="9:11" x14ac:dyDescent="0.3">
      <c r="I85">
        <v>81</v>
      </c>
      <c r="J85" s="16">
        <f t="shared" si="3"/>
        <v>38907.940542479897</v>
      </c>
      <c r="K85" s="16">
        <f t="shared" si="4"/>
        <v>12692.640428269673</v>
      </c>
    </row>
    <row r="86" spans="9:11" x14ac:dyDescent="0.3">
      <c r="I86">
        <v>82</v>
      </c>
      <c r="J86" s="16">
        <f t="shared" si="3"/>
        <v>39183.538454655798</v>
      </c>
      <c r="K86" s="16">
        <f t="shared" si="4"/>
        <v>12417.042516093772</v>
      </c>
    </row>
    <row r="87" spans="9:11" x14ac:dyDescent="0.3">
      <c r="I87">
        <v>83</v>
      </c>
      <c r="J87" s="16">
        <f t="shared" si="3"/>
        <v>39461.088518709606</v>
      </c>
      <c r="K87" s="16">
        <f t="shared" si="4"/>
        <v>12139.492452039964</v>
      </c>
    </row>
    <row r="88" spans="9:11" x14ac:dyDescent="0.3">
      <c r="I88">
        <v>84</v>
      </c>
      <c r="J88" s="16">
        <f t="shared" si="3"/>
        <v>39740.6045623838</v>
      </c>
      <c r="K88" s="16">
        <f t="shared" si="4"/>
        <v>11859.976408365766</v>
      </c>
    </row>
    <row r="89" spans="9:11" x14ac:dyDescent="0.3">
      <c r="I89">
        <v>85</v>
      </c>
      <c r="J89" s="16">
        <f t="shared" si="3"/>
        <v>40022.100511367353</v>
      </c>
      <c r="K89" s="16">
        <f t="shared" si="4"/>
        <v>11578.480459382215</v>
      </c>
    </row>
    <row r="90" spans="9:11" x14ac:dyDescent="0.3">
      <c r="I90">
        <v>86</v>
      </c>
      <c r="J90" s="16">
        <f t="shared" si="3"/>
        <v>40305.590389989535</v>
      </c>
      <c r="K90" s="16">
        <f t="shared" si="4"/>
        <v>11294.99058076003</v>
      </c>
    </row>
    <row r="91" spans="9:11" x14ac:dyDescent="0.3">
      <c r="I91">
        <v>87</v>
      </c>
      <c r="J91" s="16">
        <f t="shared" si="3"/>
        <v>40591.088321918629</v>
      </c>
      <c r="K91" s="16">
        <f t="shared" si="4"/>
        <v>11009.492648830939</v>
      </c>
    </row>
    <row r="92" spans="9:11" x14ac:dyDescent="0.3">
      <c r="I92">
        <v>88</v>
      </c>
      <c r="J92" s="16">
        <f t="shared" si="3"/>
        <v>40878.608530865553</v>
      </c>
      <c r="K92" s="16">
        <f t="shared" si="4"/>
        <v>10721.972439884015</v>
      </c>
    </row>
    <row r="93" spans="9:11" x14ac:dyDescent="0.3">
      <c r="I93">
        <v>89</v>
      </c>
      <c r="J93" s="16">
        <f t="shared" si="3"/>
        <v>41168.165341292522</v>
      </c>
      <c r="K93" s="16">
        <f t="shared" si="4"/>
        <v>10432.415629457051</v>
      </c>
    </row>
    <row r="94" spans="9:11" x14ac:dyDescent="0.3">
      <c r="I94">
        <v>90</v>
      </c>
      <c r="J94" s="16">
        <f t="shared" si="3"/>
        <v>41459.773179126671</v>
      </c>
      <c r="K94" s="16">
        <f t="shared" si="4"/>
        <v>10140.807791622896</v>
      </c>
    </row>
    <row r="95" spans="9:11" x14ac:dyDescent="0.3">
      <c r="I95">
        <v>91</v>
      </c>
      <c r="J95" s="16">
        <f t="shared" si="3"/>
        <v>41753.446572478824</v>
      </c>
      <c r="K95" s="16">
        <f t="shared" si="4"/>
        <v>9847.1343982707458</v>
      </c>
    </row>
    <row r="96" spans="9:11" x14ac:dyDescent="0.3">
      <c r="I96">
        <v>92</v>
      </c>
      <c r="J96" s="16">
        <f t="shared" si="3"/>
        <v>42049.200152367215</v>
      </c>
      <c r="K96" s="16">
        <f t="shared" si="4"/>
        <v>9551.3808183823567</v>
      </c>
    </row>
    <row r="97" spans="9:11" x14ac:dyDescent="0.3">
      <c r="I97">
        <v>93</v>
      </c>
      <c r="J97" s="16">
        <f t="shared" si="3"/>
        <v>42347.04865344648</v>
      </c>
      <c r="K97" s="16">
        <f t="shared" si="4"/>
        <v>9253.5323173030883</v>
      </c>
    </row>
    <row r="98" spans="9:11" x14ac:dyDescent="0.3">
      <c r="I98">
        <v>94</v>
      </c>
      <c r="J98" s="16">
        <f t="shared" si="3"/>
        <v>42647.006914741731</v>
      </c>
      <c r="K98" s="16">
        <f t="shared" si="4"/>
        <v>8953.574056007843</v>
      </c>
    </row>
    <row r="99" spans="9:11" x14ac:dyDescent="0.3">
      <c r="I99">
        <v>95</v>
      </c>
      <c r="J99" s="16">
        <f t="shared" si="3"/>
        <v>42949.089880387815</v>
      </c>
      <c r="K99" s="16">
        <f t="shared" si="4"/>
        <v>8651.4910903617565</v>
      </c>
    </row>
    <row r="100" spans="9:11" x14ac:dyDescent="0.3">
      <c r="I100">
        <v>96</v>
      </c>
      <c r="J100" s="16">
        <f t="shared" si="3"/>
        <v>43253.312600373894</v>
      </c>
      <c r="K100" s="16">
        <f t="shared" si="4"/>
        <v>8347.2683703756738</v>
      </c>
    </row>
    <row r="101" spans="9:11" x14ac:dyDescent="0.3">
      <c r="I101">
        <v>97</v>
      </c>
      <c r="J101" s="16">
        <f t="shared" si="3"/>
        <v>43559.690231293207</v>
      </c>
      <c r="K101" s="16">
        <f t="shared" si="4"/>
        <v>8040.8907394563621</v>
      </c>
    </row>
    <row r="102" spans="9:11" x14ac:dyDescent="0.3">
      <c r="I102">
        <v>98</v>
      </c>
      <c r="J102" s="16">
        <f t="shared" si="3"/>
        <v>43868.238037098199</v>
      </c>
      <c r="K102" s="16">
        <f t="shared" si="4"/>
        <v>7732.3429336513664</v>
      </c>
    </row>
    <row r="103" spans="9:11" x14ac:dyDescent="0.3">
      <c r="I103">
        <v>99</v>
      </c>
      <c r="J103" s="16">
        <f t="shared" si="3"/>
        <v>44178.971389860984</v>
      </c>
      <c r="K103" s="16">
        <f t="shared" si="4"/>
        <v>7421.6095808885875</v>
      </c>
    </row>
    <row r="104" spans="9:11" x14ac:dyDescent="0.3">
      <c r="I104">
        <v>100</v>
      </c>
      <c r="J104" s="16">
        <f t="shared" si="3"/>
        <v>44491.905770539168</v>
      </c>
      <c r="K104" s="16">
        <f t="shared" si="4"/>
        <v>7108.675200210404</v>
      </c>
    </row>
    <row r="105" spans="9:11" x14ac:dyDescent="0.3">
      <c r="I105">
        <v>101</v>
      </c>
      <c r="J105" s="16">
        <f t="shared" si="3"/>
        <v>44807.056769747149</v>
      </c>
      <c r="K105" s="16">
        <f t="shared" si="4"/>
        <v>6793.5242010024213</v>
      </c>
    </row>
    <row r="106" spans="9:11" x14ac:dyDescent="0.3">
      <c r="I106">
        <v>102</v>
      </c>
      <c r="J106" s="16">
        <f t="shared" si="3"/>
        <v>45124.440088532858</v>
      </c>
      <c r="K106" s="16">
        <f t="shared" si="4"/>
        <v>6476.1408822167114</v>
      </c>
    </row>
    <row r="107" spans="9:11" x14ac:dyDescent="0.3">
      <c r="I107">
        <v>103</v>
      </c>
      <c r="J107" s="16">
        <f t="shared" si="3"/>
        <v>45444.071539159966</v>
      </c>
      <c r="K107" s="16">
        <f t="shared" si="4"/>
        <v>6156.509431589604</v>
      </c>
    </row>
    <row r="108" spans="9:11" x14ac:dyDescent="0.3">
      <c r="I108">
        <v>104</v>
      </c>
      <c r="J108" s="16">
        <f t="shared" si="3"/>
        <v>45765.967045895683</v>
      </c>
      <c r="K108" s="16">
        <f t="shared" si="4"/>
        <v>5834.6139248538875</v>
      </c>
    </row>
    <row r="109" spans="9:11" x14ac:dyDescent="0.3">
      <c r="I109">
        <v>105</v>
      </c>
      <c r="J109" s="16">
        <f t="shared" si="3"/>
        <v>46090.142645804117</v>
      </c>
      <c r="K109" s="16">
        <f t="shared" si="4"/>
        <v>5510.4383249454595</v>
      </c>
    </row>
    <row r="110" spans="9:11" x14ac:dyDescent="0.3">
      <c r="I110">
        <v>106</v>
      </c>
      <c r="J110" s="16">
        <f t="shared" si="3"/>
        <v>46416.614489545231</v>
      </c>
      <c r="K110" s="16">
        <f t="shared" si="4"/>
        <v>5183.9664812043466</v>
      </c>
    </row>
    <row r="111" spans="9:11" x14ac:dyDescent="0.3">
      <c r="I111">
        <v>107</v>
      </c>
      <c r="J111" s="16">
        <f t="shared" si="3"/>
        <v>46745.3988421795</v>
      </c>
      <c r="K111" s="16">
        <f t="shared" si="4"/>
        <v>4855.182128570068</v>
      </c>
    </row>
    <row r="112" spans="9:11" x14ac:dyDescent="0.3">
      <c r="I112">
        <v>108</v>
      </c>
      <c r="J112" s="16">
        <f t="shared" si="3"/>
        <v>47076.512083978276</v>
      </c>
      <c r="K112" s="16">
        <f t="shared" si="4"/>
        <v>4524.068886771297</v>
      </c>
    </row>
    <row r="113" spans="9:11" x14ac:dyDescent="0.3">
      <c r="I113">
        <v>109</v>
      </c>
      <c r="J113" s="16">
        <f t="shared" si="3"/>
        <v>47409.970711239788</v>
      </c>
      <c r="K113" s="16">
        <f t="shared" si="4"/>
        <v>4190.6102595097846</v>
      </c>
    </row>
    <row r="114" spans="9:11" x14ac:dyDescent="0.3">
      <c r="I114">
        <v>110</v>
      </c>
      <c r="J114" s="16">
        <f t="shared" si="3"/>
        <v>47745.79133711107</v>
      </c>
      <c r="K114" s="16">
        <f t="shared" si="4"/>
        <v>3854.789633638502</v>
      </c>
    </row>
    <row r="115" spans="9:11" x14ac:dyDescent="0.3">
      <c r="I115">
        <v>111</v>
      </c>
      <c r="J115" s="16">
        <f t="shared" si="3"/>
        <v>48083.990692415602</v>
      </c>
      <c r="K115" s="16">
        <f t="shared" si="4"/>
        <v>3516.5902783339652</v>
      </c>
    </row>
    <row r="116" spans="9:11" x14ac:dyDescent="0.3">
      <c r="I116">
        <v>112</v>
      </c>
      <c r="J116" s="16">
        <f t="shared" si="3"/>
        <v>48424.585626486878</v>
      </c>
      <c r="K116" s="16">
        <f t="shared" si="4"/>
        <v>3175.9953442626884</v>
      </c>
    </row>
    <row r="117" spans="9:11" x14ac:dyDescent="0.3">
      <c r="I117">
        <v>113</v>
      </c>
      <c r="J117" s="16">
        <f t="shared" si="3"/>
        <v>48767.59310800783</v>
      </c>
      <c r="K117" s="16">
        <f t="shared" si="4"/>
        <v>2832.9878627417393</v>
      </c>
    </row>
    <row r="118" spans="9:11" x14ac:dyDescent="0.3">
      <c r="I118">
        <v>114</v>
      </c>
      <c r="J118" s="16">
        <f t="shared" si="3"/>
        <v>49113.030225856215</v>
      </c>
      <c r="K118" s="16">
        <f t="shared" si="4"/>
        <v>2487.5507448933508</v>
      </c>
    </row>
    <row r="119" spans="9:11" x14ac:dyDescent="0.3">
      <c r="I119">
        <v>115</v>
      </c>
      <c r="J119" s="16">
        <f t="shared" si="3"/>
        <v>49460.914189956027</v>
      </c>
      <c r="K119" s="16">
        <f t="shared" si="4"/>
        <v>2139.666780793536</v>
      </c>
    </row>
    <row r="120" spans="9:11" x14ac:dyDescent="0.3">
      <c r="I120">
        <v>116</v>
      </c>
      <c r="J120" s="16">
        <f t="shared" si="3"/>
        <v>49811.262332134887</v>
      </c>
      <c r="K120" s="16">
        <f t="shared" si="4"/>
        <v>1789.318638614681</v>
      </c>
    </row>
    <row r="121" spans="9:11" x14ac:dyDescent="0.3">
      <c r="I121">
        <v>117</v>
      </c>
      <c r="J121" s="16">
        <f t="shared" si="3"/>
        <v>50164.092106987511</v>
      </c>
      <c r="K121" s="16">
        <f t="shared" si="4"/>
        <v>1436.4888637620586</v>
      </c>
    </row>
    <row r="122" spans="9:11" x14ac:dyDescent="0.3">
      <c r="I122">
        <v>118</v>
      </c>
      <c r="J122" s="16">
        <f t="shared" si="3"/>
        <v>50519.421092745339</v>
      </c>
      <c r="K122" s="16">
        <f t="shared" si="4"/>
        <v>1081.1598780042304</v>
      </c>
    </row>
    <row r="123" spans="9:11" x14ac:dyDescent="0.3">
      <c r="I123">
        <v>119</v>
      </c>
      <c r="J123" s="16">
        <f t="shared" si="3"/>
        <v>50877.26699215229</v>
      </c>
      <c r="K123" s="16">
        <f t="shared" si="4"/>
        <v>723.3139785972844</v>
      </c>
    </row>
    <row r="124" spans="9:11" x14ac:dyDescent="0.3">
      <c r="I124">
        <v>120</v>
      </c>
      <c r="J124" s="16">
        <f t="shared" si="3"/>
        <v>51237.6476333467</v>
      </c>
      <c r="K124" s="16">
        <f t="shared" si="4"/>
        <v>362.93333740287238</v>
      </c>
    </row>
  </sheetData>
  <mergeCells count="3">
    <mergeCell ref="A1:G2"/>
    <mergeCell ref="B16:C16"/>
    <mergeCell ref="M8:N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Sidhartha Kumar</dc:creator>
  <cp:lastModifiedBy>Sidhartha Kumar</cp:lastModifiedBy>
  <dcterms:created xsi:type="dcterms:W3CDTF">2024-11-19T16:39:42Z</dcterms:created>
  <dcterms:modified xsi:type="dcterms:W3CDTF">2024-11-19T18:03:30Z</dcterms:modified>
</cp:coreProperties>
</file>