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ontwerp analoge elektronica lab\"/>
    </mc:Choice>
  </mc:AlternateContent>
  <xr:revisionPtr revIDLastSave="0" documentId="13_ncr:1_{02B29046-0A1F-4CFE-A69D-CEEC9F0323A0}" xr6:coauthVersionLast="47" xr6:coauthVersionMax="47" xr10:uidLastSave="{00000000-0000-0000-0000-000000000000}"/>
  <bookViews>
    <workbookView xWindow="-120" yWindow="-120" windowWidth="29040" windowHeight="15840" xr2:uid="{CC3C9A07-DF21-43F1-BB34-730A0EF0D4E0}"/>
  </bookViews>
  <sheets>
    <sheet name="Sheet1" sheetId="1" r:id="rId1"/>
  </sheets>
  <definedNames>
    <definedName name="_xlnm._FilterDatabase" localSheetId="0" hidden="1">Sheet1!$J$1:$M$28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M31" i="1" s="1"/>
  <c r="J30" i="1"/>
  <c r="K30" i="1"/>
  <c r="L30" i="1" s="1"/>
  <c r="M30" i="1"/>
  <c r="J45" i="1"/>
  <c r="L39" i="1"/>
  <c r="J31" i="1" l="1"/>
  <c r="K31" i="1"/>
  <c r="L33" i="1"/>
  <c r="J29" i="1"/>
  <c r="K29" i="1"/>
  <c r="M29" i="1"/>
  <c r="M28" i="1"/>
  <c r="K28" i="1"/>
  <c r="J28" i="1"/>
  <c r="M7" i="1"/>
  <c r="M16" i="1"/>
  <c r="M25" i="1"/>
  <c r="M4" i="1"/>
  <c r="M18" i="1"/>
  <c r="M27" i="1"/>
  <c r="M5" i="1"/>
  <c r="M14" i="1"/>
  <c r="M23" i="1"/>
  <c r="M6" i="1"/>
  <c r="M15" i="1"/>
  <c r="M8" i="1"/>
  <c r="M24" i="1"/>
  <c r="M17" i="1"/>
  <c r="M26" i="1"/>
  <c r="M3" i="1"/>
  <c r="M12" i="1"/>
  <c r="M21" i="1"/>
  <c r="M9" i="1"/>
  <c r="M13" i="1"/>
  <c r="M10" i="1"/>
  <c r="M22" i="1"/>
  <c r="M19" i="1"/>
  <c r="K7" i="1"/>
  <c r="K16" i="1"/>
  <c r="K25" i="1"/>
  <c r="K4" i="1"/>
  <c r="K18" i="1"/>
  <c r="K27" i="1"/>
  <c r="K5" i="1"/>
  <c r="K14" i="1"/>
  <c r="K23" i="1"/>
  <c r="K6" i="1"/>
  <c r="K15" i="1"/>
  <c r="K8" i="1"/>
  <c r="K24" i="1"/>
  <c r="K17" i="1"/>
  <c r="K26" i="1"/>
  <c r="K3" i="1"/>
  <c r="K12" i="1"/>
  <c r="K21" i="1"/>
  <c r="K9" i="1"/>
  <c r="K13" i="1"/>
  <c r="K10" i="1"/>
  <c r="K22" i="1"/>
  <c r="K19" i="1"/>
  <c r="J7" i="1"/>
  <c r="J16" i="1"/>
  <c r="L16" i="1" s="1"/>
  <c r="J25" i="1"/>
  <c r="J4" i="1"/>
  <c r="J18" i="1"/>
  <c r="J27" i="1"/>
  <c r="L27" i="1" s="1"/>
  <c r="J5" i="1"/>
  <c r="J14" i="1"/>
  <c r="J23" i="1"/>
  <c r="J6" i="1"/>
  <c r="L6" i="1" s="1"/>
  <c r="J15" i="1"/>
  <c r="J8" i="1"/>
  <c r="J24" i="1"/>
  <c r="J17" i="1"/>
  <c r="L17" i="1" s="1"/>
  <c r="J26" i="1"/>
  <c r="J3" i="1"/>
  <c r="J12" i="1"/>
  <c r="J21" i="1"/>
  <c r="L21" i="1" s="1"/>
  <c r="J9" i="1"/>
  <c r="J13" i="1"/>
  <c r="J10" i="1"/>
  <c r="J22" i="1"/>
  <c r="L22" i="1" s="1"/>
  <c r="J19" i="1"/>
  <c r="M11" i="1"/>
  <c r="M20" i="1"/>
  <c r="K11" i="1"/>
  <c r="K20" i="1"/>
  <c r="J11" i="1"/>
  <c r="J20" i="1"/>
  <c r="K2" i="1"/>
  <c r="J2" i="1"/>
  <c r="M2" i="1"/>
  <c r="L31" i="1" l="1"/>
  <c r="L29" i="1"/>
  <c r="L28" i="1"/>
  <c r="L19" i="1"/>
  <c r="L9" i="1"/>
  <c r="L26" i="1"/>
  <c r="L15" i="1"/>
  <c r="L5" i="1"/>
  <c r="L25" i="1"/>
  <c r="L12" i="1"/>
  <c r="L23" i="1"/>
  <c r="L7" i="1"/>
  <c r="L10" i="1"/>
  <c r="L24" i="1"/>
  <c r="L18" i="1"/>
  <c r="L3" i="1"/>
  <c r="L8" i="1"/>
  <c r="L14" i="1"/>
  <c r="L4" i="1"/>
  <c r="L13" i="1"/>
  <c r="L11" i="1"/>
  <c r="L20" i="1"/>
  <c r="L2" i="1"/>
</calcChain>
</file>

<file path=xl/sharedStrings.xml><?xml version="1.0" encoding="utf-8"?>
<sst xmlns="http://schemas.openxmlformats.org/spreadsheetml/2006/main" count="13" uniqueCount="13">
  <si>
    <t>Weerstanden</t>
  </si>
  <si>
    <t>C(nF)</t>
  </si>
  <si>
    <t>Pb1(kHz)</t>
  </si>
  <si>
    <t>Pa1(kHz)</t>
  </si>
  <si>
    <t>R2(kHz)</t>
  </si>
  <si>
    <t>R1(kHz)</t>
  </si>
  <si>
    <t>Duty cycle</t>
  </si>
  <si>
    <t>TL(ms)</t>
  </si>
  <si>
    <t>TH(ms)</t>
  </si>
  <si>
    <t>Freq(Hz)</t>
  </si>
  <si>
    <t>Frequentie = totale frequentie</t>
  </si>
  <si>
    <t>555_1</t>
  </si>
  <si>
    <t>555_2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</si>
</sst>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9527</xdr:colOff>
      <xdr:row>15</xdr:row>
      <xdr:rowOff>92321</xdr:rowOff>
    </xdr:from>
    <xdr:to>
      <xdr:col>25</xdr:col>
      <xdr:colOff>68243</xdr:colOff>
      <xdr:row>31</xdr:row>
      <xdr:rowOff>54221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85DF97-2720-4E23-A79F-E40FC5511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7" y="2949821"/>
          <a:ext cx="6154716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BE1F-14F9-4150-BE1F-FF408F4EBAC8}">
  <dimension ref="A1:O45"/>
  <sheetViews>
    <sheetView tabSelected="1" zoomScaleNormal="100" workbookViewId="0">
      <pane ySplit="1" topLeftCell="A23" activePane="bottomLeft" state="frozen"/>
      <selection pane="bottomLeft" activeCell="G39" sqref="G39"/>
    </sheetView>
  </sheetViews>
  <sheetFormatPr defaultRowHeight="15" x14ac:dyDescent="0.25"/>
  <cols>
    <col min="10" max="10" width="11" bestFit="1" customWidth="1"/>
  </cols>
  <sheetData>
    <row r="1" spans="1:15" x14ac:dyDescent="0.25">
      <c r="A1" t="s">
        <v>0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J1" t="s">
        <v>7</v>
      </c>
      <c r="K1" t="s">
        <v>8</v>
      </c>
      <c r="L1" t="s">
        <v>9</v>
      </c>
      <c r="M1" t="s">
        <v>6</v>
      </c>
    </row>
    <row r="2" spans="1:15" x14ac:dyDescent="0.25">
      <c r="C2">
        <v>2.2000000000000002</v>
      </c>
      <c r="D2">
        <v>2.2000000000000002</v>
      </c>
      <c r="E2">
        <v>2.5</v>
      </c>
      <c r="F2">
        <v>2.5</v>
      </c>
      <c r="G2">
        <v>1</v>
      </c>
      <c r="J2">
        <f t="shared" ref="J2:J31" si="0">0.694*(F2+D2)*G2*10^3*10^-9*10^3</f>
        <v>3.2618000000000005E-3</v>
      </c>
      <c r="K2">
        <f t="shared" ref="K2:K31" si="1">0.694*(C2+E2+D2+F2)*G2*10^-9*10^3*10^3</f>
        <v>6.5236000000000001E-3</v>
      </c>
      <c r="L2">
        <f t="shared" ref="L2:L31" si="2">(1/((J2+K2)*10^-3))</f>
        <v>102193.06313487441</v>
      </c>
      <c r="M2">
        <f t="shared" ref="M2:M27" si="3">((C2+E2+D2+F2)/(C2+E2+2*(D2+F2)))*100</f>
        <v>66.666666666666657</v>
      </c>
      <c r="O2" s="1" t="s">
        <v>10</v>
      </c>
    </row>
    <row r="3" spans="1:15" x14ac:dyDescent="0.25">
      <c r="C3">
        <v>2.2000000000000002</v>
      </c>
      <c r="D3">
        <v>8.1999999999999993</v>
      </c>
      <c r="E3">
        <v>2.5</v>
      </c>
      <c r="F3">
        <v>2.5</v>
      </c>
      <c r="G3">
        <v>1</v>
      </c>
      <c r="J3">
        <f t="shared" si="0"/>
        <v>7.4257999999999998E-3</v>
      </c>
      <c r="K3">
        <f t="shared" si="1"/>
        <v>1.0687599999999998E-2</v>
      </c>
      <c r="L3">
        <f t="shared" si="2"/>
        <v>55207.746751024111</v>
      </c>
      <c r="M3">
        <f t="shared" si="3"/>
        <v>59.003831417624518</v>
      </c>
    </row>
    <row r="4" spans="1:15" x14ac:dyDescent="0.25">
      <c r="C4">
        <v>2.2000000000000002</v>
      </c>
      <c r="D4">
        <v>18</v>
      </c>
      <c r="E4">
        <v>2.5</v>
      </c>
      <c r="F4">
        <v>2.5</v>
      </c>
      <c r="G4">
        <v>1</v>
      </c>
      <c r="J4">
        <f t="shared" si="0"/>
        <v>1.4227E-2</v>
      </c>
      <c r="K4">
        <f t="shared" si="1"/>
        <v>1.7488799999999999E-2</v>
      </c>
      <c r="L4">
        <f t="shared" si="2"/>
        <v>31530.026043801507</v>
      </c>
      <c r="M4">
        <f t="shared" si="3"/>
        <v>55.142231947483587</v>
      </c>
    </row>
    <row r="5" spans="1:15" x14ac:dyDescent="0.25">
      <c r="C5">
        <v>8.1999999999999993</v>
      </c>
      <c r="D5">
        <v>2.2000000000000002</v>
      </c>
      <c r="E5">
        <v>2.5</v>
      </c>
      <c r="F5">
        <v>2.5</v>
      </c>
      <c r="G5">
        <v>1</v>
      </c>
      <c r="J5">
        <f t="shared" si="0"/>
        <v>3.2618000000000005E-3</v>
      </c>
      <c r="K5">
        <f t="shared" si="1"/>
        <v>1.0687599999999998E-2</v>
      </c>
      <c r="L5">
        <f t="shared" si="2"/>
        <v>71687.671154314885</v>
      </c>
      <c r="M5">
        <f t="shared" si="3"/>
        <v>76.616915422885555</v>
      </c>
    </row>
    <row r="6" spans="1:15" x14ac:dyDescent="0.25">
      <c r="C6">
        <v>8.1999999999999993</v>
      </c>
      <c r="D6">
        <v>8.1999999999999993</v>
      </c>
      <c r="E6">
        <v>2.5</v>
      </c>
      <c r="F6">
        <v>2.5</v>
      </c>
      <c r="G6">
        <v>1</v>
      </c>
      <c r="J6">
        <f t="shared" si="0"/>
        <v>7.4257999999999998E-3</v>
      </c>
      <c r="K6">
        <f t="shared" si="1"/>
        <v>1.4851599999999998E-2</v>
      </c>
      <c r="L6">
        <f t="shared" si="2"/>
        <v>44888.541750832686</v>
      </c>
      <c r="M6">
        <f t="shared" si="3"/>
        <v>66.666666666666671</v>
      </c>
    </row>
    <row r="7" spans="1:15" x14ac:dyDescent="0.25">
      <c r="C7">
        <v>8.1999999999999993</v>
      </c>
      <c r="D7">
        <v>18</v>
      </c>
      <c r="E7">
        <v>2.5</v>
      </c>
      <c r="F7">
        <v>2.5</v>
      </c>
      <c r="G7">
        <v>1</v>
      </c>
      <c r="J7">
        <f t="shared" si="0"/>
        <v>1.4227E-2</v>
      </c>
      <c r="K7">
        <f t="shared" si="1"/>
        <v>2.16528E-2</v>
      </c>
      <c r="L7">
        <f t="shared" si="2"/>
        <v>27870.835400420292</v>
      </c>
      <c r="M7">
        <f t="shared" si="3"/>
        <v>60.348162475822043</v>
      </c>
    </row>
    <row r="8" spans="1:15" x14ac:dyDescent="0.25">
      <c r="C8">
        <v>18</v>
      </c>
      <c r="D8">
        <v>2.2000000000000002</v>
      </c>
      <c r="E8">
        <v>2.5</v>
      </c>
      <c r="F8">
        <v>2.5</v>
      </c>
      <c r="G8">
        <v>1</v>
      </c>
      <c r="J8">
        <f t="shared" si="0"/>
        <v>3.2618000000000005E-3</v>
      </c>
      <c r="K8">
        <f t="shared" si="1"/>
        <v>1.7488799999999999E-2</v>
      </c>
      <c r="L8">
        <f t="shared" si="2"/>
        <v>48191.377598720035</v>
      </c>
      <c r="M8">
        <f t="shared" si="3"/>
        <v>84.280936454849495</v>
      </c>
    </row>
    <row r="9" spans="1:15" x14ac:dyDescent="0.25">
      <c r="C9">
        <v>18</v>
      </c>
      <c r="D9">
        <v>8.1999999999999993</v>
      </c>
      <c r="E9">
        <v>2.5</v>
      </c>
      <c r="F9">
        <v>2.5</v>
      </c>
      <c r="G9">
        <v>1</v>
      </c>
      <c r="J9">
        <f t="shared" si="0"/>
        <v>7.4257999999999998E-3</v>
      </c>
      <c r="K9">
        <f t="shared" si="1"/>
        <v>2.16528E-2</v>
      </c>
      <c r="L9">
        <f t="shared" si="2"/>
        <v>34389.551078800221</v>
      </c>
      <c r="M9">
        <f t="shared" si="3"/>
        <v>74.463007159904535</v>
      </c>
    </row>
    <row r="10" spans="1:15" x14ac:dyDescent="0.25">
      <c r="C10">
        <v>18</v>
      </c>
      <c r="D10">
        <v>18</v>
      </c>
      <c r="E10">
        <v>2.5</v>
      </c>
      <c r="F10">
        <v>2.5</v>
      </c>
      <c r="G10">
        <v>1</v>
      </c>
      <c r="J10">
        <f t="shared" si="0"/>
        <v>1.4227E-2</v>
      </c>
      <c r="K10">
        <f t="shared" si="1"/>
        <v>2.8454E-2</v>
      </c>
      <c r="L10">
        <f t="shared" si="2"/>
        <v>23429.629108971203</v>
      </c>
      <c r="M10">
        <f t="shared" si="3"/>
        <v>66.666666666666657</v>
      </c>
    </row>
    <row r="11" spans="1:15" x14ac:dyDescent="0.25">
      <c r="C11">
        <v>2.2000000000000002</v>
      </c>
      <c r="D11">
        <v>2.2000000000000002</v>
      </c>
      <c r="E11">
        <v>2.5</v>
      </c>
      <c r="F11">
        <v>2.5</v>
      </c>
      <c r="G11">
        <v>10</v>
      </c>
      <c r="J11">
        <f t="shared" si="0"/>
        <v>3.2618000000000008E-2</v>
      </c>
      <c r="K11">
        <f t="shared" si="1"/>
        <v>6.5236000000000002E-2</v>
      </c>
      <c r="L11">
        <f t="shared" si="2"/>
        <v>10219.306313487439</v>
      </c>
      <c r="M11">
        <f t="shared" si="3"/>
        <v>66.666666666666657</v>
      </c>
    </row>
    <row r="12" spans="1:15" x14ac:dyDescent="0.25">
      <c r="C12">
        <v>2.2000000000000002</v>
      </c>
      <c r="D12">
        <v>8.1999999999999993</v>
      </c>
      <c r="E12">
        <v>2.5</v>
      </c>
      <c r="F12">
        <v>2.5</v>
      </c>
      <c r="G12">
        <v>10</v>
      </c>
      <c r="J12">
        <f t="shared" si="0"/>
        <v>7.4257999999999991E-2</v>
      </c>
      <c r="K12">
        <f t="shared" si="1"/>
        <v>0.10687599999999998</v>
      </c>
      <c r="L12">
        <f t="shared" si="2"/>
        <v>5520.7746751024115</v>
      </c>
      <c r="M12">
        <f t="shared" si="3"/>
        <v>59.003831417624518</v>
      </c>
    </row>
    <row r="13" spans="1:15" x14ac:dyDescent="0.25">
      <c r="C13">
        <v>2.2000000000000002</v>
      </c>
      <c r="D13">
        <v>18</v>
      </c>
      <c r="E13">
        <v>2.5</v>
      </c>
      <c r="F13">
        <v>2.5</v>
      </c>
      <c r="G13">
        <v>10</v>
      </c>
      <c r="J13">
        <f t="shared" si="0"/>
        <v>0.14226999999999998</v>
      </c>
      <c r="K13">
        <f t="shared" si="1"/>
        <v>0.17488799999999999</v>
      </c>
      <c r="L13">
        <f t="shared" si="2"/>
        <v>3153.0026043801518</v>
      </c>
      <c r="M13">
        <f t="shared" si="3"/>
        <v>55.142231947483587</v>
      </c>
    </row>
    <row r="14" spans="1:15" x14ac:dyDescent="0.25">
      <c r="C14">
        <v>8.1999999999999993</v>
      </c>
      <c r="D14">
        <v>2.2000000000000002</v>
      </c>
      <c r="E14">
        <v>2.5</v>
      </c>
      <c r="F14">
        <v>2.5</v>
      </c>
      <c r="G14">
        <v>10</v>
      </c>
      <c r="J14">
        <f t="shared" si="0"/>
        <v>3.2618000000000008E-2</v>
      </c>
      <c r="K14">
        <f t="shared" si="1"/>
        <v>0.10687599999999998</v>
      </c>
      <c r="L14">
        <f t="shared" si="2"/>
        <v>7168.7671154314876</v>
      </c>
      <c r="M14">
        <f t="shared" si="3"/>
        <v>76.616915422885555</v>
      </c>
    </row>
    <row r="15" spans="1:15" x14ac:dyDescent="0.25">
      <c r="C15">
        <v>8.1999999999999993</v>
      </c>
      <c r="D15">
        <v>8.1999999999999993</v>
      </c>
      <c r="E15">
        <v>2.5</v>
      </c>
      <c r="F15">
        <v>2.5</v>
      </c>
      <c r="G15">
        <v>10</v>
      </c>
      <c r="J15">
        <f t="shared" si="0"/>
        <v>7.4257999999999991E-2</v>
      </c>
      <c r="K15">
        <f t="shared" si="1"/>
        <v>0.14851599999999998</v>
      </c>
      <c r="L15">
        <f t="shared" si="2"/>
        <v>4488.8541750832692</v>
      </c>
      <c r="M15">
        <f t="shared" si="3"/>
        <v>66.666666666666671</v>
      </c>
    </row>
    <row r="16" spans="1:15" x14ac:dyDescent="0.25">
      <c r="C16">
        <v>8.1999999999999993</v>
      </c>
      <c r="D16">
        <v>18</v>
      </c>
      <c r="E16">
        <v>2.5</v>
      </c>
      <c r="F16">
        <v>2.5</v>
      </c>
      <c r="G16">
        <v>10</v>
      </c>
      <c r="J16">
        <f t="shared" si="0"/>
        <v>0.14226999999999998</v>
      </c>
      <c r="K16">
        <f t="shared" si="1"/>
        <v>0.216528</v>
      </c>
      <c r="L16">
        <f t="shared" si="2"/>
        <v>2787.0835400420297</v>
      </c>
      <c r="M16">
        <f t="shared" si="3"/>
        <v>60.348162475822043</v>
      </c>
    </row>
    <row r="17" spans="3:14" x14ac:dyDescent="0.25">
      <c r="C17">
        <v>18</v>
      </c>
      <c r="D17">
        <v>2.2000000000000002</v>
      </c>
      <c r="E17">
        <v>2.5</v>
      </c>
      <c r="F17">
        <v>2.5</v>
      </c>
      <c r="G17">
        <v>10</v>
      </c>
      <c r="J17">
        <f t="shared" si="0"/>
        <v>3.2618000000000008E-2</v>
      </c>
      <c r="K17">
        <f t="shared" si="1"/>
        <v>0.17488799999999999</v>
      </c>
      <c r="L17">
        <f t="shared" si="2"/>
        <v>4819.1377598720037</v>
      </c>
      <c r="M17">
        <f t="shared" si="3"/>
        <v>84.280936454849495</v>
      </c>
    </row>
    <row r="18" spans="3:14" x14ac:dyDescent="0.25">
      <c r="C18">
        <v>18</v>
      </c>
      <c r="D18">
        <v>8.1999999999999993</v>
      </c>
      <c r="E18">
        <v>2.5</v>
      </c>
      <c r="F18">
        <v>2.5</v>
      </c>
      <c r="G18">
        <v>10</v>
      </c>
      <c r="J18">
        <f t="shared" si="0"/>
        <v>7.4257999999999991E-2</v>
      </c>
      <c r="K18">
        <f t="shared" si="1"/>
        <v>0.216528</v>
      </c>
      <c r="L18">
        <f t="shared" si="2"/>
        <v>3438.9551078800214</v>
      </c>
      <c r="M18">
        <f t="shared" si="3"/>
        <v>74.463007159904535</v>
      </c>
    </row>
    <row r="19" spans="3:14" x14ac:dyDescent="0.25">
      <c r="C19">
        <v>18</v>
      </c>
      <c r="D19">
        <v>18</v>
      </c>
      <c r="E19">
        <v>2.5</v>
      </c>
      <c r="F19">
        <v>2.5</v>
      </c>
      <c r="G19">
        <v>10</v>
      </c>
      <c r="J19">
        <f t="shared" si="0"/>
        <v>0.14226999999999998</v>
      </c>
      <c r="K19">
        <f t="shared" si="1"/>
        <v>0.28453999999999996</v>
      </c>
      <c r="L19">
        <f t="shared" si="2"/>
        <v>2342.9629108971212</v>
      </c>
      <c r="M19">
        <f t="shared" si="3"/>
        <v>66.666666666666657</v>
      </c>
    </row>
    <row r="20" spans="3:14" x14ac:dyDescent="0.25">
      <c r="C20">
        <v>2.2000000000000002</v>
      </c>
      <c r="D20">
        <v>2.2000000000000002</v>
      </c>
      <c r="E20">
        <v>2.5</v>
      </c>
      <c r="F20">
        <v>2.5</v>
      </c>
      <c r="G20">
        <v>100</v>
      </c>
      <c r="J20">
        <f t="shared" si="0"/>
        <v>0.32618000000000003</v>
      </c>
      <c r="K20">
        <f t="shared" si="1"/>
        <v>0.65236000000000005</v>
      </c>
      <c r="L20">
        <f t="shared" si="2"/>
        <v>1021.9306313487439</v>
      </c>
      <c r="M20">
        <f t="shared" si="3"/>
        <v>66.666666666666657</v>
      </c>
    </row>
    <row r="21" spans="3:14" x14ac:dyDescent="0.25">
      <c r="C21">
        <v>2.2000000000000002</v>
      </c>
      <c r="D21">
        <v>8.1999999999999993</v>
      </c>
      <c r="E21">
        <v>2.5</v>
      </c>
      <c r="F21">
        <v>2.5</v>
      </c>
      <c r="G21">
        <v>100</v>
      </c>
      <c r="J21">
        <f t="shared" si="0"/>
        <v>0.74257999999999991</v>
      </c>
      <c r="K21">
        <f t="shared" si="1"/>
        <v>1.0687599999999997</v>
      </c>
      <c r="L21">
        <f t="shared" si="2"/>
        <v>552.07746751024115</v>
      </c>
      <c r="M21">
        <f t="shared" si="3"/>
        <v>59.003831417624518</v>
      </c>
    </row>
    <row r="22" spans="3:14" x14ac:dyDescent="0.25">
      <c r="C22">
        <v>2.2000000000000002</v>
      </c>
      <c r="D22">
        <v>18</v>
      </c>
      <c r="E22">
        <v>2.5</v>
      </c>
      <c r="F22">
        <v>2.5</v>
      </c>
      <c r="G22">
        <v>100</v>
      </c>
      <c r="J22">
        <f t="shared" si="0"/>
        <v>1.4226999999999999</v>
      </c>
      <c r="K22">
        <f t="shared" si="1"/>
        <v>1.7488799999999998</v>
      </c>
      <c r="L22">
        <f t="shared" si="2"/>
        <v>315.30026043801513</v>
      </c>
      <c r="M22">
        <f t="shared" si="3"/>
        <v>55.142231947483587</v>
      </c>
    </row>
    <row r="23" spans="3:14" x14ac:dyDescent="0.25">
      <c r="C23">
        <v>8.1999999999999993</v>
      </c>
      <c r="D23">
        <v>2.2000000000000002</v>
      </c>
      <c r="E23">
        <v>2.5</v>
      </c>
      <c r="F23">
        <v>2.5</v>
      </c>
      <c r="G23">
        <v>100</v>
      </c>
      <c r="J23">
        <f t="shared" si="0"/>
        <v>0.32618000000000003</v>
      </c>
      <c r="K23">
        <f t="shared" si="1"/>
        <v>1.0687599999999997</v>
      </c>
      <c r="L23">
        <f t="shared" si="2"/>
        <v>716.87671154314899</v>
      </c>
      <c r="M23">
        <f t="shared" si="3"/>
        <v>76.616915422885555</v>
      </c>
    </row>
    <row r="24" spans="3:14" x14ac:dyDescent="0.25">
      <c r="C24">
        <v>8.1999999999999993</v>
      </c>
      <c r="D24">
        <v>8.1999999999999993</v>
      </c>
      <c r="E24">
        <v>2.5</v>
      </c>
      <c r="F24">
        <v>2.5</v>
      </c>
      <c r="G24">
        <v>100</v>
      </c>
      <c r="J24">
        <f t="shared" si="0"/>
        <v>0.74257999999999991</v>
      </c>
      <c r="K24">
        <f t="shared" si="1"/>
        <v>1.4851599999999998</v>
      </c>
      <c r="L24">
        <f t="shared" si="2"/>
        <v>448.8854175083269</v>
      </c>
      <c r="M24">
        <f t="shared" si="3"/>
        <v>66.666666666666671</v>
      </c>
    </row>
    <row r="25" spans="3:14" x14ac:dyDescent="0.25">
      <c r="C25">
        <v>8.1999999999999993</v>
      </c>
      <c r="D25">
        <v>18</v>
      </c>
      <c r="E25">
        <v>2.5</v>
      </c>
      <c r="F25">
        <v>2.5</v>
      </c>
      <c r="G25">
        <v>100</v>
      </c>
      <c r="J25">
        <f t="shared" si="0"/>
        <v>1.4226999999999999</v>
      </c>
      <c r="K25">
        <f t="shared" si="1"/>
        <v>2.1652800000000001</v>
      </c>
      <c r="L25">
        <f t="shared" si="2"/>
        <v>278.70835400420293</v>
      </c>
      <c r="M25">
        <f t="shared" si="3"/>
        <v>60.348162475822043</v>
      </c>
    </row>
    <row r="26" spans="3:14" x14ac:dyDescent="0.25">
      <c r="C26">
        <v>18</v>
      </c>
      <c r="D26">
        <v>2.2000000000000002</v>
      </c>
      <c r="E26">
        <v>2.5</v>
      </c>
      <c r="F26">
        <v>2.5</v>
      </c>
      <c r="G26">
        <v>100</v>
      </c>
      <c r="J26">
        <f t="shared" si="0"/>
        <v>0.32618000000000003</v>
      </c>
      <c r="K26">
        <f t="shared" si="1"/>
        <v>1.7488799999999998</v>
      </c>
      <c r="L26">
        <f t="shared" si="2"/>
        <v>481.91377598720044</v>
      </c>
      <c r="M26">
        <f t="shared" si="3"/>
        <v>84.280936454849495</v>
      </c>
    </row>
    <row r="27" spans="3:14" x14ac:dyDescent="0.25">
      <c r="C27">
        <v>18</v>
      </c>
      <c r="D27">
        <v>8.1999999999999993</v>
      </c>
      <c r="E27">
        <v>2.5</v>
      </c>
      <c r="F27">
        <v>2.5</v>
      </c>
      <c r="G27">
        <v>100</v>
      </c>
      <c r="J27">
        <f t="shared" si="0"/>
        <v>0.74257999999999991</v>
      </c>
      <c r="K27">
        <f t="shared" si="1"/>
        <v>2.1652800000000001</v>
      </c>
      <c r="L27">
        <f t="shared" si="2"/>
        <v>343.89551078800218</v>
      </c>
      <c r="M27">
        <f t="shared" si="3"/>
        <v>74.463007159904535</v>
      </c>
    </row>
    <row r="28" spans="3:14" x14ac:dyDescent="0.25">
      <c r="C28" s="2">
        <v>18</v>
      </c>
      <c r="D28" s="2">
        <v>18</v>
      </c>
      <c r="E28" s="2">
        <v>2.5</v>
      </c>
      <c r="F28" s="2">
        <v>2.5</v>
      </c>
      <c r="G28" s="2">
        <v>100</v>
      </c>
      <c r="H28" s="2"/>
      <c r="I28" s="2"/>
      <c r="J28" s="2">
        <f t="shared" si="0"/>
        <v>1.4226999999999999</v>
      </c>
      <c r="K28" s="2">
        <f t="shared" si="1"/>
        <v>2.8454000000000002</v>
      </c>
      <c r="L28" s="2">
        <f t="shared" si="2"/>
        <v>234.29629108971204</v>
      </c>
      <c r="M28" s="2">
        <f>((C28+E28+D28+F28)/(C28+E28+2*(D28+F28)))*100</f>
        <v>66.666666666666657</v>
      </c>
      <c r="N28" s="2" t="s">
        <v>11</v>
      </c>
    </row>
    <row r="29" spans="3:14" x14ac:dyDescent="0.25">
      <c r="C29">
        <v>1</v>
      </c>
      <c r="D29">
        <v>1</v>
      </c>
      <c r="E29">
        <v>2.5</v>
      </c>
      <c r="F29">
        <v>2.5</v>
      </c>
      <c r="G29">
        <v>100</v>
      </c>
      <c r="J29">
        <f t="shared" si="0"/>
        <v>0.2429</v>
      </c>
      <c r="K29">
        <f t="shared" si="1"/>
        <v>0.48580000000000001</v>
      </c>
      <c r="L29">
        <f t="shared" si="2"/>
        <v>1372.3068478111707</v>
      </c>
      <c r="M29">
        <f>((C29+E29+D29+F29)/(C29+E29+2*(D29+F29)))*100</f>
        <v>66.666666666666657</v>
      </c>
    </row>
    <row r="30" spans="3:14" x14ac:dyDescent="0.25">
      <c r="C30">
        <v>10000</v>
      </c>
      <c r="G30">
        <v>1</v>
      </c>
      <c r="J30">
        <f t="shared" si="0"/>
        <v>0</v>
      </c>
      <c r="K30">
        <f t="shared" si="1"/>
        <v>6.94</v>
      </c>
      <c r="L30">
        <f t="shared" si="2"/>
        <v>144.09221902017291</v>
      </c>
      <c r="M30">
        <f>((C30+E30+D30+F30)/(C30+E30+2*(D30+F30)))*100</f>
        <v>100</v>
      </c>
    </row>
    <row r="31" spans="3:14" x14ac:dyDescent="0.25">
      <c r="C31" s="2">
        <v>5.6</v>
      </c>
      <c r="D31" s="2">
        <v>5.6</v>
      </c>
      <c r="E31" s="2">
        <v>2.99</v>
      </c>
      <c r="F31" s="2">
        <f>F34-E31</f>
        <v>2.0099999999999998</v>
      </c>
      <c r="G31" s="2">
        <v>1.5</v>
      </c>
      <c r="H31" s="2"/>
      <c r="I31" s="2"/>
      <c r="J31" s="2">
        <f t="shared" si="0"/>
        <v>7.9220099999999984E-3</v>
      </c>
      <c r="K31" s="2">
        <f t="shared" si="1"/>
        <v>1.6864199999999999E-2</v>
      </c>
      <c r="L31" s="2">
        <f t="shared" si="2"/>
        <v>40345.014425359914</v>
      </c>
      <c r="M31" s="2">
        <f>((C31+E31+D31+F31)/(C31+E31+2*(D31+F31)))*100</f>
        <v>68.038639227215455</v>
      </c>
      <c r="N31" s="2" t="s">
        <v>12</v>
      </c>
    </row>
    <row r="33" spans="6:12" x14ac:dyDescent="0.25">
      <c r="L33">
        <f>1/(0.0006)</f>
        <v>1666.6666666666667</v>
      </c>
    </row>
    <row r="34" spans="6:12" x14ac:dyDescent="0.25">
      <c r="F34">
        <v>5</v>
      </c>
    </row>
    <row r="39" spans="6:12" x14ac:dyDescent="0.25">
      <c r="L39">
        <f>18/25</f>
        <v>0.72</v>
      </c>
    </row>
    <row r="45" spans="6:12" x14ac:dyDescent="0.25">
      <c r="J45">
        <f>459.70749/730.12366</f>
        <v>0.62962963013690043</v>
      </c>
    </row>
  </sheetData>
  <autoFilter ref="J1:M28" xr:uid="{2707E8D5-8173-4513-9A4D-6CB64F6E158B}">
    <sortState xmlns:xlrd2="http://schemas.microsoft.com/office/spreadsheetml/2017/richdata2" ref="J2:M28">
      <sortCondition ref="L1:L28"/>
    </sortState>
  </autoFilter>
  <sortState xmlns:xlrd2="http://schemas.microsoft.com/office/spreadsheetml/2017/richdata2" ref="C2:G28">
    <sortCondition ref="G2:G28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Family_laptop</cp:lastModifiedBy>
  <dcterms:created xsi:type="dcterms:W3CDTF">2021-04-16T12:30:57Z</dcterms:created>
  <dcterms:modified xsi:type="dcterms:W3CDTF">2021-10-17T18:21:49Z</dcterms:modified>
</cp:coreProperties>
</file>