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550A2EC2-B800-4866-A425-C43D53D8732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state" sheetId="1" r:id="rId1"/>
    <sheet name="crops" sheetId="2" r:id="rId2"/>
    <sheet name="animal" sheetId="3" r:id="rId3"/>
    <sheet name="biodiges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I17" i="2"/>
  <c r="G17" i="2"/>
  <c r="C37" i="1"/>
  <c r="C27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F0923628-4A8C-44B3-AEF9-3152A355984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54479953-7A62-4EEA-A6A1-C305C02B7208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05AA1E8-3583-4911-B35F-22744DC50660}">
      <text>
        <r>
          <rPr>
            <sz val="11"/>
            <color theme="1"/>
            <rFont val="Calibri"/>
            <family val="2"/>
            <scheme val="minor"/>
          </rPr>
          <t>*all values came from the Finnish biogas tool (https://maatalousinfo.luke.fi/en/laskurit/biogas)
*hemp values came from this article (https://www.sciencedirect.com/science/article/pii/S0921344921004730) 
======</t>
        </r>
      </text>
    </comment>
  </commentList>
</comments>
</file>

<file path=xl/sharedStrings.xml><?xml version="1.0" encoding="utf-8"?>
<sst xmlns="http://schemas.openxmlformats.org/spreadsheetml/2006/main" count="230" uniqueCount="172">
  <si>
    <t>unit_of_measurement</t>
  </si>
  <si>
    <t>amount</t>
  </si>
  <si>
    <t>runtime</t>
  </si>
  <si>
    <t>year</t>
  </si>
  <si>
    <t>cultivated_grasslands</t>
  </si>
  <si>
    <t>Ha</t>
  </si>
  <si>
    <t>dry_meadow/field</t>
  </si>
  <si>
    <t>stocking_rate_grasslands</t>
  </si>
  <si>
    <t>LU/ha</t>
  </si>
  <si>
    <t>stocking_rate_meadow</t>
  </si>
  <si>
    <t>LU/Ha</t>
  </si>
  <si>
    <t>cropping_area</t>
  </si>
  <si>
    <t>rented_land</t>
  </si>
  <si>
    <t>land_rent</t>
  </si>
  <si>
    <t>€/Ha/year</t>
  </si>
  <si>
    <t>fuel_use_harvester_grassland</t>
  </si>
  <si>
    <t>L/Ha/year</t>
  </si>
  <si>
    <t>fuel_use_harvester_meadow</t>
  </si>
  <si>
    <t>fuel_use_harvester_cropping</t>
  </si>
  <si>
    <t>fuel_price</t>
  </si>
  <si>
    <t>€/L</t>
  </si>
  <si>
    <t>regular_labour_cost</t>
  </si>
  <si>
    <t>€/Hour</t>
  </si>
  <si>
    <t>casual_labour_cost</t>
  </si>
  <si>
    <t>max_yearly_regular_labour</t>
  </si>
  <si>
    <t>hours</t>
  </si>
  <si>
    <t>maximum_digestate_spreadable</t>
  </si>
  <si>
    <t>Kg/year</t>
  </si>
  <si>
    <t>digestate_application_cost</t>
  </si>
  <si>
    <t>€/Kg</t>
  </si>
  <si>
    <t>import_chicken_manure</t>
  </si>
  <si>
    <t>import_horse_manure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</si>
  <si>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</si>
  <si>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</si>
  <si>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</si>
  <si>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</si>
  <si>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</si>
  <si>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</si>
  <si>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</si>
  <si>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</si>
  <si>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</si>
  <si>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MJ/year</t>
  </si>
  <si>
    <t>animal_maintenance</t>
  </si>
  <si>
    <t>€/LU</t>
  </si>
  <si>
    <t>bedding_required</t>
  </si>
  <si>
    <t>Kg/head/year</t>
  </si>
  <si>
    <t>meat_diet_energy_content</t>
  </si>
  <si>
    <t>Kcal/Kg</t>
  </si>
  <si>
    <t>meat_diet_protein_content</t>
  </si>
  <si>
    <t>g/Kg</t>
  </si>
  <si>
    <t>meat_diet_fat_content</t>
  </si>
  <si>
    <t>newborn_ratio</t>
  </si>
  <si>
    <t>float</t>
  </si>
  <si>
    <t>female_ratio</t>
  </si>
  <si>
    <t>male_ratio</t>
  </si>
  <si>
    <t>brewery_electricity_requirement</t>
  </si>
  <si>
    <t>import_BSG_DM</t>
  </si>
  <si>
    <t>import_BSY_DM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</si>
  <si>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</si>
  <si>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</si>
  <si>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</si>
  <si>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</si>
  <si>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</si>
  <si>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</si>
  <si>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</si>
  <si>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</si>
  <si>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</si>
  <si>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</si>
  <si>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</si>
  <si>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</si>
  <si>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</si>
  <si>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</si>
  <si>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</si>
  <si>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</si>
  <si>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perennial_grass_uncut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</si>
  <si>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</si>
  <si>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</si>
  <si>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</si>
  <si>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</si>
  <si>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</si>
  <si>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</si>
  <si>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</si>
  <si>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</si>
  <si>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</si>
  <si>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</si>
  <si>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</si>
  <si>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</si>
  <si>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</si>
  <si>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</si>
  <si>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</si>
  <si>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</si>
  <si>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</si>
  <si>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</si>
  <si>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N_fixation</t>
  </si>
  <si>
    <t>P_fixation</t>
  </si>
  <si>
    <t>cultivation_costs</t>
  </si>
  <si>
    <t>contract_work_costs</t>
  </si>
  <si>
    <t>subsidies</t>
  </si>
  <si>
    <t>€/ha</t>
  </si>
  <si>
    <t>general_labour_needed</t>
  </si>
  <si>
    <t>hrs/Kg</t>
  </si>
  <si>
    <t>yield_DM</t>
  </si>
  <si>
    <t>kg/ha</t>
  </si>
  <si>
    <t>sale_value</t>
  </si>
  <si>
    <t>€/kg</t>
  </si>
  <si>
    <t>N_content</t>
  </si>
  <si>
    <t>P_content</t>
  </si>
  <si>
    <t>feed_energy_content</t>
  </si>
  <si>
    <t>MJ/Kg</t>
  </si>
  <si>
    <t>feed_protein_content</t>
  </si>
  <si>
    <t>food_energy_content</t>
  </si>
  <si>
    <t>food_fat_content</t>
  </si>
  <si>
    <t>food_protein_content</t>
  </si>
  <si>
    <t>male_0_year</t>
  </si>
  <si>
    <t>male_1_year</t>
  </si>
  <si>
    <t>male_2_year</t>
  </si>
  <si>
    <t>male_3_year</t>
  </si>
  <si>
    <t>male_4_year</t>
  </si>
  <si>
    <t>male_5_year</t>
  </si>
  <si>
    <t>male_castrated_1_year</t>
  </si>
  <si>
    <t>male_castrated_2_year</t>
  </si>
  <si>
    <t>female_0_year</t>
  </si>
  <si>
    <t>female_1_year</t>
  </si>
  <si>
    <t>female_2_year</t>
  </si>
  <si>
    <t>female_3_year</t>
  </si>
  <si>
    <t>female_4_year</t>
  </si>
  <si>
    <t>female_5_year</t>
  </si>
  <si>
    <t>female_6_year</t>
  </si>
  <si>
    <t>female_7_year</t>
  </si>
  <si>
    <t>female_8_year</t>
  </si>
  <si>
    <t>female_9_year</t>
  </si>
  <si>
    <t>female_10_year</t>
  </si>
  <si>
    <t>initial_animal_count</t>
  </si>
  <si>
    <t>fertility_rate</t>
  </si>
  <si>
    <t>fraction(0-1)</t>
  </si>
  <si>
    <t>livestock_units</t>
  </si>
  <si>
    <t>LU/head</t>
  </si>
  <si>
    <t>feed_energy_requirement</t>
  </si>
  <si>
    <t>MJ/head/year</t>
  </si>
  <si>
    <t>DM_requirement</t>
  </si>
  <si>
    <t>protein_requirement</t>
  </si>
  <si>
    <t>feed_energy_limit</t>
  </si>
  <si>
    <t>DM_limit</t>
  </si>
  <si>
    <t>protein_limit</t>
  </si>
  <si>
    <t>deep_litter_production</t>
  </si>
  <si>
    <t>kg/head/year</t>
  </si>
  <si>
    <t>manure_pasture_production</t>
  </si>
  <si>
    <t>manure_nitrogen_content</t>
  </si>
  <si>
    <t>manure_phosphorus_content</t>
  </si>
  <si>
    <t>manure_methane_content</t>
  </si>
  <si>
    <t>digestion_methane_emission</t>
  </si>
  <si>
    <t>g/head/year</t>
  </si>
  <si>
    <t>slaughter_meat_yield</t>
  </si>
  <si>
    <t>kg/head</t>
  </si>
  <si>
    <t>meat_sale_value</t>
  </si>
  <si>
    <t>subsidies_gained</t>
  </si>
  <si>
    <t>€/head/year</t>
  </si>
  <si>
    <t>general_labour_costs</t>
  </si>
  <si>
    <t>hrs/head/year</t>
  </si>
  <si>
    <t>electricity_use</t>
  </si>
  <si>
    <t>chicken_manure</t>
  </si>
  <si>
    <t>horse_manure</t>
  </si>
  <si>
    <t>deep_litter</t>
  </si>
  <si>
    <t>Silage_(3_cuts)</t>
  </si>
  <si>
    <t>Barley straw</t>
  </si>
  <si>
    <t>biomethane</t>
  </si>
  <si>
    <t>g_CH4/Kg(DM)</t>
  </si>
  <si>
    <t>electricity</t>
  </si>
  <si>
    <t>MJ/Kg(DM)</t>
  </si>
  <si>
    <t>digestate</t>
  </si>
  <si>
    <t>Kg/Kg</t>
  </si>
  <si>
    <t>BSG/BSY_from_barley_only_at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</si>
</sst>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</font>
    <font>
      <sz val="10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" fontId="2" fillId="0" borderId="0" xfId="0" applyNumberFormat="1" applyFont="1"/>
    <xf numFmtId="0" fontId="3" fillId="2" borderId="0" xfId="0" applyFont="1" applyFill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/>
    <xf numFmtId="165" fontId="6" fillId="2" borderId="0" xfId="0" applyNumberFormat="1" applyFont="1" applyFill="1"/>
    <xf numFmtId="165" fontId="6" fillId="0" borderId="0" xfId="0" applyNumberFormat="1" applyFont="1"/>
    <xf numFmtId="1" fontId="6" fillId="2" borderId="0" xfId="0" applyNumberFormat="1" applyFont="1" applyFill="1"/>
    <xf numFmtId="1" fontId="7" fillId="0" borderId="0" xfId="0" applyNumberFormat="1" applyFont="1" applyAlignment="1">
      <alignment horizontal="right"/>
    </xf>
    <xf numFmtId="1" fontId="6" fillId="0" borderId="0" xfId="0" applyNumberFormat="1" applyFont="1"/>
    <xf numFmtId="1" fontId="7" fillId="0" borderId="0" xfId="0" applyNumberFormat="1" applyFont="1"/>
    <xf numFmtId="0" fontId="6" fillId="2" borderId="0" xfId="0" applyFont="1" applyFill="1"/>
    <xf numFmtId="0" fontId="6" fillId="0" borderId="0" xfId="0" applyFont="1"/>
    <xf numFmtId="166" fontId="6" fillId="2" borderId="0" xfId="0" applyNumberFormat="1" applyFont="1" applyFill="1"/>
    <xf numFmtId="166" fontId="6" fillId="0" borderId="0" xfId="0" applyNumberFormat="1" applyFont="1"/>
    <xf numFmtId="166" fontId="0" fillId="0" borderId="0" xfId="0" applyNumberFormat="1"/>
    <xf numFmtId="165" fontId="7" fillId="0" borderId="0" xfId="0" applyNumberFormat="1" applyFont="1"/>
    <xf numFmtId="165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8" fillId="0" borderId="0" xfId="0" applyFont="1"/>
    <xf numFmtId="0" fontId="8" fillId="2" borderId="0" xfId="0" applyFont="1" applyFill="1"/>
    <xf numFmtId="0" fontId="9" fillId="0" borderId="0" xfId="0" applyFont="1" applyAlignment="1">
      <alignment horizontal="right"/>
    </xf>
    <xf numFmtId="0" fontId="1" fillId="0" borderId="0" xfId="0" applyFont="1"/>
    <xf numFmtId="165" fontId="6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opLeftCell="A10" workbookViewId="0">
      <selection activeCell="A18" sqref="A18"/>
    </sheetView>
  </sheetViews>
  <sheetFormatPr defaultColWidth="14.42578125" defaultRowHeight="15" x14ac:dyDescent="0.25"/>
  <cols>
    <col min="1" max="1" width="32.140625" customWidth="1"/>
    <col min="2" max="2" width="20.42578125" customWidth="1"/>
    <col min="3" max="3" width="12" customWidth="1"/>
    <col min="4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 t="s">
        <v>2</v>
      </c>
      <c r="B2" s="3" t="s">
        <v>3</v>
      </c>
      <c r="C2" s="1">
        <v>40</v>
      </c>
    </row>
    <row r="3" spans="1:3" x14ac:dyDescent="0.25">
      <c r="A3" s="3" t="s">
        <v>4</v>
      </c>
      <c r="B3" s="3" t="s">
        <v>5</v>
      </c>
      <c r="C3" s="1">
        <v>121.81</v>
      </c>
    </row>
    <row r="4" spans="1:3" x14ac:dyDescent="0.25">
      <c r="A4" s="3" t="s">
        <v>6</v>
      </c>
      <c r="B4" s="3" t="s">
        <v>5</v>
      </c>
      <c r="C4" s="1">
        <v>26.07</v>
      </c>
    </row>
    <row r="5" spans="1:3" x14ac:dyDescent="0.25">
      <c r="A5" s="3" t="s">
        <v>7</v>
      </c>
      <c r="B5" s="2" t="s">
        <v>8</v>
      </c>
      <c r="C5" s="1">
        <v>4.5</v>
      </c>
    </row>
    <row r="6" spans="1:3" x14ac:dyDescent="0.25">
      <c r="A6" s="3" t="s">
        <v>9</v>
      </c>
      <c r="B6" s="2" t="s">
        <v>10</v>
      </c>
      <c r="C6" s="1">
        <v>0.6</v>
      </c>
    </row>
    <row r="7" spans="1:3" x14ac:dyDescent="0.25">
      <c r="A7" s="3" t="s">
        <v>11</v>
      </c>
      <c r="B7" s="3" t="s">
        <v>5</v>
      </c>
      <c r="C7" s="1">
        <v>211.52</v>
      </c>
    </row>
    <row r="8" spans="1:3" x14ac:dyDescent="0.25">
      <c r="A8" s="3" t="s">
        <v>12</v>
      </c>
      <c r="B8" s="3" t="s">
        <v>5</v>
      </c>
      <c r="C8" s="1">
        <v>320</v>
      </c>
    </row>
    <row r="9" spans="1:3" x14ac:dyDescent="0.25">
      <c r="A9" s="3" t="s">
        <v>13</v>
      </c>
      <c r="B9" s="3" t="s">
        <v>14</v>
      </c>
      <c r="C9" s="1">
        <v>300</v>
      </c>
    </row>
    <row r="10" spans="1:3" x14ac:dyDescent="0.25">
      <c r="A10" s="3" t="s">
        <v>15</v>
      </c>
      <c r="B10" s="3" t="s">
        <v>16</v>
      </c>
      <c r="C10">
        <v>9.92</v>
      </c>
    </row>
    <row r="11" spans="1:3" x14ac:dyDescent="0.25">
      <c r="A11" s="3" t="s">
        <v>17</v>
      </c>
      <c r="B11" s="3" t="s">
        <v>16</v>
      </c>
      <c r="C11">
        <v>1.984</v>
      </c>
    </row>
    <row r="12" spans="1:3" x14ac:dyDescent="0.25">
      <c r="A12" s="3" t="s">
        <v>18</v>
      </c>
      <c r="B12" s="3" t="s">
        <v>16</v>
      </c>
      <c r="C12" s="1">
        <f>((32)*0.27)+(28*0.4)</f>
        <v>19.840000000000003</v>
      </c>
    </row>
    <row r="13" spans="1:3" x14ac:dyDescent="0.25">
      <c r="A13" s="3" t="s">
        <v>19</v>
      </c>
      <c r="B13" s="3" t="s">
        <v>20</v>
      </c>
      <c r="C13" s="1">
        <v>1.8</v>
      </c>
    </row>
    <row r="14" spans="1:3" x14ac:dyDescent="0.25">
      <c r="A14" s="3" t="s">
        <v>21</v>
      </c>
      <c r="B14" s="3" t="s">
        <v>22</v>
      </c>
      <c r="C14" s="1">
        <v>14.081</v>
      </c>
    </row>
    <row r="15" spans="1:3" x14ac:dyDescent="0.25">
      <c r="A15" s="3" t="s">
        <v>23</v>
      </c>
      <c r="B15" s="3" t="s">
        <v>22</v>
      </c>
      <c r="C15" s="1">
        <v>23.53</v>
      </c>
    </row>
    <row r="16" spans="1:3" x14ac:dyDescent="0.25">
      <c r="A16" s="3" t="s">
        <v>24</v>
      </c>
      <c r="B16" s="3" t="s">
        <v>25</v>
      </c>
      <c r="C16" s="1">
        <v>1200</v>
      </c>
    </row>
    <row r="17" spans="1:3" x14ac:dyDescent="0.25">
      <c r="A17" s="3" t="s">
        <v>26</v>
      </c>
      <c r="B17" s="3" t="s">
        <v>27</v>
      </c>
      <c r="C17" s="4">
        <v>1000144.4047619</v>
      </c>
    </row>
    <row r="18" spans="1:3" x14ac:dyDescent="0.25">
      <c r="A18" s="3" t="s">
        <v>28</v>
      </c>
      <c r="B18" s="3" t="s">
        <v>29</v>
      </c>
      <c r="C18" s="1">
        <v>2.8899999999999999E-2</v>
      </c>
    </row>
    <row r="19" spans="1:3" x14ac:dyDescent="0.25">
      <c r="A19" s="3" t="s">
        <v>30</v>
      </c>
      <c r="B19" s="3" t="s">
        <v>27</v>
      </c>
      <c r="C19" s="1">
        <v>24800</v>
      </c>
    </row>
    <row r="20" spans="1:3" x14ac:dyDescent="0.25">
      <c r="A20" s="3" t="s">
        <v>31</v>
      </c>
      <c r="B20" s="3" t="s">
        <v>27</v>
      </c>
      <c r="C20" s="1">
        <v>300000</v>
      </c>
    </row>
    <row r="21" spans="1:3" x14ac:dyDescent="0.25">
      <c r="A21" s="3" t="s">
        <v>32</v>
      </c>
      <c r="B21" s="3" t="s">
        <v>33</v>
      </c>
      <c r="C21" s="1">
        <v>20.322579999999999</v>
      </c>
    </row>
    <row r="22" spans="1:3" ht="15.75" customHeight="1" x14ac:dyDescent="0.25">
      <c r="A22" s="3" t="s">
        <v>34</v>
      </c>
      <c r="B22" s="3" t="s">
        <v>35</v>
      </c>
      <c r="C22" s="1">
        <v>45.2258</v>
      </c>
    </row>
    <row r="23" spans="1:3" ht="15.75" customHeight="1" x14ac:dyDescent="0.25">
      <c r="A23" s="3" t="s">
        <v>36</v>
      </c>
      <c r="B23" s="3" t="s">
        <v>33</v>
      </c>
      <c r="C23" s="1">
        <v>2.6667000000000001</v>
      </c>
    </row>
    <row r="24" spans="1:3" ht="15.75" customHeight="1" x14ac:dyDescent="0.25">
      <c r="A24" s="3" t="s">
        <v>37</v>
      </c>
      <c r="B24" s="3" t="s">
        <v>35</v>
      </c>
      <c r="C24" s="1">
        <v>11.333299999999999</v>
      </c>
    </row>
    <row r="25" spans="1:3" ht="15.75" customHeight="1" x14ac:dyDescent="0.25">
      <c r="A25" s="3" t="s">
        <v>38</v>
      </c>
      <c r="B25" s="3" t="s">
        <v>33</v>
      </c>
      <c r="C25" s="1">
        <v>2.3112724610000002</v>
      </c>
    </row>
    <row r="26" spans="1:3" ht="15.75" customHeight="1" x14ac:dyDescent="0.25">
      <c r="A26" s="3" t="s">
        <v>39</v>
      </c>
      <c r="B26" s="3" t="s">
        <v>35</v>
      </c>
      <c r="C26" s="1">
        <v>13.675028729999999</v>
      </c>
    </row>
    <row r="27" spans="1:3" ht="15.75" customHeight="1" x14ac:dyDescent="0.25">
      <c r="A27" s="3" t="s">
        <v>40</v>
      </c>
      <c r="B27" s="3" t="s">
        <v>41</v>
      </c>
      <c r="C27" s="1">
        <f>2800*3600</f>
        <v>10080000</v>
      </c>
    </row>
    <row r="28" spans="1:3" ht="15.75" customHeight="1" x14ac:dyDescent="0.25">
      <c r="A28" s="2" t="s">
        <v>42</v>
      </c>
      <c r="B28" s="2" t="s">
        <v>43</v>
      </c>
      <c r="C28">
        <v>528.11239999999998</v>
      </c>
    </row>
    <row r="29" spans="1:3" ht="15.75" customHeight="1" x14ac:dyDescent="0.25">
      <c r="A29" s="5" t="s">
        <v>44</v>
      </c>
      <c r="B29" s="5" t="s">
        <v>45</v>
      </c>
      <c r="C29" s="6">
        <v>438</v>
      </c>
    </row>
    <row r="30" spans="1:3" ht="15.75" customHeight="1" x14ac:dyDescent="0.25">
      <c r="A30" s="5" t="s">
        <v>46</v>
      </c>
      <c r="B30" s="5" t="s">
        <v>47</v>
      </c>
      <c r="C30" s="6">
        <v>1620</v>
      </c>
    </row>
    <row r="31" spans="1:3" ht="15.75" customHeight="1" x14ac:dyDescent="0.25">
      <c r="A31" s="5" t="s">
        <v>48</v>
      </c>
      <c r="B31" s="5" t="s">
        <v>49</v>
      </c>
      <c r="C31" s="6">
        <v>210.5</v>
      </c>
    </row>
    <row r="32" spans="1:3" ht="15.75" customHeight="1" x14ac:dyDescent="0.25">
      <c r="A32" s="5" t="s">
        <v>50</v>
      </c>
      <c r="B32" s="5" t="s">
        <v>49</v>
      </c>
      <c r="C32" s="6">
        <v>94</v>
      </c>
    </row>
    <row r="33" spans="1:3" ht="15.75" customHeight="1" x14ac:dyDescent="0.25">
      <c r="A33" s="7" t="s">
        <v>51</v>
      </c>
      <c r="B33" s="3" t="s">
        <v>52</v>
      </c>
      <c r="C33" s="8">
        <v>20</v>
      </c>
    </row>
    <row r="34" spans="1:3" ht="15.75" customHeight="1" x14ac:dyDescent="0.25">
      <c r="A34" s="3" t="s">
        <v>53</v>
      </c>
      <c r="B34" s="3" t="s">
        <v>52</v>
      </c>
      <c r="C34" s="8">
        <v>20</v>
      </c>
    </row>
    <row r="35" spans="1:3" ht="15.75" customHeight="1" x14ac:dyDescent="0.25">
      <c r="A35" s="7" t="s">
        <v>54</v>
      </c>
      <c r="B35" s="3" t="s">
        <v>52</v>
      </c>
      <c r="C35" s="8">
        <v>1</v>
      </c>
    </row>
    <row r="36" spans="1:3" ht="15.75" customHeight="1" x14ac:dyDescent="0.25">
      <c r="A36" s="3" t="s">
        <v>171</v>
      </c>
      <c r="B36" s="3" t="s">
        <v>5</v>
      </c>
      <c r="C36" s="1">
        <v>56</v>
      </c>
    </row>
    <row r="37" spans="1:3" ht="15.75" customHeight="1" x14ac:dyDescent="0.25">
      <c r="A37" s="3" t="s">
        <v>55</v>
      </c>
      <c r="B37" s="3" t="s">
        <v>41</v>
      </c>
      <c r="C37" s="1">
        <f>(73+164.9457)*3600</f>
        <v>856604.5199999999</v>
      </c>
    </row>
    <row r="38" spans="1:3" ht="15.75" customHeight="1" x14ac:dyDescent="0.25">
      <c r="A38" s="3" t="s">
        <v>56</v>
      </c>
      <c r="B38" s="3" t="s">
        <v>27</v>
      </c>
      <c r="C38" s="1">
        <v>47826</v>
      </c>
    </row>
    <row r="39" spans="1:3" ht="15.75" customHeight="1" x14ac:dyDescent="0.25">
      <c r="A39" s="3" t="s">
        <v>57</v>
      </c>
      <c r="B39" s="3" t="s">
        <v>27</v>
      </c>
      <c r="C39" s="1">
        <v>2656.25</v>
      </c>
    </row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9E6B-6A0D-4958-96A8-6F5329EFB25E}">
  <dimension ref="A1:AA98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0" sqref="L30"/>
    </sheetView>
  </sheetViews>
  <sheetFormatPr defaultColWidth="14.42578125" defaultRowHeight="15" x14ac:dyDescent="0.25"/>
  <cols>
    <col min="1" max="1" width="22.85546875" customWidth="1"/>
    <col min="2" max="2" width="20.5703125" customWidth="1"/>
    <col min="3" max="27" width="13.28515625" customWidth="1"/>
  </cols>
  <sheetData>
    <row r="1" spans="1:27" ht="26.25" x14ac:dyDescent="0.25">
      <c r="A1" s="9"/>
      <c r="B1" s="9" t="s">
        <v>0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69</v>
      </c>
      <c r="O1" s="9" t="s">
        <v>70</v>
      </c>
      <c r="P1" s="9" t="s">
        <v>71</v>
      </c>
      <c r="Q1" s="9" t="s">
        <v>72</v>
      </c>
      <c r="R1" s="9" t="s">
        <v>73</v>
      </c>
      <c r="S1" s="9" t="s">
        <v>74</v>
      </c>
      <c r="T1" s="9" t="s">
        <v>75</v>
      </c>
      <c r="U1" s="9" t="s">
        <v>76</v>
      </c>
      <c r="V1" s="9" t="s">
        <v>77</v>
      </c>
      <c r="W1" s="9" t="s">
        <v>78</v>
      </c>
      <c r="X1" s="9" t="s">
        <v>79</v>
      </c>
      <c r="Y1" s="9" t="s">
        <v>80</v>
      </c>
      <c r="Z1" s="9" t="s">
        <v>81</v>
      </c>
      <c r="AA1" s="10" t="s">
        <v>82</v>
      </c>
    </row>
    <row r="2" spans="1:27" x14ac:dyDescent="0.25">
      <c r="A2" s="11" t="s">
        <v>83</v>
      </c>
      <c r="B2" s="11" t="s">
        <v>84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17.373632260000001</v>
      </c>
      <c r="Q2" s="12">
        <v>0</v>
      </c>
      <c r="R2" s="12">
        <v>64.996367739999997</v>
      </c>
      <c r="S2" s="12">
        <v>17.629000000000001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</row>
    <row r="3" spans="1:27" x14ac:dyDescent="0.25">
      <c r="A3" s="11" t="s">
        <v>85</v>
      </c>
      <c r="B3" s="11" t="s">
        <v>84</v>
      </c>
      <c r="C3" s="12">
        <v>3.8099908142267198</v>
      </c>
      <c r="D3" s="12">
        <v>15.239963256906879</v>
      </c>
      <c r="E3" s="12">
        <v>13.334967849793516</v>
      </c>
      <c r="F3" s="12">
        <v>5.0442037993743662</v>
      </c>
      <c r="G3" s="12">
        <v>4.3155965839091799</v>
      </c>
      <c r="H3" s="12">
        <v>6.5803022134931641</v>
      </c>
      <c r="I3" s="12">
        <v>6.9093173241678212</v>
      </c>
      <c r="J3" s="12">
        <v>0</v>
      </c>
      <c r="K3" s="12">
        <v>0</v>
      </c>
      <c r="L3" s="12">
        <v>1.1975759651113547</v>
      </c>
      <c r="M3" s="12">
        <v>0.77842437732238057</v>
      </c>
      <c r="N3" s="12">
        <v>8.2397552479535676</v>
      </c>
      <c r="O3" s="12">
        <v>13.458266904990829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12.406844507500125</v>
      </c>
      <c r="W3" s="12">
        <v>8.6847911552500872</v>
      </c>
      <c r="X3" s="12">
        <v>0</v>
      </c>
      <c r="Y3" s="12">
        <v>0</v>
      </c>
      <c r="Z3" s="12">
        <v>0</v>
      </c>
      <c r="AA3" s="12">
        <v>0</v>
      </c>
    </row>
    <row r="4" spans="1:27" x14ac:dyDescent="0.25">
      <c r="A4" s="13" t="s">
        <v>86</v>
      </c>
      <c r="B4" s="13" t="s">
        <v>87</v>
      </c>
      <c r="C4" s="14">
        <v>0</v>
      </c>
      <c r="D4" s="14">
        <v>4</v>
      </c>
      <c r="E4" s="14">
        <v>3</v>
      </c>
      <c r="F4" s="14">
        <v>0</v>
      </c>
      <c r="G4" s="14">
        <v>3</v>
      </c>
      <c r="H4" s="14">
        <v>0</v>
      </c>
      <c r="I4" s="14">
        <v>3</v>
      </c>
      <c r="J4" s="14">
        <v>0</v>
      </c>
      <c r="K4" s="14">
        <v>3</v>
      </c>
      <c r="L4" s="14">
        <v>0</v>
      </c>
      <c r="M4" s="14">
        <v>2</v>
      </c>
      <c r="N4" s="14">
        <v>0</v>
      </c>
      <c r="O4" s="14">
        <v>0</v>
      </c>
      <c r="P4" s="14">
        <v>1</v>
      </c>
      <c r="Q4" s="15">
        <v>1</v>
      </c>
      <c r="R4" s="14">
        <v>1</v>
      </c>
      <c r="S4" s="14">
        <v>1</v>
      </c>
      <c r="T4" s="16">
        <v>1</v>
      </c>
      <c r="U4" s="14">
        <v>1</v>
      </c>
      <c r="V4" s="14">
        <v>0</v>
      </c>
      <c r="W4" s="14">
        <v>3</v>
      </c>
      <c r="X4" s="14">
        <v>0</v>
      </c>
      <c r="Y4" s="14">
        <v>3</v>
      </c>
      <c r="Z4" s="14">
        <v>2</v>
      </c>
      <c r="AA4" s="15">
        <v>2</v>
      </c>
    </row>
    <row r="5" spans="1:27" x14ac:dyDescent="0.25">
      <c r="A5" s="13" t="s">
        <v>88</v>
      </c>
      <c r="B5" s="13" t="s">
        <v>89</v>
      </c>
      <c r="C5" s="15">
        <v>0</v>
      </c>
      <c r="D5" s="15">
        <v>0</v>
      </c>
      <c r="E5" s="15">
        <v>1</v>
      </c>
      <c r="F5" s="15">
        <v>0</v>
      </c>
      <c r="G5" s="15">
        <v>1</v>
      </c>
      <c r="H5" s="15">
        <v>0</v>
      </c>
      <c r="I5" s="15">
        <v>1</v>
      </c>
      <c r="J5" s="15">
        <v>0</v>
      </c>
      <c r="K5" s="15">
        <v>1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1</v>
      </c>
      <c r="X5" s="15">
        <v>0</v>
      </c>
      <c r="Y5" s="15">
        <v>1</v>
      </c>
      <c r="Z5" s="15">
        <v>0</v>
      </c>
      <c r="AA5" s="15">
        <v>0</v>
      </c>
    </row>
    <row r="6" spans="1:27" x14ac:dyDescent="0.25">
      <c r="A6" s="17" t="s">
        <v>90</v>
      </c>
      <c r="B6" s="17" t="s">
        <v>89</v>
      </c>
      <c r="C6" s="18">
        <v>0</v>
      </c>
      <c r="D6" s="18">
        <v>0</v>
      </c>
      <c r="E6" s="18">
        <v>1</v>
      </c>
      <c r="F6" s="18">
        <v>0</v>
      </c>
      <c r="G6" s="18">
        <v>1</v>
      </c>
      <c r="H6" s="18">
        <v>0</v>
      </c>
      <c r="I6" s="18">
        <v>1</v>
      </c>
      <c r="J6" s="18">
        <v>0</v>
      </c>
      <c r="K6" s="18">
        <v>1</v>
      </c>
      <c r="L6" s="18">
        <v>0</v>
      </c>
      <c r="M6" s="18">
        <v>1</v>
      </c>
      <c r="N6" s="18">
        <v>0</v>
      </c>
      <c r="O6" s="18">
        <v>0</v>
      </c>
      <c r="P6" s="18">
        <v>0</v>
      </c>
      <c r="Q6" s="18">
        <v>1</v>
      </c>
      <c r="R6" s="18">
        <v>1</v>
      </c>
      <c r="S6" s="18">
        <v>0</v>
      </c>
      <c r="T6" s="18">
        <v>0</v>
      </c>
      <c r="U6" s="18">
        <v>1</v>
      </c>
      <c r="V6" s="18">
        <v>0</v>
      </c>
      <c r="W6" s="18">
        <v>1</v>
      </c>
      <c r="X6" s="18">
        <v>0</v>
      </c>
      <c r="Y6" s="18">
        <v>1</v>
      </c>
      <c r="Z6" s="18">
        <v>1</v>
      </c>
      <c r="AA6" s="18">
        <v>1</v>
      </c>
    </row>
    <row r="7" spans="1:27" ht="15" customHeight="1" x14ac:dyDescent="0.25">
      <c r="A7" s="13" t="s">
        <v>91</v>
      </c>
      <c r="B7" s="13" t="s">
        <v>89</v>
      </c>
      <c r="C7" s="15">
        <v>0</v>
      </c>
      <c r="D7" s="15">
        <v>0</v>
      </c>
      <c r="E7" s="15">
        <v>1</v>
      </c>
      <c r="F7" s="15">
        <v>0</v>
      </c>
      <c r="G7" s="15">
        <v>1</v>
      </c>
      <c r="H7" s="15">
        <v>0</v>
      </c>
      <c r="I7" s="15">
        <v>1</v>
      </c>
      <c r="J7" s="15">
        <v>0</v>
      </c>
      <c r="K7" s="15">
        <v>1</v>
      </c>
      <c r="L7" s="15">
        <v>0</v>
      </c>
      <c r="M7" s="15">
        <v>0</v>
      </c>
      <c r="N7" s="15">
        <v>0</v>
      </c>
      <c r="O7" s="15">
        <v>1</v>
      </c>
      <c r="P7" s="15">
        <v>1</v>
      </c>
      <c r="Q7" s="15">
        <v>0</v>
      </c>
      <c r="R7" s="15">
        <v>0</v>
      </c>
      <c r="S7" s="15">
        <v>1</v>
      </c>
      <c r="T7" s="15">
        <v>1</v>
      </c>
      <c r="U7" s="15">
        <v>0</v>
      </c>
      <c r="V7" s="15">
        <v>0</v>
      </c>
      <c r="W7" s="15">
        <v>1</v>
      </c>
      <c r="X7" s="15">
        <v>0</v>
      </c>
      <c r="Y7" s="15">
        <v>1</v>
      </c>
      <c r="Z7" s="15">
        <v>0</v>
      </c>
      <c r="AA7" s="15">
        <v>0</v>
      </c>
    </row>
    <row r="8" spans="1:27" ht="15.75" customHeight="1" x14ac:dyDescent="0.25">
      <c r="A8" s="13" t="s">
        <v>92</v>
      </c>
      <c r="B8" s="13" t="s">
        <v>89</v>
      </c>
      <c r="C8" s="15">
        <v>1</v>
      </c>
      <c r="D8" s="15">
        <v>1</v>
      </c>
      <c r="E8" s="15">
        <v>0</v>
      </c>
      <c r="F8" s="15">
        <v>1</v>
      </c>
      <c r="G8" s="15">
        <v>0</v>
      </c>
      <c r="H8" s="15">
        <v>1</v>
      </c>
      <c r="I8" s="15">
        <v>0</v>
      </c>
      <c r="J8" s="15">
        <v>1</v>
      </c>
      <c r="K8" s="15">
        <v>0</v>
      </c>
      <c r="L8" s="15">
        <v>1</v>
      </c>
      <c r="M8" s="15">
        <v>0</v>
      </c>
      <c r="N8" s="15">
        <v>1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1</v>
      </c>
      <c r="W8" s="15">
        <v>0</v>
      </c>
      <c r="X8" s="15">
        <v>1</v>
      </c>
      <c r="Y8" s="15">
        <v>0</v>
      </c>
      <c r="Z8" s="15">
        <v>0</v>
      </c>
      <c r="AA8" s="15">
        <v>0</v>
      </c>
    </row>
    <row r="9" spans="1:27" x14ac:dyDescent="0.25">
      <c r="A9" s="11" t="s">
        <v>93</v>
      </c>
      <c r="B9" s="11" t="s">
        <v>35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146.70902609999999</v>
      </c>
      <c r="Q9" s="12">
        <v>146.70902609999999</v>
      </c>
      <c r="R9" s="12">
        <v>0</v>
      </c>
      <c r="S9" s="12">
        <v>101.66666669999999</v>
      </c>
      <c r="T9" s="12">
        <v>101.66666669999999</v>
      </c>
      <c r="U9" s="12">
        <v>0</v>
      </c>
      <c r="V9" s="12">
        <v>45.728965959999996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</row>
    <row r="10" spans="1:27" s="21" customFormat="1" x14ac:dyDescent="0.25">
      <c r="A10" s="19" t="s">
        <v>94</v>
      </c>
      <c r="B10" s="19" t="s">
        <v>33</v>
      </c>
      <c r="C10" s="20">
        <v>2.1802325579999999E-4</v>
      </c>
      <c r="D10" s="20">
        <v>5.4505813949999998E-5</v>
      </c>
      <c r="E10" s="20">
        <v>6.2292358799999998E-5</v>
      </c>
      <c r="F10" s="20">
        <v>4.3604651160000003E-5</v>
      </c>
      <c r="G10" s="20">
        <v>5.0951086959999999E-5</v>
      </c>
      <c r="H10" s="20">
        <v>3.4883720930000001E-5</v>
      </c>
      <c r="I10" s="20">
        <v>3.3215234720000001E-5</v>
      </c>
      <c r="J10" s="20">
        <v>6.7934782610000002E-5</v>
      </c>
      <c r="K10" s="20">
        <v>5.2264808359999997E-5</v>
      </c>
      <c r="L10" s="20">
        <v>3.989361702E-4</v>
      </c>
      <c r="M10" s="20">
        <v>6.1475409839999997E-4</v>
      </c>
      <c r="N10" s="20">
        <v>8.7209302329999995E-5</v>
      </c>
      <c r="O10" s="20">
        <v>5.3380782919999997E-5</v>
      </c>
      <c r="P10" s="20">
        <v>4.4536817100000002E-5</v>
      </c>
      <c r="Q10" s="20">
        <v>2.7978114899999998E-5</v>
      </c>
      <c r="R10" s="20">
        <v>1.1904761899999999E-5</v>
      </c>
      <c r="S10" s="20">
        <v>4.1666666669999997E-5</v>
      </c>
      <c r="T10" s="20">
        <v>9.7222222280000001E-5</v>
      </c>
      <c r="U10" s="20">
        <v>2.1222410870000001E-5</v>
      </c>
      <c r="V10" s="20">
        <v>4.8169556839999999E-5</v>
      </c>
      <c r="W10" s="20">
        <v>6.8807339450000003E-5</v>
      </c>
      <c r="X10" s="20">
        <v>3.8291680489999998E-5</v>
      </c>
      <c r="Y10" s="20">
        <v>6.6858489739999994E-5</v>
      </c>
      <c r="Z10" s="20">
        <v>0</v>
      </c>
      <c r="AA10" s="20">
        <v>0</v>
      </c>
    </row>
    <row r="11" spans="1:27" x14ac:dyDescent="0.25">
      <c r="A11" s="11" t="s">
        <v>95</v>
      </c>
      <c r="B11" s="11" t="s">
        <v>29</v>
      </c>
      <c r="C11" s="12">
        <v>8.8174948289999999E-2</v>
      </c>
      <c r="D11" s="12">
        <v>8.8174948289999999E-2</v>
      </c>
      <c r="E11" s="12">
        <v>8.8174948289999999E-2</v>
      </c>
      <c r="F11" s="12">
        <v>8.1148704350000003E-2</v>
      </c>
      <c r="G11" s="12">
        <v>8.1148704350000003E-2</v>
      </c>
      <c r="H11" s="12">
        <v>5.8747337609999999E-2</v>
      </c>
      <c r="I11" s="12">
        <v>5.8747337609999999E-2</v>
      </c>
      <c r="J11" s="12">
        <v>0.1016120653</v>
      </c>
      <c r="K11" s="12">
        <v>0.1016120653</v>
      </c>
      <c r="L11" s="12">
        <v>0.67590483130000001</v>
      </c>
      <c r="M11" s="12">
        <v>0.67590483130000001</v>
      </c>
      <c r="N11" s="12">
        <v>0.1138592207</v>
      </c>
      <c r="O11" s="12">
        <v>0.1138592207</v>
      </c>
      <c r="P11" s="12">
        <v>7.3503268110000006E-2</v>
      </c>
      <c r="Q11" s="12">
        <v>0</v>
      </c>
      <c r="R11" s="12">
        <v>0</v>
      </c>
      <c r="S11" s="12">
        <v>2.6836106969999999E-2</v>
      </c>
      <c r="T11" s="12">
        <v>2.6836106969999999E-2</v>
      </c>
      <c r="U11" s="12">
        <v>0</v>
      </c>
      <c r="V11" s="12">
        <v>0.1471388391</v>
      </c>
      <c r="W11" s="12">
        <v>0.1471388391</v>
      </c>
      <c r="X11" s="12">
        <v>9.159435262E-2</v>
      </c>
      <c r="Y11" s="12">
        <v>9.159435262E-2</v>
      </c>
      <c r="Z11" s="12">
        <v>0</v>
      </c>
      <c r="AA11" s="12">
        <v>0</v>
      </c>
    </row>
    <row r="12" spans="1:27" x14ac:dyDescent="0.25">
      <c r="A12" s="11" t="s">
        <v>96</v>
      </c>
      <c r="B12" s="11" t="s">
        <v>29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0.35841935479999998</v>
      </c>
      <c r="M12" s="12">
        <v>0.35841935479999998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</row>
    <row r="13" spans="1:27" x14ac:dyDescent="0.25">
      <c r="A13" s="11" t="s">
        <v>97</v>
      </c>
      <c r="B13" s="11" t="s">
        <v>98</v>
      </c>
      <c r="C13" s="12">
        <v>552.41595070458231</v>
      </c>
      <c r="D13" s="12">
        <v>552.41595070458231</v>
      </c>
      <c r="E13" s="12">
        <v>552.41595070458231</v>
      </c>
      <c r="F13" s="12">
        <v>552.4159507045822</v>
      </c>
      <c r="G13" s="12">
        <v>552.4159507045822</v>
      </c>
      <c r="H13" s="12">
        <v>552.4159507045822</v>
      </c>
      <c r="I13" s="12">
        <v>552.4159507045822</v>
      </c>
      <c r="J13" s="12">
        <v>669.1695551108678</v>
      </c>
      <c r="K13" s="12">
        <v>669.1695551108678</v>
      </c>
      <c r="L13" s="12">
        <v>669.1695551108678</v>
      </c>
      <c r="M13" s="12">
        <v>669.1695551108678</v>
      </c>
      <c r="N13" s="12">
        <v>669.1695551108678</v>
      </c>
      <c r="O13" s="12">
        <v>669.1695551108678</v>
      </c>
      <c r="P13" s="12">
        <v>552.4159507045822</v>
      </c>
      <c r="Q13" s="12">
        <v>552.4159507045822</v>
      </c>
      <c r="R13" s="12">
        <v>552.4159507045822</v>
      </c>
      <c r="S13" s="12">
        <v>484.42324895801562</v>
      </c>
      <c r="T13" s="12">
        <v>484.42324895801562</v>
      </c>
      <c r="U13" s="12">
        <v>484.42324895801562</v>
      </c>
      <c r="V13" s="12">
        <v>669.1695551108678</v>
      </c>
      <c r="W13" s="12">
        <v>669.1695551108678</v>
      </c>
      <c r="X13" s="12">
        <v>552.41595070458231</v>
      </c>
      <c r="Y13" s="12">
        <v>552.41595070458231</v>
      </c>
      <c r="Z13" s="12">
        <v>0</v>
      </c>
      <c r="AA13" s="12">
        <v>0</v>
      </c>
    </row>
    <row r="14" spans="1:27" x14ac:dyDescent="0.25">
      <c r="A14" s="11" t="s">
        <v>99</v>
      </c>
      <c r="B14" s="11" t="s">
        <v>100</v>
      </c>
      <c r="C14" s="12">
        <v>1.4124765049999999E-3</v>
      </c>
      <c r="D14" s="12">
        <v>1.4124765049999999E-3</v>
      </c>
      <c r="E14" s="12">
        <v>1.4124765049999999E-3</v>
      </c>
      <c r="F14" s="12">
        <v>1.293885119E-3</v>
      </c>
      <c r="G14" s="22">
        <v>1.293885119E-3</v>
      </c>
      <c r="H14" s="12">
        <v>9.3695129329999995E-4</v>
      </c>
      <c r="I14" s="12">
        <v>9.3695129329999995E-4</v>
      </c>
      <c r="J14" s="12">
        <v>1.6266566760000001E-3</v>
      </c>
      <c r="K14" s="22">
        <v>1.6266566760000001E-3</v>
      </c>
      <c r="L14" s="12">
        <v>1.2032520329999999E-2</v>
      </c>
      <c r="M14" s="22">
        <v>1.2032520329999999E-2</v>
      </c>
      <c r="N14" s="12">
        <v>1.8234354529999999E-3</v>
      </c>
      <c r="O14" s="22">
        <v>1.8234354529999999E-3</v>
      </c>
      <c r="P14" s="12">
        <v>1.2262711700000001E-3</v>
      </c>
      <c r="Q14" s="22">
        <v>0</v>
      </c>
      <c r="R14" s="12">
        <v>0</v>
      </c>
      <c r="S14" s="12">
        <v>7.7178286939999995E-4</v>
      </c>
      <c r="T14" s="12">
        <v>7.7178286939999995E-4</v>
      </c>
      <c r="U14" s="12">
        <v>0</v>
      </c>
      <c r="V14" s="12">
        <v>1.560287609E-3</v>
      </c>
      <c r="W14" s="12">
        <v>1.560287609E-3</v>
      </c>
      <c r="X14" s="12">
        <v>1.340751668E-3</v>
      </c>
      <c r="Y14" s="12">
        <v>1.340751668E-3</v>
      </c>
      <c r="Z14" s="12">
        <v>0</v>
      </c>
      <c r="AA14" s="12">
        <v>0</v>
      </c>
    </row>
    <row r="15" spans="1:27" x14ac:dyDescent="0.25">
      <c r="A15" s="11" t="s">
        <v>101</v>
      </c>
      <c r="B15" s="11" t="s">
        <v>102</v>
      </c>
      <c r="C15" s="12">
        <v>2924</v>
      </c>
      <c r="D15" s="12">
        <v>2924</v>
      </c>
      <c r="E15" s="12">
        <v>2924</v>
      </c>
      <c r="F15" s="12">
        <v>3191.5555555555547</v>
      </c>
      <c r="G15" s="12">
        <v>3191.5555555555547</v>
      </c>
      <c r="H15" s="12">
        <v>4407.5</v>
      </c>
      <c r="I15" s="12">
        <v>4407.5</v>
      </c>
      <c r="J15" s="12">
        <v>2539</v>
      </c>
      <c r="K15" s="12">
        <v>2539</v>
      </c>
      <c r="L15" s="12">
        <v>309.67200000000003</v>
      </c>
      <c r="M15" s="12">
        <v>309.67200000000003</v>
      </c>
      <c r="N15" s="12">
        <v>2264.666666666667</v>
      </c>
      <c r="O15" s="12">
        <v>2264.666666666667</v>
      </c>
      <c r="P15" s="12">
        <v>9790.2350000000006</v>
      </c>
      <c r="Q15" s="12">
        <v>9790.2350000000006</v>
      </c>
      <c r="R15" s="12">
        <v>9790.2350000000006</v>
      </c>
      <c r="S15" s="12">
        <v>9790.2350000000006</v>
      </c>
      <c r="T15" s="12">
        <v>9790.2350000000006</v>
      </c>
      <c r="U15" s="12">
        <v>9790.2350000000006</v>
      </c>
      <c r="V15" s="12">
        <v>2264.666666666667</v>
      </c>
      <c r="W15" s="12">
        <v>2264.666666666667</v>
      </c>
      <c r="X15" s="12">
        <v>3080.4222730000001</v>
      </c>
      <c r="Y15" s="12">
        <v>3080.4222730000001</v>
      </c>
      <c r="Z15" s="29">
        <v>0</v>
      </c>
      <c r="AA15" s="29">
        <v>0</v>
      </c>
    </row>
    <row r="16" spans="1:27" x14ac:dyDescent="0.25">
      <c r="A16" s="11" t="s">
        <v>103</v>
      </c>
      <c r="B16" s="11" t="s">
        <v>104</v>
      </c>
      <c r="C16" s="12">
        <v>0.39277325600000002</v>
      </c>
      <c r="D16" s="12">
        <v>0.388581395</v>
      </c>
      <c r="E16" s="12">
        <v>0</v>
      </c>
      <c r="F16" s="12">
        <v>0.41172674399999998</v>
      </c>
      <c r="G16" s="12">
        <v>0</v>
      </c>
      <c r="H16" s="12">
        <v>0.36126744199999999</v>
      </c>
      <c r="I16" s="12">
        <v>0</v>
      </c>
      <c r="J16" s="12">
        <v>0.79456521999999996</v>
      </c>
      <c r="K16" s="12">
        <v>0</v>
      </c>
      <c r="L16" s="12">
        <v>0.869565217</v>
      </c>
      <c r="M16" s="12">
        <v>0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0.38439309999999999</v>
      </c>
      <c r="W16" s="12">
        <v>0</v>
      </c>
      <c r="X16" s="12">
        <v>0.391465116</v>
      </c>
      <c r="Y16" s="12">
        <v>0</v>
      </c>
      <c r="Z16" s="12">
        <v>0</v>
      </c>
      <c r="AA16" s="12">
        <v>0</v>
      </c>
    </row>
    <row r="17" spans="1:27" x14ac:dyDescent="0.25">
      <c r="A17" s="11" t="s">
        <v>105</v>
      </c>
      <c r="B17" s="11" t="s">
        <v>35</v>
      </c>
      <c r="C17" s="23">
        <v>19.2</v>
      </c>
      <c r="D17" s="23">
        <v>19.2</v>
      </c>
      <c r="E17" s="23">
        <v>14.56</v>
      </c>
      <c r="F17" s="23">
        <v>21.92</v>
      </c>
      <c r="G17" s="23">
        <f xml:space="preserve"> 8640 / 1000</f>
        <v>8.64</v>
      </c>
      <c r="H17" s="23">
        <v>17.600000000000001</v>
      </c>
      <c r="I17" s="23">
        <f>6560 / 1000</f>
        <v>6.56</v>
      </c>
      <c r="J17" s="23">
        <v>38.4</v>
      </c>
      <c r="K17" s="23">
        <f xml:space="preserve"> 9120 / 1000</f>
        <v>9.1199999999999992</v>
      </c>
      <c r="L17" s="23">
        <v>41.6</v>
      </c>
      <c r="M17" s="23">
        <v>51.04</v>
      </c>
      <c r="N17" s="23">
        <v>20.8</v>
      </c>
      <c r="O17" s="23">
        <v>7.36</v>
      </c>
      <c r="P17" s="23">
        <v>303.36</v>
      </c>
      <c r="Q17" s="12">
        <v>200.10666670000001</v>
      </c>
      <c r="R17" s="23">
        <v>66.08</v>
      </c>
      <c r="S17" s="23">
        <v>21.6</v>
      </c>
      <c r="T17" s="23">
        <v>21.6</v>
      </c>
      <c r="U17" s="23">
        <v>16.16</v>
      </c>
      <c r="V17" s="23">
        <v>38.24</v>
      </c>
      <c r="W17" s="12">
        <v>13.12</v>
      </c>
      <c r="X17" s="12">
        <v>33.6</v>
      </c>
      <c r="Y17" s="12">
        <v>84.96</v>
      </c>
      <c r="Z17" s="12">
        <v>36.799999999999997</v>
      </c>
      <c r="AA17" s="12">
        <v>78.239999999999995</v>
      </c>
    </row>
    <row r="18" spans="1:27" x14ac:dyDescent="0.25">
      <c r="A18" s="11" t="s">
        <v>106</v>
      </c>
      <c r="B18" s="11" t="s">
        <v>33</v>
      </c>
      <c r="C18" s="12">
        <v>3</v>
      </c>
      <c r="D18" s="12">
        <v>13</v>
      </c>
      <c r="E18" s="12">
        <v>2.2000000000000002</v>
      </c>
      <c r="F18" s="12">
        <v>7</v>
      </c>
      <c r="G18" s="12">
        <v>9</v>
      </c>
      <c r="H18" s="12">
        <v>3.1</v>
      </c>
      <c r="I18" s="12">
        <v>1</v>
      </c>
      <c r="J18" s="12">
        <v>6.3</v>
      </c>
      <c r="K18" s="12">
        <v>0.9</v>
      </c>
      <c r="L18" s="12">
        <v>8.1</v>
      </c>
      <c r="M18" s="12">
        <v>10.5</v>
      </c>
      <c r="N18" s="12">
        <v>3.3</v>
      </c>
      <c r="O18" s="12">
        <v>0</v>
      </c>
      <c r="P18" s="12">
        <v>2.7846600000000001</v>
      </c>
      <c r="Q18" s="12">
        <v>4.6678766669999998</v>
      </c>
      <c r="R18" s="12">
        <v>2.6355</v>
      </c>
      <c r="S18" s="12">
        <v>4.0999999999999996</v>
      </c>
      <c r="T18" s="12">
        <v>4.0999999999999996</v>
      </c>
      <c r="U18" s="12">
        <v>4.0999999999999996</v>
      </c>
      <c r="V18" s="12">
        <v>4.5</v>
      </c>
      <c r="W18" s="12">
        <v>1.1000000000000001</v>
      </c>
      <c r="X18" s="12">
        <v>3.2</v>
      </c>
      <c r="Y18" s="12">
        <v>2.8</v>
      </c>
      <c r="Z18" s="12">
        <v>58</v>
      </c>
      <c r="AA18" s="12">
        <v>13.1</v>
      </c>
    </row>
    <row r="19" spans="1:27" x14ac:dyDescent="0.25">
      <c r="A19" s="11" t="s">
        <v>107</v>
      </c>
      <c r="B19" s="11" t="s">
        <v>108</v>
      </c>
      <c r="C19" s="24">
        <v>0</v>
      </c>
      <c r="D19" s="24">
        <v>10.4</v>
      </c>
      <c r="E19" s="24">
        <v>8.3000000000000007</v>
      </c>
      <c r="F19" s="24">
        <v>0</v>
      </c>
      <c r="G19" s="24">
        <v>7.8</v>
      </c>
      <c r="H19" s="24">
        <v>0</v>
      </c>
      <c r="I19" s="24">
        <v>6.6</v>
      </c>
      <c r="J19" s="24">
        <v>0</v>
      </c>
      <c r="K19" s="24">
        <v>5.5</v>
      </c>
      <c r="L19" s="24">
        <v>0</v>
      </c>
      <c r="M19" s="24">
        <v>9</v>
      </c>
      <c r="N19" s="24">
        <v>0</v>
      </c>
      <c r="O19" s="24">
        <v>4.9000000000000004</v>
      </c>
      <c r="P19" s="24">
        <v>9.9847958000000006</v>
      </c>
      <c r="Q19" s="12">
        <v>10.223000000000001</v>
      </c>
      <c r="R19" s="24">
        <v>9.5850000000000009</v>
      </c>
      <c r="S19" s="24">
        <v>10.199999999999999</v>
      </c>
      <c r="T19" s="24">
        <v>10.199999999999999</v>
      </c>
      <c r="U19" s="24">
        <v>8.9760000000000009</v>
      </c>
      <c r="V19" s="24">
        <v>0</v>
      </c>
      <c r="W19" s="24">
        <v>7.9</v>
      </c>
      <c r="X19" s="24">
        <v>0</v>
      </c>
      <c r="Y19" s="24">
        <v>9.3000000000000007</v>
      </c>
      <c r="Z19" s="24">
        <v>10.7</v>
      </c>
      <c r="AA19" s="12">
        <v>13.4</v>
      </c>
    </row>
    <row r="20" spans="1:27" x14ac:dyDescent="0.25">
      <c r="A20" s="13" t="s">
        <v>109</v>
      </c>
      <c r="B20" s="13" t="s">
        <v>49</v>
      </c>
      <c r="C20" s="14">
        <v>0</v>
      </c>
      <c r="D20" s="14">
        <v>120</v>
      </c>
      <c r="E20" s="14">
        <v>91</v>
      </c>
      <c r="F20" s="24">
        <v>0</v>
      </c>
      <c r="G20" s="14">
        <v>54</v>
      </c>
      <c r="H20" s="24">
        <v>0</v>
      </c>
      <c r="I20" s="14">
        <v>41</v>
      </c>
      <c r="J20" s="24">
        <v>0</v>
      </c>
      <c r="K20" s="14">
        <v>57</v>
      </c>
      <c r="L20" s="24">
        <v>0</v>
      </c>
      <c r="M20" s="14">
        <v>319</v>
      </c>
      <c r="N20" s="24">
        <v>0</v>
      </c>
      <c r="O20" s="14">
        <v>46</v>
      </c>
      <c r="P20" s="14">
        <v>174.502565</v>
      </c>
      <c r="Q20" s="15">
        <v>153.32910799999999</v>
      </c>
      <c r="R20" s="14">
        <v>127.5</v>
      </c>
      <c r="S20" s="14">
        <v>135</v>
      </c>
      <c r="T20" s="14">
        <v>135</v>
      </c>
      <c r="U20" s="14">
        <v>101</v>
      </c>
      <c r="V20" s="24">
        <v>0</v>
      </c>
      <c r="W20" s="14">
        <v>82</v>
      </c>
      <c r="X20" s="14">
        <v>0</v>
      </c>
      <c r="Y20" s="14">
        <v>87</v>
      </c>
      <c r="Z20" s="14">
        <v>230</v>
      </c>
      <c r="AA20" s="15">
        <v>489</v>
      </c>
    </row>
    <row r="21" spans="1:27" x14ac:dyDescent="0.25">
      <c r="A21" s="11" t="s">
        <v>110</v>
      </c>
      <c r="B21" s="11" t="s">
        <v>47</v>
      </c>
      <c r="C21" s="23">
        <v>1776.7441859999999</v>
      </c>
      <c r="D21" s="23">
        <v>0</v>
      </c>
      <c r="E21" s="23">
        <v>0</v>
      </c>
      <c r="F21" s="23">
        <v>347.84302330000003</v>
      </c>
      <c r="G21" s="23">
        <v>0</v>
      </c>
      <c r="H21" s="23">
        <v>398.34697670000003</v>
      </c>
      <c r="I21" s="23">
        <v>0</v>
      </c>
      <c r="J21" s="23">
        <v>1247.528986</v>
      </c>
      <c r="K21" s="23">
        <v>0</v>
      </c>
      <c r="L21" s="23">
        <v>374.20212770000001</v>
      </c>
      <c r="M21" s="23">
        <v>0</v>
      </c>
      <c r="N21" s="23">
        <v>711.83720930000004</v>
      </c>
      <c r="O21" s="23">
        <v>0</v>
      </c>
      <c r="P21" s="23">
        <v>0</v>
      </c>
      <c r="Q21" s="12">
        <v>0</v>
      </c>
      <c r="R21" s="23">
        <v>0</v>
      </c>
      <c r="S21" s="23">
        <v>0</v>
      </c>
      <c r="T21" s="23">
        <v>0</v>
      </c>
      <c r="U21" s="23">
        <v>0</v>
      </c>
      <c r="V21" s="23">
        <v>93.641618500000007</v>
      </c>
      <c r="W21" s="23">
        <v>0</v>
      </c>
      <c r="X21" s="23">
        <v>411.62790699999999</v>
      </c>
      <c r="Y21" s="23">
        <v>0</v>
      </c>
      <c r="Z21" s="23">
        <v>0</v>
      </c>
      <c r="AA21" s="12">
        <v>0</v>
      </c>
    </row>
    <row r="22" spans="1:27" x14ac:dyDescent="0.25">
      <c r="A22" s="11" t="s">
        <v>111</v>
      </c>
      <c r="B22" s="11" t="s">
        <v>49</v>
      </c>
      <c r="C22" s="23">
        <v>27.39534884</v>
      </c>
      <c r="D22" s="23">
        <v>0</v>
      </c>
      <c r="E22" s="24">
        <v>0</v>
      </c>
      <c r="F22" s="24">
        <v>2.5665174419999999</v>
      </c>
      <c r="G22" s="24">
        <v>0</v>
      </c>
      <c r="H22" s="24">
        <v>1.7349209299999999</v>
      </c>
      <c r="I22" s="24">
        <v>0</v>
      </c>
      <c r="J22" s="24">
        <v>59.27173913</v>
      </c>
      <c r="K22" s="24">
        <v>0</v>
      </c>
      <c r="L22" s="24">
        <v>24.94680851</v>
      </c>
      <c r="M22" s="24">
        <v>0</v>
      </c>
      <c r="N22" s="24">
        <v>6.893581395</v>
      </c>
      <c r="O22" s="24">
        <v>0</v>
      </c>
      <c r="P22" s="12">
        <v>0</v>
      </c>
      <c r="Q22" s="12">
        <v>0</v>
      </c>
      <c r="R22" s="24">
        <v>0</v>
      </c>
      <c r="S22" s="12">
        <v>0</v>
      </c>
      <c r="T22" s="24">
        <v>0</v>
      </c>
      <c r="U22" s="24">
        <v>0</v>
      </c>
      <c r="V22" s="24">
        <v>0.4624277457</v>
      </c>
      <c r="W22" s="24">
        <v>0</v>
      </c>
      <c r="X22" s="24">
        <v>2.6744186050000001</v>
      </c>
      <c r="Y22" s="24">
        <v>0</v>
      </c>
      <c r="Z22" s="24">
        <v>0</v>
      </c>
      <c r="AA22" s="12">
        <v>0</v>
      </c>
    </row>
    <row r="23" spans="1:27" x14ac:dyDescent="0.25">
      <c r="A23" s="11" t="s">
        <v>112</v>
      </c>
      <c r="B23" s="11" t="s">
        <v>49</v>
      </c>
      <c r="C23" s="24">
        <v>62.79069767</v>
      </c>
      <c r="D23" s="24">
        <v>0</v>
      </c>
      <c r="E23" s="24">
        <v>0</v>
      </c>
      <c r="F23" s="24">
        <v>14.19575581</v>
      </c>
      <c r="G23" s="24">
        <v>0</v>
      </c>
      <c r="H23" s="24">
        <v>12.441209300000001</v>
      </c>
      <c r="I23" s="24">
        <v>0</v>
      </c>
      <c r="J23" s="24">
        <v>0</v>
      </c>
      <c r="K23" s="24">
        <v>0</v>
      </c>
      <c r="L23" s="24">
        <v>19.601063830000001</v>
      </c>
      <c r="M23" s="24">
        <v>0</v>
      </c>
      <c r="N23" s="24">
        <v>27.49939535</v>
      </c>
      <c r="O23" s="24">
        <v>0</v>
      </c>
      <c r="P23" s="24">
        <v>0</v>
      </c>
      <c r="Q23" s="12">
        <v>0</v>
      </c>
      <c r="R23" s="24">
        <v>0</v>
      </c>
      <c r="S23" s="24">
        <v>0</v>
      </c>
      <c r="T23" s="24">
        <v>0</v>
      </c>
      <c r="U23" s="24">
        <v>0</v>
      </c>
      <c r="V23" s="24">
        <v>6.2658959540000003</v>
      </c>
      <c r="W23" s="24">
        <v>0</v>
      </c>
      <c r="X23" s="24">
        <v>14.53488372</v>
      </c>
      <c r="Y23" s="24">
        <v>0</v>
      </c>
      <c r="Z23" s="24">
        <v>0</v>
      </c>
      <c r="AA23" s="12">
        <v>0</v>
      </c>
    </row>
    <row r="29" spans="1:27" ht="15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5.7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5.7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5.7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5.7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5.7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5.7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5.7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5.7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5.7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5.7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5.7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5.7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5.7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5.7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5.7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5.7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5.7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5.7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5.7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5.7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.7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.7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.7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.7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.7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.7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.7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7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7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7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7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7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7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7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7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7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7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7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7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7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7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7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7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7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7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7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7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7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7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7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7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7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7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7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7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7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7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7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7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7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7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7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7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7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7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7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7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7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7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7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7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7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7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7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7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7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7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7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7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7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7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7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7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7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7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7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7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7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7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7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7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7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7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7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7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7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7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7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7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7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7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7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7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7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7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7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7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7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7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7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7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7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7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7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7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7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7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7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7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7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7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7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7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7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7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7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7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7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7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7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7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7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7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7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7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7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7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7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7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7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7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7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7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7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7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7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7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7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7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7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7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7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7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7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7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7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7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7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7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7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7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7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7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7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7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7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7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7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7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7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7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7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7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7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7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7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7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7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7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7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7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7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7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7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7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7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7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7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7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7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7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7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7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7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7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7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7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7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7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7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7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7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7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7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7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7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7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7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7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7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7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7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7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7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7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7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7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7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7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7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7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7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7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7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7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7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7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7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7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7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7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7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7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7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7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7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7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7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7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7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7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7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7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7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7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7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7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7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7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7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7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7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7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7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7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7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7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7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7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7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7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7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7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7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7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7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7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7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7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7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7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7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7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7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7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7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7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7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7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7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7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7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7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7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7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7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7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7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7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7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7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7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7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7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7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7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7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7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7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7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7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7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7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7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7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7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7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7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7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7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7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7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7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7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7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7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7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7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7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7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7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7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7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7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7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7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7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7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7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7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7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7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7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7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7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7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7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7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7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7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7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7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7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7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7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7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7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7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7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7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7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7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7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7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7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.7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.7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.7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.7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.7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.7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.7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.7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.7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5.7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5.7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5.7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5.7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5.7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5.7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5.7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5.7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5.7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5.7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5.7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5.7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5.7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5.7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5.7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5.7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5.7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5.7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5.7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5.7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5.7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5.7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5.7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5.7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5.7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5.7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5.7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098-CC48-41C1-B693-0E89ADA0A5EC}">
  <dimension ref="A1:Y9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defaultColWidth="14.42578125" defaultRowHeight="15" x14ac:dyDescent="0.25"/>
  <cols>
    <col min="1" max="1" width="27.140625" customWidth="1"/>
    <col min="2" max="2" width="13.7109375" customWidth="1"/>
    <col min="3" max="4" width="14.5703125" customWidth="1"/>
    <col min="5" max="15" width="12.42578125" customWidth="1"/>
    <col min="16" max="25" width="8.7109375" customWidth="1"/>
  </cols>
  <sheetData>
    <row r="1" spans="1:25" x14ac:dyDescent="0.25">
      <c r="B1" s="25" t="s">
        <v>0</v>
      </c>
      <c r="C1" s="25" t="s">
        <v>113</v>
      </c>
      <c r="D1" s="25" t="s">
        <v>114</v>
      </c>
      <c r="E1" s="25" t="s">
        <v>115</v>
      </c>
      <c r="F1" s="25" t="s">
        <v>116</v>
      </c>
      <c r="G1" s="25" t="s">
        <v>117</v>
      </c>
      <c r="H1" s="25" t="s">
        <v>118</v>
      </c>
      <c r="I1" s="25" t="s">
        <v>119</v>
      </c>
      <c r="J1" s="25" t="s">
        <v>120</v>
      </c>
      <c r="K1" s="25" t="s">
        <v>121</v>
      </c>
      <c r="L1" s="25" t="s">
        <v>122</v>
      </c>
      <c r="M1" s="25" t="s">
        <v>123</v>
      </c>
      <c r="N1" s="25" t="s">
        <v>124</v>
      </c>
      <c r="O1" s="25" t="s">
        <v>125</v>
      </c>
      <c r="P1" s="25" t="s">
        <v>126</v>
      </c>
      <c r="Q1" s="25" t="s">
        <v>127</v>
      </c>
      <c r="R1" s="25" t="s">
        <v>128</v>
      </c>
      <c r="S1" s="25" t="s">
        <v>129</v>
      </c>
      <c r="T1" s="25" t="s">
        <v>130</v>
      </c>
      <c r="U1" s="25" t="s">
        <v>131</v>
      </c>
    </row>
    <row r="2" spans="1:25" x14ac:dyDescent="0.25">
      <c r="A2" s="26" t="s">
        <v>132</v>
      </c>
      <c r="B2" s="26" t="s">
        <v>87</v>
      </c>
      <c r="C2" s="25">
        <v>3</v>
      </c>
      <c r="D2" s="25">
        <v>0</v>
      </c>
      <c r="E2" s="25">
        <v>1</v>
      </c>
      <c r="F2" s="25">
        <v>0</v>
      </c>
      <c r="G2" s="25">
        <v>0</v>
      </c>
      <c r="H2" s="25">
        <v>0</v>
      </c>
      <c r="I2" s="25">
        <v>3</v>
      </c>
      <c r="J2" s="25">
        <v>3</v>
      </c>
      <c r="K2" s="25">
        <v>3</v>
      </c>
      <c r="L2" s="25">
        <v>3</v>
      </c>
      <c r="M2" s="25">
        <v>2</v>
      </c>
      <c r="N2" s="25">
        <v>1</v>
      </c>
      <c r="O2" s="25">
        <v>1</v>
      </c>
      <c r="P2" s="25">
        <v>1</v>
      </c>
      <c r="Q2" s="25">
        <v>1</v>
      </c>
      <c r="R2" s="25">
        <v>1</v>
      </c>
      <c r="S2" s="25">
        <v>0</v>
      </c>
      <c r="T2" s="25">
        <v>0</v>
      </c>
      <c r="U2" s="25">
        <v>0</v>
      </c>
    </row>
    <row r="3" spans="1:25" x14ac:dyDescent="0.25">
      <c r="A3" s="26" t="s">
        <v>133</v>
      </c>
      <c r="B3" s="26" t="s">
        <v>134</v>
      </c>
      <c r="C3" s="25">
        <v>0</v>
      </c>
      <c r="D3" s="25">
        <v>1</v>
      </c>
      <c r="E3" s="25">
        <v>1</v>
      </c>
      <c r="F3" s="25">
        <v>1</v>
      </c>
      <c r="G3" s="25">
        <v>1</v>
      </c>
      <c r="H3" s="25">
        <v>1</v>
      </c>
      <c r="I3" s="25">
        <v>0</v>
      </c>
      <c r="J3" s="25">
        <v>0</v>
      </c>
      <c r="K3" s="25">
        <v>0</v>
      </c>
      <c r="L3" s="25">
        <v>0.6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25">
        <v>1</v>
      </c>
      <c r="U3" s="25">
        <v>1</v>
      </c>
    </row>
    <row r="4" spans="1:25" ht="15.75" customHeight="1" x14ac:dyDescent="0.25">
      <c r="A4" s="26" t="s">
        <v>135</v>
      </c>
      <c r="B4" s="26" t="s">
        <v>136</v>
      </c>
      <c r="C4" s="25">
        <v>0.4</v>
      </c>
      <c r="D4" s="25">
        <v>0.6</v>
      </c>
      <c r="E4" s="25">
        <v>1</v>
      </c>
      <c r="F4" s="25">
        <v>1</v>
      </c>
      <c r="G4" s="25">
        <v>1</v>
      </c>
      <c r="H4" s="25">
        <v>1</v>
      </c>
      <c r="I4" s="25">
        <v>0.6</v>
      </c>
      <c r="J4" s="25">
        <v>1</v>
      </c>
      <c r="K4" s="25">
        <v>0.4</v>
      </c>
      <c r="L4" s="25">
        <v>0.6</v>
      </c>
      <c r="M4" s="25">
        <v>1</v>
      </c>
      <c r="N4" s="25">
        <v>1</v>
      </c>
      <c r="O4" s="25">
        <v>1</v>
      </c>
      <c r="P4" s="25">
        <v>1</v>
      </c>
      <c r="Q4" s="25">
        <v>1</v>
      </c>
      <c r="R4" s="25">
        <v>1</v>
      </c>
      <c r="S4" s="25">
        <v>1</v>
      </c>
      <c r="T4" s="25">
        <v>1</v>
      </c>
      <c r="U4" s="25">
        <v>1</v>
      </c>
    </row>
    <row r="5" spans="1:25" ht="15.75" customHeight="1" x14ac:dyDescent="0.25">
      <c r="A5" s="26" t="s">
        <v>137</v>
      </c>
      <c r="B5" s="26" t="s">
        <v>138</v>
      </c>
      <c r="C5" s="25">
        <v>6683.7676209090341</v>
      </c>
      <c r="D5" s="25">
        <v>26849.065349859782</v>
      </c>
      <c r="E5" s="25">
        <v>29131.703163389746</v>
      </c>
      <c r="F5" s="25">
        <v>29970.732981631751</v>
      </c>
      <c r="G5" s="25">
        <v>29970.732981631751</v>
      </c>
      <c r="H5" s="25">
        <v>26251.217033487497</v>
      </c>
      <c r="I5" s="25">
        <v>9932.8977992750624</v>
      </c>
      <c r="J5" s="25">
        <v>7703.6127249374995</v>
      </c>
      <c r="K5" s="25">
        <v>5716.199032980724</v>
      </c>
      <c r="L5" s="25">
        <v>9932.897806101515</v>
      </c>
      <c r="M5" s="25">
        <v>44753.334521000004</v>
      </c>
      <c r="N5" s="27">
        <v>44173.280025</v>
      </c>
      <c r="O5" s="27">
        <v>44173.280025</v>
      </c>
      <c r="P5" s="27">
        <v>44173.280025</v>
      </c>
      <c r="Q5" s="27">
        <v>44173.280025</v>
      </c>
      <c r="R5" s="27">
        <v>44173.280025</v>
      </c>
      <c r="S5" s="27">
        <v>44173.280025</v>
      </c>
      <c r="T5" s="27">
        <v>44173.280025</v>
      </c>
      <c r="U5" s="27">
        <v>44173.280025</v>
      </c>
    </row>
    <row r="6" spans="1:25" x14ac:dyDescent="0.25">
      <c r="A6" s="26" t="s">
        <v>139</v>
      </c>
      <c r="B6" s="26" t="s">
        <v>45</v>
      </c>
      <c r="C6" s="25">
        <v>634.05150000000003</v>
      </c>
      <c r="D6" s="25">
        <v>1546.81</v>
      </c>
      <c r="E6" s="25">
        <v>2142.645</v>
      </c>
      <c r="F6" s="25">
        <v>2340.4124999999999</v>
      </c>
      <c r="G6" s="25">
        <v>2460.3690000000001</v>
      </c>
      <c r="H6" s="25">
        <v>2508.38366</v>
      </c>
      <c r="I6" s="25">
        <v>1366.136</v>
      </c>
      <c r="J6" s="25">
        <v>1808.3335</v>
      </c>
      <c r="K6" s="25">
        <v>586.80200000000002</v>
      </c>
      <c r="L6" s="25">
        <v>1366.136</v>
      </c>
      <c r="M6" s="25">
        <v>1808.3335</v>
      </c>
      <c r="N6" s="25">
        <v>2022.1</v>
      </c>
      <c r="O6" s="25">
        <v>2022.1</v>
      </c>
      <c r="P6" s="25">
        <v>2022.1</v>
      </c>
      <c r="Q6" s="25">
        <v>2022.1</v>
      </c>
      <c r="R6" s="25">
        <v>2022.1</v>
      </c>
      <c r="S6" s="25">
        <v>2022.1</v>
      </c>
      <c r="T6" s="25">
        <v>2022.1</v>
      </c>
      <c r="U6" s="25">
        <v>2022.1</v>
      </c>
    </row>
    <row r="7" spans="1:25" x14ac:dyDescent="0.25">
      <c r="A7" s="26" t="s">
        <v>140</v>
      </c>
      <c r="B7" s="26" t="s">
        <v>45</v>
      </c>
      <c r="C7" s="25">
        <v>135.26436227010001</v>
      </c>
      <c r="D7" s="25">
        <v>281.51941999999997</v>
      </c>
      <c r="E7" s="25">
        <v>261.40269000000001</v>
      </c>
      <c r="F7" s="25">
        <v>271.48784999999998</v>
      </c>
      <c r="G7" s="25">
        <v>285.402804</v>
      </c>
      <c r="H7" s="25">
        <v>275.92220259999999</v>
      </c>
      <c r="I7" s="25">
        <v>409.8408</v>
      </c>
      <c r="J7" s="25">
        <v>361.66669999999999</v>
      </c>
      <c r="K7" s="25">
        <v>125.1844657868</v>
      </c>
      <c r="L7" s="25">
        <v>409.8408</v>
      </c>
      <c r="M7" s="25">
        <v>397.83337</v>
      </c>
      <c r="N7" s="25">
        <v>404.42</v>
      </c>
      <c r="O7" s="25">
        <v>404.42</v>
      </c>
      <c r="P7" s="25">
        <v>404.42</v>
      </c>
      <c r="Q7" s="25">
        <v>404.42</v>
      </c>
      <c r="R7" s="25">
        <v>404.42</v>
      </c>
      <c r="S7" s="25">
        <v>404.42</v>
      </c>
      <c r="T7" s="25">
        <v>404.42</v>
      </c>
      <c r="U7" s="25">
        <v>404.42</v>
      </c>
    </row>
    <row r="8" spans="1:25" x14ac:dyDescent="0.25">
      <c r="A8" s="26" t="s">
        <v>141</v>
      </c>
      <c r="B8" s="26" t="s">
        <v>138</v>
      </c>
      <c r="C8" s="25">
        <v>7387.3221073205123</v>
      </c>
      <c r="D8" s="25">
        <v>29675.282755108179</v>
      </c>
      <c r="E8" s="25">
        <v>32198.19823322025</v>
      </c>
      <c r="F8" s="25">
        <v>33125.546979698251</v>
      </c>
      <c r="G8" s="25">
        <v>33125.546979698251</v>
      </c>
      <c r="H8" s="25">
        <v>29014.503037012502</v>
      </c>
      <c r="I8" s="25">
        <v>10978.465988672437</v>
      </c>
      <c r="J8" s="25">
        <v>8514.5193275625006</v>
      </c>
      <c r="K8" s="25">
        <v>6317.9041943471175</v>
      </c>
      <c r="L8" s="25">
        <v>10978.465996217466</v>
      </c>
      <c r="M8" s="25">
        <v>49464.211839000003</v>
      </c>
      <c r="N8" s="25">
        <v>48823.098975000001</v>
      </c>
      <c r="O8" s="25">
        <v>48823.098975000001</v>
      </c>
      <c r="P8" s="25">
        <v>48823.098975000001</v>
      </c>
      <c r="Q8" s="25">
        <v>48823.098975000001</v>
      </c>
      <c r="R8" s="25">
        <v>48823.098975000001</v>
      </c>
      <c r="S8" s="25">
        <v>48823.098975000001</v>
      </c>
      <c r="T8" s="25">
        <v>48823.098975000001</v>
      </c>
      <c r="U8" s="25">
        <v>48823.098975000001</v>
      </c>
    </row>
    <row r="9" spans="1:25" x14ac:dyDescent="0.25">
      <c r="A9" s="26" t="s">
        <v>142</v>
      </c>
      <c r="B9" s="26" t="s">
        <v>45</v>
      </c>
      <c r="C9" s="25">
        <v>1268.1030000000001</v>
      </c>
      <c r="D9" s="25">
        <v>3093.62</v>
      </c>
      <c r="E9" s="25">
        <v>4285.29</v>
      </c>
      <c r="F9" s="25">
        <v>4680.8249999999998</v>
      </c>
      <c r="G9" s="25">
        <v>4920.7380000000003</v>
      </c>
      <c r="H9" s="25">
        <v>5016.7673199999999</v>
      </c>
      <c r="I9" s="25">
        <v>2732.2719999999999</v>
      </c>
      <c r="J9" s="25">
        <v>3616.6669999999999</v>
      </c>
      <c r="K9" s="25">
        <v>1173.604</v>
      </c>
      <c r="L9" s="25">
        <v>2732.2719999999999</v>
      </c>
      <c r="M9" s="25">
        <v>3616.6669999999999</v>
      </c>
      <c r="N9" s="25">
        <v>4044.2</v>
      </c>
      <c r="O9" s="25">
        <v>4044.2</v>
      </c>
      <c r="P9" s="25">
        <v>4044.2</v>
      </c>
      <c r="Q9" s="25">
        <v>4044.2</v>
      </c>
      <c r="R9" s="25">
        <v>4044.2</v>
      </c>
      <c r="S9" s="25">
        <v>4044.2</v>
      </c>
      <c r="T9" s="25">
        <v>4044.2</v>
      </c>
      <c r="U9" s="25">
        <v>4044.2</v>
      </c>
    </row>
    <row r="10" spans="1:25" x14ac:dyDescent="0.25">
      <c r="A10" s="26" t="s">
        <v>143</v>
      </c>
      <c r="B10" s="26" t="s">
        <v>45</v>
      </c>
      <c r="C10" s="25">
        <v>175.84367095113001</v>
      </c>
      <c r="D10" s="25">
        <v>365.97524599999997</v>
      </c>
      <c r="E10" s="25">
        <v>339.82349700000003</v>
      </c>
      <c r="F10" s="25">
        <v>352.93420499999996</v>
      </c>
      <c r="G10" s="25">
        <v>371.02364520000003</v>
      </c>
      <c r="H10" s="25">
        <v>358.69886337999998</v>
      </c>
      <c r="I10" s="25">
        <v>532.79304000000002</v>
      </c>
      <c r="J10" s="25">
        <v>470.16671000000002</v>
      </c>
      <c r="K10" s="25">
        <v>162.73980552284002</v>
      </c>
      <c r="L10" s="25">
        <v>532.79304000000002</v>
      </c>
      <c r="M10" s="25">
        <v>517.18338100000005</v>
      </c>
      <c r="N10" s="25">
        <v>525.74600000000009</v>
      </c>
      <c r="O10" s="25">
        <v>525.74600000000009</v>
      </c>
      <c r="P10" s="25">
        <v>525.74600000000009</v>
      </c>
      <c r="Q10" s="25">
        <v>525.74600000000009</v>
      </c>
      <c r="R10" s="25">
        <v>525.74600000000009</v>
      </c>
      <c r="S10" s="25">
        <v>525.74600000000009</v>
      </c>
      <c r="T10" s="25">
        <v>525.74600000000009</v>
      </c>
      <c r="U10" s="25">
        <v>525.74600000000009</v>
      </c>
    </row>
    <row r="11" spans="1:25" x14ac:dyDescent="0.25">
      <c r="A11" s="26" t="s">
        <v>144</v>
      </c>
      <c r="B11" s="26" t="s">
        <v>145</v>
      </c>
      <c r="C11" s="25">
        <v>1578.5519999999999</v>
      </c>
      <c r="D11" s="25">
        <v>4748.1492099999996</v>
      </c>
      <c r="E11" s="25">
        <v>4748.1492099999996</v>
      </c>
      <c r="F11" s="25">
        <v>4748.1492099999996</v>
      </c>
      <c r="G11" s="25">
        <v>4748.1492099999996</v>
      </c>
      <c r="H11" s="25">
        <v>4748.1492099999996</v>
      </c>
      <c r="I11" s="25">
        <v>4040.55</v>
      </c>
      <c r="J11" s="25">
        <v>4040.55</v>
      </c>
      <c r="K11" s="25">
        <v>1578.5519999999999</v>
      </c>
      <c r="L11" s="25">
        <v>4040.55</v>
      </c>
      <c r="M11" s="25">
        <v>4040.55</v>
      </c>
      <c r="N11" s="25">
        <v>4787.8874999999998</v>
      </c>
      <c r="O11" s="25">
        <v>4787.8874999999998</v>
      </c>
      <c r="P11" s="25">
        <v>4787.8874999999998</v>
      </c>
      <c r="Q11" s="25">
        <v>4787.8874999999998</v>
      </c>
      <c r="R11" s="25">
        <v>4787.8874999999998</v>
      </c>
      <c r="S11" s="25">
        <v>4787.8874999999998</v>
      </c>
      <c r="T11" s="25">
        <v>4787.8874999999998</v>
      </c>
      <c r="U11" s="25">
        <v>4787.8874999999998</v>
      </c>
      <c r="V11" s="25"/>
      <c r="W11" s="25"/>
      <c r="X11" s="25"/>
      <c r="Y11" s="25"/>
    </row>
    <row r="12" spans="1:25" x14ac:dyDescent="0.25">
      <c r="A12" s="26" t="s">
        <v>146</v>
      </c>
      <c r="B12" s="26" t="s">
        <v>45</v>
      </c>
      <c r="C12" s="25">
        <v>1997.28</v>
      </c>
      <c r="D12" s="25">
        <v>5657.5</v>
      </c>
      <c r="E12" s="25">
        <v>8696.3476499999997</v>
      </c>
      <c r="F12" s="25">
        <v>10280.2104</v>
      </c>
      <c r="G12" s="25">
        <v>10280.2104</v>
      </c>
      <c r="H12" s="25">
        <v>11370.437900000001</v>
      </c>
      <c r="I12" s="25">
        <v>5438.5</v>
      </c>
      <c r="J12" s="25">
        <v>11136.88</v>
      </c>
      <c r="K12" s="25">
        <v>2347.6799999999998</v>
      </c>
      <c r="L12" s="25">
        <v>5438.5</v>
      </c>
      <c r="M12" s="25">
        <v>8285.5</v>
      </c>
      <c r="N12" s="25">
        <v>8285.5</v>
      </c>
      <c r="O12" s="25">
        <v>8285.5</v>
      </c>
      <c r="P12" s="25">
        <v>8285.5</v>
      </c>
      <c r="Q12" s="25">
        <v>8285.5</v>
      </c>
      <c r="R12" s="25">
        <v>8285.5</v>
      </c>
      <c r="S12" s="25">
        <v>8285.5</v>
      </c>
      <c r="T12" s="25">
        <v>8285.5</v>
      </c>
      <c r="U12" s="25">
        <v>8285.5</v>
      </c>
    </row>
    <row r="13" spans="1:25" x14ac:dyDescent="0.25">
      <c r="A13" s="26" t="s">
        <v>147</v>
      </c>
      <c r="B13" s="26" t="s">
        <v>49</v>
      </c>
      <c r="C13" s="25">
        <v>1.8239305459999999</v>
      </c>
      <c r="D13" s="25">
        <v>2.2121590809999998</v>
      </c>
      <c r="E13" s="25">
        <v>1.5808073170000001</v>
      </c>
      <c r="F13" s="25">
        <v>1.500326297</v>
      </c>
      <c r="G13" s="25">
        <v>1.500326297</v>
      </c>
      <c r="H13" s="25">
        <v>1.3564710639999999</v>
      </c>
      <c r="I13" s="25">
        <v>3.4877125859999998</v>
      </c>
      <c r="J13" s="25">
        <v>1.7422294220000001</v>
      </c>
      <c r="K13" s="25">
        <v>1.574807895</v>
      </c>
      <c r="L13" s="25">
        <v>3.4877125900000001</v>
      </c>
      <c r="M13" s="25">
        <v>2.601091437</v>
      </c>
      <c r="N13" s="25">
        <v>2.8888759309999998</v>
      </c>
      <c r="O13" s="25">
        <v>2.8888759309999998</v>
      </c>
      <c r="P13" s="25">
        <v>2.8888759309999998</v>
      </c>
      <c r="Q13" s="25">
        <v>2.8888759309999998</v>
      </c>
      <c r="R13" s="25">
        <v>2.8888759309999998</v>
      </c>
      <c r="S13" s="25">
        <v>2.8888759309999998</v>
      </c>
      <c r="T13" s="25">
        <v>2.8888759309999998</v>
      </c>
      <c r="U13" s="25">
        <v>2.8888759309999998</v>
      </c>
    </row>
    <row r="14" spans="1:25" x14ac:dyDescent="0.25">
      <c r="A14" s="26" t="s">
        <v>148</v>
      </c>
      <c r="B14" s="26" t="s">
        <v>49</v>
      </c>
      <c r="C14" s="25">
        <v>1.823479933</v>
      </c>
      <c r="D14" s="25">
        <v>1.3345117099999999</v>
      </c>
      <c r="E14" s="25">
        <v>0.86818056300000002</v>
      </c>
      <c r="F14" s="25">
        <v>0.73442076599999995</v>
      </c>
      <c r="G14" s="25">
        <v>0.73442076599999995</v>
      </c>
      <c r="H14" s="25">
        <v>0.66400257100000004</v>
      </c>
      <c r="I14" s="25">
        <v>1.2521835059999999</v>
      </c>
      <c r="J14" s="25">
        <v>0.61148185099999997</v>
      </c>
      <c r="K14" s="25">
        <v>1.4559054039999999</v>
      </c>
      <c r="L14" s="25">
        <v>1.2521835059999999</v>
      </c>
      <c r="M14" s="25">
        <v>1.205720838</v>
      </c>
      <c r="N14" s="25">
        <v>1.205720838</v>
      </c>
      <c r="O14" s="25">
        <v>1.205720838</v>
      </c>
      <c r="P14" s="25">
        <v>1.205720838</v>
      </c>
      <c r="Q14" s="25">
        <v>1.205720838</v>
      </c>
      <c r="R14" s="25">
        <v>1.205720838</v>
      </c>
      <c r="S14" s="25">
        <v>1.205720838</v>
      </c>
      <c r="T14" s="25">
        <v>1.205720838</v>
      </c>
      <c r="U14" s="25">
        <v>1.205720838</v>
      </c>
    </row>
    <row r="15" spans="1:25" x14ac:dyDescent="0.25">
      <c r="A15" s="26" t="s">
        <v>149</v>
      </c>
      <c r="B15" s="26" t="s">
        <v>49</v>
      </c>
      <c r="C15" s="25">
        <v>3.0040855560000002</v>
      </c>
      <c r="D15" s="25">
        <v>1.0605391070000001</v>
      </c>
      <c r="E15" s="25">
        <v>0.68994481799999996</v>
      </c>
      <c r="F15" s="25">
        <v>0.58364564200000002</v>
      </c>
      <c r="G15" s="25">
        <v>0.58364564200000002</v>
      </c>
      <c r="H15" s="25">
        <v>0.52768416200000001</v>
      </c>
      <c r="I15" s="25">
        <v>1.1032453799999999</v>
      </c>
      <c r="J15" s="25">
        <v>0.53875052999999995</v>
      </c>
      <c r="K15" s="25">
        <v>2.5557145779999999</v>
      </c>
      <c r="L15" s="25">
        <v>1.1032453799999999</v>
      </c>
      <c r="M15" s="25">
        <v>0.72415665900000004</v>
      </c>
      <c r="N15" s="25">
        <v>0.72415665900000004</v>
      </c>
      <c r="O15" s="25">
        <v>0.72415665900000004</v>
      </c>
      <c r="P15" s="25">
        <v>0.72415665900000004</v>
      </c>
      <c r="Q15" s="25">
        <v>0.72415665900000004</v>
      </c>
      <c r="R15" s="25">
        <v>0.72415665900000004</v>
      </c>
      <c r="S15" s="25">
        <v>0.72415665900000004</v>
      </c>
      <c r="T15" s="25">
        <v>0.72415665900000004</v>
      </c>
      <c r="U15" s="25">
        <v>0.72415665900000004</v>
      </c>
    </row>
    <row r="16" spans="1:25" x14ac:dyDescent="0.25">
      <c r="A16" s="26" t="s">
        <v>150</v>
      </c>
      <c r="B16" s="26" t="s">
        <v>151</v>
      </c>
      <c r="C16" s="25">
        <v>15198.410000000002</v>
      </c>
      <c r="D16" s="25">
        <v>60119.65</v>
      </c>
      <c r="E16" s="25">
        <v>64988.029999999992</v>
      </c>
      <c r="F16" s="25">
        <v>66859.78</v>
      </c>
      <c r="G16" s="25">
        <v>66859.78</v>
      </c>
      <c r="H16" s="25">
        <v>56726.39589</v>
      </c>
      <c r="I16" s="25">
        <v>22241.4558</v>
      </c>
      <c r="J16" s="25">
        <v>17250</v>
      </c>
      <c r="K16" s="25">
        <v>12998.24</v>
      </c>
      <c r="L16" s="25">
        <v>22241.455850000002</v>
      </c>
      <c r="M16" s="25">
        <v>66602.080700000006</v>
      </c>
      <c r="N16" s="25">
        <v>85971.040299999993</v>
      </c>
      <c r="O16" s="25">
        <v>85971.040299999993</v>
      </c>
      <c r="P16" s="25">
        <v>85971.040299999993</v>
      </c>
      <c r="Q16" s="25">
        <v>85971.040299999993</v>
      </c>
      <c r="R16" s="25">
        <v>85971.040299999993</v>
      </c>
      <c r="S16" s="25">
        <v>85971.040299999993</v>
      </c>
      <c r="T16" s="25">
        <v>85971.040299999993</v>
      </c>
      <c r="U16" s="25">
        <v>85971.040299999993</v>
      </c>
    </row>
    <row r="17" spans="1:21" x14ac:dyDescent="0.25">
      <c r="A17" s="26" t="s">
        <v>152</v>
      </c>
      <c r="B17" s="26" t="s">
        <v>153</v>
      </c>
      <c r="C17" s="25">
        <v>164.19608245614035</v>
      </c>
      <c r="D17" s="25">
        <v>185.41810000000001</v>
      </c>
      <c r="E17" s="25">
        <v>278.12715000000003</v>
      </c>
      <c r="F17" s="25">
        <v>370.83620000000002</v>
      </c>
      <c r="G17" s="25">
        <v>463.54525000000001</v>
      </c>
      <c r="H17" s="25">
        <v>383.31711569999999</v>
      </c>
      <c r="I17" s="25">
        <v>275.07056871929825</v>
      </c>
      <c r="J17" s="25">
        <v>412.6036842105263</v>
      </c>
      <c r="K17" s="25">
        <v>137.29514673913044</v>
      </c>
      <c r="L17" s="25">
        <v>88.445292246329529</v>
      </c>
      <c r="M17" s="25">
        <v>132.66793836949429</v>
      </c>
      <c r="N17" s="25">
        <v>257.24740009999999</v>
      </c>
      <c r="O17" s="25">
        <v>257.24740009999999</v>
      </c>
      <c r="P17" s="25">
        <v>257.24740009999999</v>
      </c>
      <c r="Q17" s="25">
        <v>257.24740009999999</v>
      </c>
      <c r="R17" s="25">
        <v>257.24740009999999</v>
      </c>
      <c r="S17" s="25">
        <v>257.24740009999999</v>
      </c>
      <c r="T17" s="25">
        <v>257.24740009999999</v>
      </c>
      <c r="U17" s="25">
        <v>257.24740009999999</v>
      </c>
    </row>
    <row r="18" spans="1:21" x14ac:dyDescent="0.25">
      <c r="A18" s="26" t="s">
        <v>154</v>
      </c>
      <c r="B18" s="26" t="s">
        <v>29</v>
      </c>
      <c r="C18" s="25">
        <v>4.2699999999999996</v>
      </c>
      <c r="D18" s="25">
        <v>4.2699999999999996</v>
      </c>
      <c r="E18" s="25">
        <v>4.2699999999999996</v>
      </c>
      <c r="F18" s="25">
        <v>4.2699999999999996</v>
      </c>
      <c r="G18" s="25">
        <v>4.2699999999999996</v>
      </c>
      <c r="H18" s="25">
        <v>4.2699999999999996</v>
      </c>
      <c r="I18" s="25">
        <v>3.8460999999999999</v>
      </c>
      <c r="J18" s="25">
        <v>3.8460999999999999</v>
      </c>
      <c r="K18" s="25">
        <v>3.85</v>
      </c>
      <c r="L18" s="25">
        <v>3.85</v>
      </c>
      <c r="M18" s="25">
        <v>3.3567</v>
      </c>
      <c r="N18" s="25">
        <v>3.3567</v>
      </c>
      <c r="O18" s="25">
        <v>3.3567</v>
      </c>
      <c r="P18" s="25">
        <v>3.3567</v>
      </c>
      <c r="Q18" s="25">
        <v>3.3567</v>
      </c>
      <c r="R18" s="25">
        <v>3.3567</v>
      </c>
      <c r="S18" s="25">
        <v>3.3567</v>
      </c>
      <c r="T18" s="25">
        <v>3.3567</v>
      </c>
      <c r="U18" s="25">
        <v>3.3567</v>
      </c>
    </row>
    <row r="19" spans="1:21" ht="15.75" customHeight="1" x14ac:dyDescent="0.25">
      <c r="A19" s="26" t="s">
        <v>155</v>
      </c>
      <c r="B19" s="26" t="s">
        <v>156</v>
      </c>
      <c r="C19" s="25">
        <v>0</v>
      </c>
      <c r="D19" s="25">
        <v>318</v>
      </c>
      <c r="E19" s="25">
        <v>530</v>
      </c>
      <c r="F19" s="25">
        <v>530</v>
      </c>
      <c r="G19" s="25">
        <v>530</v>
      </c>
      <c r="H19" s="25">
        <v>530</v>
      </c>
      <c r="I19" s="25">
        <v>318</v>
      </c>
      <c r="J19" s="25">
        <v>530</v>
      </c>
      <c r="K19" s="25">
        <v>0</v>
      </c>
      <c r="L19" s="25">
        <v>318</v>
      </c>
      <c r="M19" s="25">
        <v>530</v>
      </c>
      <c r="N19" s="25">
        <v>530</v>
      </c>
      <c r="O19" s="25">
        <v>530</v>
      </c>
      <c r="P19" s="25">
        <v>530</v>
      </c>
      <c r="Q19" s="25">
        <v>530</v>
      </c>
      <c r="R19" s="25">
        <v>530</v>
      </c>
      <c r="S19" s="25">
        <v>530</v>
      </c>
      <c r="T19" s="25">
        <v>530</v>
      </c>
      <c r="U19" s="25">
        <v>530</v>
      </c>
    </row>
    <row r="20" spans="1:21" ht="15.75" customHeight="1" x14ac:dyDescent="0.25">
      <c r="A20" s="26" t="s">
        <v>157</v>
      </c>
      <c r="B20" s="26" t="s">
        <v>158</v>
      </c>
      <c r="C20" s="25">
        <v>14.148230000000002</v>
      </c>
      <c r="D20" s="25">
        <v>7.9884300000000001</v>
      </c>
      <c r="E20" s="25">
        <v>7.9884300000000001</v>
      </c>
      <c r="F20" s="25">
        <v>7.9884300000000001</v>
      </c>
      <c r="G20" s="25">
        <v>7.9884300000000001</v>
      </c>
      <c r="H20" s="25">
        <v>5.5048596889999999</v>
      </c>
      <c r="I20" s="25">
        <v>11.85095701</v>
      </c>
      <c r="J20" s="25">
        <v>11.850999999999999</v>
      </c>
      <c r="K20" s="25">
        <v>11.830268</v>
      </c>
      <c r="L20" s="25">
        <v>3.2996105660000001</v>
      </c>
      <c r="M20" s="25">
        <v>3.2996105699999996</v>
      </c>
      <c r="N20" s="25">
        <v>3.2996105660000001</v>
      </c>
      <c r="O20" s="25">
        <v>3.2996105660000001</v>
      </c>
      <c r="P20" s="25">
        <v>3.2996105660000001</v>
      </c>
      <c r="Q20" s="25">
        <v>3.2996105660000001</v>
      </c>
      <c r="R20" s="25">
        <v>3.2996105660000001</v>
      </c>
      <c r="S20" s="25">
        <v>3.2996105660000001</v>
      </c>
      <c r="T20" s="25">
        <v>3.2996105660000001</v>
      </c>
      <c r="U20" s="25">
        <v>3.2996105660000001</v>
      </c>
    </row>
    <row r="21" spans="1:21" ht="15.75" customHeight="1" x14ac:dyDescent="0.25">
      <c r="A21" s="26" t="s">
        <v>159</v>
      </c>
      <c r="B21" s="26" t="s">
        <v>138</v>
      </c>
      <c r="C21" s="25">
        <v>1393.2</v>
      </c>
      <c r="D21" s="25">
        <v>1393.2</v>
      </c>
      <c r="E21" s="25">
        <v>1393.2</v>
      </c>
      <c r="F21" s="25">
        <v>1393.2</v>
      </c>
      <c r="G21" s="25">
        <v>1393.2</v>
      </c>
      <c r="H21" s="25">
        <v>1393.2</v>
      </c>
      <c r="I21" s="25">
        <v>1393.2</v>
      </c>
      <c r="J21" s="25">
        <v>1393.2</v>
      </c>
      <c r="K21" s="25">
        <v>1393.2</v>
      </c>
      <c r="L21" s="25">
        <v>1393.2</v>
      </c>
      <c r="M21" s="25">
        <v>1393.2</v>
      </c>
      <c r="N21" s="25">
        <v>1393.2</v>
      </c>
      <c r="O21" s="25">
        <v>1393.2</v>
      </c>
      <c r="P21" s="25">
        <v>1393.2</v>
      </c>
      <c r="Q21" s="25">
        <v>1393.2</v>
      </c>
      <c r="R21" s="25">
        <v>1393.2</v>
      </c>
      <c r="S21" s="25">
        <v>1393.2</v>
      </c>
      <c r="T21" s="25">
        <v>1393.2</v>
      </c>
      <c r="U21" s="25">
        <v>1393.2</v>
      </c>
    </row>
    <row r="22" spans="1:21" ht="15.75" customHeight="1" x14ac:dyDescent="0.25"/>
    <row r="23" spans="1:21" ht="15.75" customHeight="1" x14ac:dyDescent="0.25"/>
    <row r="24" spans="1:21" ht="15.75" customHeight="1" x14ac:dyDescent="0.25"/>
    <row r="25" spans="1:21" ht="15.75" customHeight="1" x14ac:dyDescent="0.25"/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7F5A-F2B5-42B2-8D66-4D188641973B}">
  <dimension ref="A1:Q9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4" sqref="F24"/>
    </sheetView>
  </sheetViews>
  <sheetFormatPr defaultColWidth="14.42578125" defaultRowHeight="15" x14ac:dyDescent="0.25"/>
  <cols>
    <col min="1" max="1" width="16.28515625" customWidth="1"/>
    <col min="2" max="2" width="22" customWidth="1"/>
    <col min="3" max="3" width="15.140625" customWidth="1"/>
    <col min="4" max="4" width="13.5703125" customWidth="1"/>
    <col min="5" max="5" width="10.5703125" customWidth="1"/>
    <col min="6" max="6" width="8.28515625" customWidth="1"/>
    <col min="7" max="7" width="10.85546875" customWidth="1"/>
    <col min="8" max="8" width="20.28515625" customWidth="1"/>
    <col min="9" max="9" width="11.140625" customWidth="1"/>
    <col min="10" max="10" width="19.28515625" customWidth="1"/>
    <col min="11" max="11" width="16.28515625" customWidth="1"/>
    <col min="12" max="12" width="15.28515625" customWidth="1"/>
    <col min="13" max="13" width="16.140625" customWidth="1"/>
    <col min="14" max="14" width="12" customWidth="1"/>
    <col min="15" max="15" width="11.28515625" customWidth="1"/>
    <col min="16" max="25" width="8.7109375" customWidth="1"/>
  </cols>
  <sheetData>
    <row r="1" spans="1:17" x14ac:dyDescent="0.25">
      <c r="A1" s="28"/>
      <c r="B1" s="28" t="s">
        <v>0</v>
      </c>
      <c r="C1" s="28" t="s">
        <v>160</v>
      </c>
      <c r="D1" s="28" t="s">
        <v>161</v>
      </c>
      <c r="E1" s="28" t="s">
        <v>162</v>
      </c>
      <c r="F1" s="28" t="s">
        <v>60</v>
      </c>
      <c r="G1" s="28" t="s">
        <v>62</v>
      </c>
      <c r="H1" s="28" t="s">
        <v>64</v>
      </c>
      <c r="I1" s="28" t="s">
        <v>66</v>
      </c>
      <c r="J1" s="28" t="s">
        <v>68</v>
      </c>
      <c r="K1" s="28" t="s">
        <v>163</v>
      </c>
      <c r="L1" s="28" t="s">
        <v>73</v>
      </c>
      <c r="M1" s="28" t="s">
        <v>76</v>
      </c>
      <c r="N1" s="28" t="s">
        <v>78</v>
      </c>
      <c r="O1" s="28" t="s">
        <v>164</v>
      </c>
      <c r="P1" s="28" t="s">
        <v>81</v>
      </c>
      <c r="Q1" s="28" t="s">
        <v>82</v>
      </c>
    </row>
    <row r="2" spans="1:17" x14ac:dyDescent="0.25">
      <c r="A2" s="7" t="s">
        <v>165</v>
      </c>
      <c r="B2" s="7" t="s">
        <v>166</v>
      </c>
      <c r="C2" s="28">
        <v>19500</v>
      </c>
      <c r="D2" s="28">
        <v>13600</v>
      </c>
      <c r="E2" s="28">
        <v>5160.7500000000009</v>
      </c>
      <c r="F2" s="28">
        <v>26320</v>
      </c>
      <c r="G2" s="28">
        <v>26320</v>
      </c>
      <c r="H2" s="28">
        <v>26320</v>
      </c>
      <c r="I2" s="28">
        <v>23000</v>
      </c>
      <c r="J2" s="28">
        <v>24840</v>
      </c>
      <c r="K2" s="28">
        <v>26680</v>
      </c>
      <c r="L2" s="28">
        <v>26680</v>
      </c>
      <c r="M2" s="28">
        <v>25200</v>
      </c>
      <c r="N2" s="28">
        <v>26320</v>
      </c>
      <c r="O2" s="28">
        <v>26320</v>
      </c>
      <c r="P2" s="28">
        <v>43990</v>
      </c>
      <c r="Q2" s="28">
        <v>60588</v>
      </c>
    </row>
    <row r="3" spans="1:17" x14ac:dyDescent="0.25">
      <c r="A3" s="7" t="s">
        <v>167</v>
      </c>
      <c r="B3" s="7" t="s">
        <v>168</v>
      </c>
      <c r="C3" s="28">
        <v>6630</v>
      </c>
      <c r="D3" s="28">
        <v>4624</v>
      </c>
      <c r="E3" s="28">
        <v>1754.6550000000002</v>
      </c>
      <c r="F3" s="28">
        <v>8948.7999999999993</v>
      </c>
      <c r="G3" s="28">
        <v>8948.7999999999993</v>
      </c>
      <c r="H3" s="28">
        <v>8948.7999999999993</v>
      </c>
      <c r="I3" s="28">
        <v>7820</v>
      </c>
      <c r="J3" s="28">
        <v>8445.6</v>
      </c>
      <c r="K3" s="28">
        <v>9071.2000000000007</v>
      </c>
      <c r="L3" s="28">
        <v>9071.2000000000007</v>
      </c>
      <c r="M3" s="28">
        <v>8568</v>
      </c>
      <c r="N3" s="28">
        <v>8948.7999999999993</v>
      </c>
      <c r="O3" s="28">
        <v>8948.7999999999993</v>
      </c>
      <c r="P3" s="28">
        <v>14956.599999999999</v>
      </c>
      <c r="Q3" s="28">
        <v>20599.919999999998</v>
      </c>
    </row>
    <row r="4" spans="1:17" x14ac:dyDescent="0.25">
      <c r="A4" s="7" t="s">
        <v>169</v>
      </c>
      <c r="B4" s="7" t="s">
        <v>170</v>
      </c>
      <c r="C4" s="28">
        <v>0.83501290322580646</v>
      </c>
      <c r="D4" s="28">
        <v>0.94008333333333338</v>
      </c>
      <c r="E4" s="28">
        <v>0.91717207792207789</v>
      </c>
      <c r="F4" s="28">
        <v>0.14844618834080717</v>
      </c>
      <c r="G4" s="28">
        <v>0.15396976744186044</v>
      </c>
      <c r="H4" s="28">
        <v>0.1439282608695652</v>
      </c>
      <c r="I4" s="28">
        <v>0.16537242128121607</v>
      </c>
      <c r="J4" s="28">
        <v>0.19092990142387731</v>
      </c>
      <c r="K4" s="28">
        <v>0.65399142857142856</v>
      </c>
      <c r="L4" s="28">
        <v>0.65399142857142856</v>
      </c>
      <c r="M4" s="28">
        <v>0.3247113752122241</v>
      </c>
      <c r="N4" s="28">
        <v>0.14911486486486486</v>
      </c>
      <c r="O4" s="28">
        <v>0.15596466431095404</v>
      </c>
      <c r="P4" s="28">
        <v>0.77800000000000002</v>
      </c>
      <c r="Q4" s="28">
        <v>0.86260000000000003</v>
      </c>
    </row>
    <row r="5" spans="1:17" ht="15.75" customHeight="1" x14ac:dyDescent="0.25"/>
    <row r="6" spans="1:17" ht="15.75" customHeight="1" x14ac:dyDescent="0.25"/>
    <row r="7" spans="1:17" ht="15.75" customHeight="1" x14ac:dyDescent="0.25"/>
    <row r="8" spans="1:17" ht="15.75" customHeight="1" x14ac:dyDescent="0.25"/>
    <row r="9" spans="1:17" ht="15.75" customHeight="1" x14ac:dyDescent="0.25"/>
    <row r="10" spans="1:17" ht="15.75" customHeight="1" x14ac:dyDescent="0.25"/>
    <row r="11" spans="1:17" ht="15.75" customHeight="1" x14ac:dyDescent="0.25"/>
    <row r="12" spans="1:17" ht="15.75" customHeight="1" x14ac:dyDescent="0.25"/>
    <row r="13" spans="1:17" ht="15.75" customHeight="1" x14ac:dyDescent="0.25"/>
    <row r="14" spans="1:17" ht="15.75" customHeight="1" x14ac:dyDescent="0.25"/>
    <row r="15" spans="1:17" ht="15.75" customHeight="1" x14ac:dyDescent="0.25"/>
    <row r="16" spans="1:17" ht="15.75" customHeight="1" x14ac:dyDescent="0.25"/>
    <row r="17" customFormat="1" ht="15.75" customHeight="1" x14ac:dyDescent="0.25"/>
    <row r="18" customFormat="1" ht="15.75" customHeight="1" x14ac:dyDescent="0.25"/>
    <row r="19" customFormat="1" ht="15.75" customHeight="1" x14ac:dyDescent="0.25"/>
    <row r="20" customFormat="1" ht="15.75" customHeigh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estate</vt:lpstr>
      <vt:lpstr>crops</vt:lpstr>
      <vt:lpstr>animal</vt:lpstr>
      <vt:lpstr>biodigestor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Siebrant Hendriks</dc:creator>
  <cp:lastModifiedBy>Siebrant Hendriks</cp:lastModifiedBy>
  <dcterms:created xsi:type="dcterms:W3CDTF">2015-06-05T18:17:20Z</dcterms:created>
  <dcterms:modified xsi:type="dcterms:W3CDTF">2024-01-06T11:07:51Z</dcterms:modified>
</cp:coreProperties>
</file>