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longboard_stm32\"/>
    </mc:Choice>
  </mc:AlternateContent>
  <bookViews>
    <workbookView xWindow="0" yWindow="0" windowWidth="1950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B36" i="1"/>
  <c r="B37" i="1"/>
  <c r="B35" i="1"/>
  <c r="B38" i="1" l="1"/>
  <c r="B14" i="1"/>
  <c r="B10" i="1"/>
</calcChain>
</file>

<file path=xl/sharedStrings.xml><?xml version="1.0" encoding="utf-8"?>
<sst xmlns="http://schemas.openxmlformats.org/spreadsheetml/2006/main" count="26" uniqueCount="26">
  <si>
    <t>Inductor Equation 8</t>
  </si>
  <si>
    <t>Voutmax</t>
  </si>
  <si>
    <t>Vinmax</t>
  </si>
  <si>
    <t>Kind</t>
  </si>
  <si>
    <t>Iout</t>
  </si>
  <si>
    <t>Fsw</t>
  </si>
  <si>
    <t>Ripple Current Equation</t>
  </si>
  <si>
    <t>Inductor</t>
  </si>
  <si>
    <t>Ripple</t>
  </si>
  <si>
    <t>RMS</t>
  </si>
  <si>
    <t>Crystal</t>
  </si>
  <si>
    <t>Freq</t>
  </si>
  <si>
    <t>Co</t>
  </si>
  <si>
    <t>Cl</t>
  </si>
  <si>
    <t>ESR</t>
  </si>
  <si>
    <t>Gmcrit</t>
  </si>
  <si>
    <t>4xESR</t>
  </si>
  <si>
    <t>2PIF^2</t>
  </si>
  <si>
    <t>Co+Cl^2</t>
  </si>
  <si>
    <t>mA/V</t>
  </si>
  <si>
    <t>Rext</t>
  </si>
  <si>
    <t>Output Voltage:</t>
  </si>
  <si>
    <t>Vref</t>
  </si>
  <si>
    <t>R5</t>
  </si>
  <si>
    <t>R6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</si>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</sst>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topLeftCell="A25" workbookViewId="0">
      <selection activeCell="B49" sqref="B49"/>
    </sheetView>
  </sheetViews>
  <sheetFormatPr defaultRowHeight="14.5" x14ac:dyDescent="0.35"/>
  <cols>
    <col min="2" max="2" width="16.08984375" customWidth="1"/>
  </cols>
  <sheetData>
    <row r="2" spans="1:2" x14ac:dyDescent="0.35">
      <c r="A2" t="s">
        <v>0</v>
      </c>
    </row>
    <row r="4" spans="1:2" x14ac:dyDescent="0.35">
      <c r="A4" t="s">
        <v>1</v>
      </c>
      <c r="B4">
        <v>5</v>
      </c>
    </row>
    <row r="5" spans="1:2" x14ac:dyDescent="0.35">
      <c r="A5" t="s">
        <v>2</v>
      </c>
      <c r="B5">
        <v>24</v>
      </c>
    </row>
    <row r="6" spans="1:2" x14ac:dyDescent="0.35">
      <c r="A6" t="s">
        <v>3</v>
      </c>
      <c r="B6">
        <v>0.1</v>
      </c>
    </row>
    <row r="7" spans="1:2" x14ac:dyDescent="0.35">
      <c r="A7" t="s">
        <v>4</v>
      </c>
      <c r="B7">
        <v>2.5</v>
      </c>
    </row>
    <row r="8" spans="1:2" x14ac:dyDescent="0.35">
      <c r="A8" t="s">
        <v>5</v>
      </c>
      <c r="B8">
        <v>570</v>
      </c>
    </row>
    <row r="10" spans="1:2" x14ac:dyDescent="0.35">
      <c r="A10" t="s">
        <v>7</v>
      </c>
      <c r="B10">
        <f>(B4*(B5-B4))/(B5*B6*B7*B8)</f>
        <v>2.7777777777777773E-2</v>
      </c>
    </row>
    <row r="12" spans="1:2" x14ac:dyDescent="0.35">
      <c r="A12" t="s">
        <v>6</v>
      </c>
    </row>
    <row r="14" spans="1:2" x14ac:dyDescent="0.35">
      <c r="A14" t="s">
        <v>8</v>
      </c>
      <c r="B14">
        <f>(B4*(B5-B4))/(B5*B10*B8*0.8)</f>
        <v>0.31250000000000006</v>
      </c>
    </row>
    <row r="15" spans="1:2" x14ac:dyDescent="0.35">
      <c r="A15" t="s">
        <v>9</v>
      </c>
    </row>
    <row r="30" spans="1:2" x14ac:dyDescent="0.35">
      <c r="A30" t="s">
        <v>10</v>
      </c>
    </row>
    <row r="31" spans="1:2" x14ac:dyDescent="0.35">
      <c r="A31" t="s">
        <v>11</v>
      </c>
      <c r="B31">
        <v>25</v>
      </c>
    </row>
    <row r="32" spans="1:2" x14ac:dyDescent="0.35">
      <c r="A32" t="s">
        <v>12</v>
      </c>
      <c r="B32">
        <v>5</v>
      </c>
    </row>
    <row r="33" spans="1:3" x14ac:dyDescent="0.35">
      <c r="A33" t="s">
        <v>13</v>
      </c>
      <c r="B33">
        <v>10</v>
      </c>
    </row>
    <row r="34" spans="1:3" x14ac:dyDescent="0.35">
      <c r="A34" t="s">
        <v>14</v>
      </c>
      <c r="B34">
        <v>40</v>
      </c>
    </row>
    <row r="35" spans="1:3" x14ac:dyDescent="0.35">
      <c r="A35" t="s">
        <v>16</v>
      </c>
      <c r="B35">
        <f>B34*4</f>
        <v>160</v>
      </c>
    </row>
    <row r="36" spans="1:3" x14ac:dyDescent="0.35">
      <c r="A36" t="s">
        <v>17</v>
      </c>
      <c r="B36">
        <f>POWER((2*PI()*(B31*(1000000))),2)</f>
        <v>2.4674011002723392E+16</v>
      </c>
    </row>
    <row r="37" spans="1:3" x14ac:dyDescent="0.35">
      <c r="A37" t="s">
        <v>18</v>
      </c>
      <c r="B37">
        <f>POWER((B32*POWER(10,-12))+(B33*POWER(10,-12)),2)</f>
        <v>2.2499999999999999E-22</v>
      </c>
    </row>
    <row r="38" spans="1:3" x14ac:dyDescent="0.35">
      <c r="A38" t="s">
        <v>15</v>
      </c>
      <c r="B38">
        <f>(B35*B36*B37)*1000</f>
        <v>0.88826439609804209</v>
      </c>
      <c r="C38" t="s">
        <v>19</v>
      </c>
    </row>
    <row r="40" spans="1:3" x14ac:dyDescent="0.35">
      <c r="A40" t="s">
        <v>20</v>
      </c>
    </row>
    <row r="45" spans="1:3" x14ac:dyDescent="0.35">
      <c r="A45" t="s">
        <v>21</v>
      </c>
    </row>
    <row r="46" spans="1:3" x14ac:dyDescent="0.35">
      <c r="A46" t="s">
        <v>22</v>
      </c>
      <c r="B46">
        <v>0.8</v>
      </c>
    </row>
    <row r="47" spans="1:3" x14ac:dyDescent="0.35">
      <c r="A47" t="s">
        <v>23</v>
      </c>
      <c r="B47">
        <v>10</v>
      </c>
    </row>
    <row r="48" spans="1:3" x14ac:dyDescent="0.35">
      <c r="A48" t="s">
        <v>24</v>
      </c>
      <c r="B48">
        <v>1.8</v>
      </c>
    </row>
    <row r="49" spans="1:2" x14ac:dyDescent="0.35">
      <c r="A49" t="s">
        <v>25</v>
      </c>
      <c r="B49">
        <f>((B47/B48)+1)*B46</f>
        <v>5.2444444444444445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2022-12-30T04:06:13Z</dcterms:created>
  <dcterms:modified xsi:type="dcterms:W3CDTF">2023-01-04T00:01:00Z</dcterms:modified>
</cp:coreProperties>
</file>