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25" yWindow="15" windowWidth="22050" windowHeight="11535"/>
  </bookViews>
  <sheets>
    <sheet name="parts orders" sheetId="2" r:id="rId1"/>
    <sheet name="prices" sheetId="3" r:id="rId2"/>
    <sheet name="not used 2-23 " sheetId="1" r:id="rId3"/>
  </sheets>
  <calcPr calcId="145621"/>
</workbook>
</file>

<file path=xl/calcChain.xml><?xml version="1.0" encoding="utf-8"?>
<calcChain xmlns="http://schemas.openxmlformats.org/spreadsheetml/2006/main">
  <c r="H33" i="3" l="1"/>
  <c r="I36" i="3" l="1"/>
  <c r="I35" i="3"/>
  <c r="D77" i="3" l="1"/>
  <c r="D82" i="3" l="1"/>
  <c r="D85" i="3" l="1"/>
  <c r="D49" i="3"/>
  <c r="M24" i="3" l="1"/>
  <c r="D52" i="3" l="1"/>
  <c r="D57" i="3" l="1"/>
  <c r="D2" i="3" l="1"/>
  <c r="H322" i="2" l="1"/>
  <c r="H320" i="2"/>
  <c r="H333" i="2"/>
  <c r="H326" i="2"/>
  <c r="H329" i="2"/>
  <c r="D44" i="3"/>
  <c r="G304" i="1" l="1"/>
  <c r="G302" i="1"/>
  <c r="D47" i="3"/>
  <c r="D74" i="3" l="1"/>
  <c r="G295" i="1" l="1"/>
  <c r="D11" i="3"/>
  <c r="G288" i="1" l="1"/>
  <c r="G286" i="1"/>
  <c r="D48" i="3"/>
  <c r="H309" i="2"/>
  <c r="G269" i="1" l="1"/>
  <c r="D28" i="3"/>
  <c r="D45" i="3"/>
  <c r="G265" i="1" l="1"/>
  <c r="G263" i="1" l="1"/>
  <c r="D35" i="3"/>
  <c r="H298" i="2" l="1"/>
  <c r="H291" i="2" l="1"/>
  <c r="H288" i="2"/>
  <c r="G257" i="1" l="1"/>
  <c r="G252" i="1"/>
  <c r="G249" i="1"/>
  <c r="G243" i="1" l="1"/>
  <c r="G241" i="1"/>
  <c r="G239" i="1"/>
  <c r="D14" i="3" l="1"/>
  <c r="H259" i="2" l="1"/>
  <c r="G222" i="1"/>
  <c r="G218" i="1" l="1"/>
  <c r="H254" i="2" l="1"/>
  <c r="D37" i="3" l="1"/>
  <c r="G211" i="1" l="1"/>
  <c r="G209" i="1"/>
  <c r="F211" i="1"/>
  <c r="F209" i="1"/>
  <c r="D50" i="3" l="1"/>
  <c r="D86" i="3" l="1"/>
  <c r="D87" i="3"/>
  <c r="D71" i="3" l="1"/>
  <c r="D72" i="3"/>
  <c r="D66" i="3" l="1"/>
  <c r="D64" i="3" l="1"/>
  <c r="D60" i="3" l="1"/>
  <c r="D73" i="3" l="1"/>
  <c r="D80" i="3" l="1"/>
  <c r="G169" i="1" l="1"/>
  <c r="D84" i="3" l="1"/>
  <c r="H180" i="2" l="1"/>
  <c r="H186" i="2"/>
  <c r="H188" i="2"/>
  <c r="D33" i="3" l="1"/>
  <c r="D61" i="3" l="1"/>
  <c r="D62" i="3" l="1"/>
  <c r="D26" i="3" l="1"/>
  <c r="D81" i="3" l="1"/>
  <c r="D18" i="3" l="1"/>
  <c r="D53" i="3" l="1"/>
  <c r="D76" i="3" l="1"/>
  <c r="D55" i="3"/>
  <c r="D78" i="3" l="1"/>
  <c r="D17" i="3" l="1"/>
  <c r="D67" i="3" l="1"/>
  <c r="D83" i="3"/>
  <c r="H114" i="2" l="1"/>
  <c r="H111" i="2"/>
  <c r="G138" i="1" l="1"/>
  <c r="G28" i="1"/>
  <c r="D27" i="3"/>
  <c r="D63" i="3"/>
  <c r="A63" i="3"/>
  <c r="G37" i="1" l="1"/>
  <c r="H106" i="2" l="1"/>
  <c r="D25" i="3" l="1"/>
  <c r="H102" i="2" l="1"/>
  <c r="G7" i="1" l="1"/>
  <c r="G162" i="1"/>
  <c r="D58" i="3" l="1"/>
  <c r="D38" i="3" l="1"/>
  <c r="B41" i="3" l="1"/>
  <c r="D41" i="3" s="1"/>
  <c r="D69" i="3"/>
  <c r="H91" i="2" l="1"/>
  <c r="H90" i="2"/>
  <c r="G6" i="1"/>
  <c r="G5" i="1"/>
  <c r="D20" i="3" l="1"/>
  <c r="D29" i="3" l="1"/>
  <c r="D7" i="3" l="1"/>
  <c r="D10" i="3"/>
  <c r="D31" i="3" l="1"/>
  <c r="D54" i="3"/>
  <c r="D16" i="3" l="1"/>
  <c r="A19" i="3" l="1"/>
  <c r="D19" i="3" s="1"/>
  <c r="D6" i="3" l="1"/>
  <c r="D34" i="3" l="1"/>
  <c r="D65" i="3" l="1"/>
  <c r="D36" i="3" l="1"/>
  <c r="B70" i="3" l="1"/>
  <c r="D70" i="3" s="1"/>
  <c r="D42" i="3"/>
  <c r="D12" i="3" l="1"/>
  <c r="D59" i="3" l="1"/>
  <c r="D56" i="3" l="1"/>
  <c r="H39" i="2" l="1"/>
  <c r="G130" i="1" l="1"/>
  <c r="D21" i="3"/>
  <c r="D23" i="3"/>
  <c r="D43" i="3" l="1"/>
  <c r="D46" i="3" l="1"/>
  <c r="D40" i="3" l="1"/>
  <c r="D13" i="3"/>
  <c r="D39" i="3"/>
  <c r="G67" i="1" l="1"/>
  <c r="D4" i="3" l="1"/>
  <c r="D79" i="3"/>
  <c r="D5" i="3"/>
  <c r="D8" i="3"/>
  <c r="D9" i="3"/>
  <c r="D15" i="3"/>
  <c r="D22" i="3"/>
  <c r="D24" i="3"/>
  <c r="D30" i="3"/>
  <c r="D32" i="3"/>
  <c r="D51" i="3"/>
  <c r="D68" i="3"/>
  <c r="D75" i="3"/>
  <c r="D3" i="3"/>
</calcChain>
</file>

<file path=xl/sharedStrings.xml><?xml version="1.0" encoding="utf-8"?>
<sst xmlns="http://schemas.openxmlformats.org/spreadsheetml/2006/main" count="2658" uniqueCount="650">
  <si>
    <t>3/8-16UNC-2B </t>
  </si>
  <si>
    <t>go</t>
  </si>
  <si>
    <t>pd</t>
  </si>
  <si>
    <t>¼-56UNS-2B </t>
  </si>
  <si>
    <t>¾-16UNF-2B </t>
  </si>
  <si>
    <t>4-40UNC-2B </t>
  </si>
  <si>
    <t>nogo</t>
  </si>
  <si>
    <t>M14X0.5-6H</t>
  </si>
  <si>
    <t>part#</t>
  </si>
  <si>
    <t>taper lock</t>
  </si>
  <si>
    <t>Description</t>
  </si>
  <si>
    <t>cost</t>
  </si>
  <si>
    <t>quote</t>
  </si>
  <si>
    <t>note</t>
  </si>
  <si>
    <t>6 weeks</t>
  </si>
  <si>
    <t>2-56UNC-2B</t>
  </si>
  <si>
    <t>1/4-20UNC-2B</t>
  </si>
  <si>
    <t>Full Thread</t>
  </si>
  <si>
    <t>3.000-12UN-2B</t>
  </si>
  <si>
    <t>Tri-Lock</t>
  </si>
  <si>
    <t>10-24UNC-3B</t>
  </si>
  <si>
    <t>1-7/8-12UN-2B</t>
  </si>
  <si>
    <t>po#</t>
  </si>
  <si>
    <t>item</t>
  </si>
  <si>
    <t>sp</t>
  </si>
  <si>
    <t>ref#</t>
  </si>
  <si>
    <t>date</t>
  </si>
  <si>
    <t>H065</t>
  </si>
  <si>
    <t>gage</t>
  </si>
  <si>
    <t>type</t>
  </si>
  <si>
    <t>4 weeks</t>
  </si>
  <si>
    <t>markup</t>
  </si>
  <si>
    <t>H30925</t>
  </si>
  <si>
    <t>H31659</t>
  </si>
  <si>
    <t>t262</t>
  </si>
  <si>
    <t>t272</t>
  </si>
  <si>
    <t>1.500-16UN-2B</t>
  </si>
  <si>
    <t>.8705-28UN-2B</t>
  </si>
  <si>
    <t>1/2-13UNC-2B</t>
  </si>
  <si>
    <t>5/16-48UNS-2B</t>
  </si>
  <si>
    <t>H40705</t>
  </si>
  <si>
    <t>10-32UNF-2B</t>
  </si>
  <si>
    <t>H30924</t>
  </si>
  <si>
    <t>4-40UNC</t>
  </si>
  <si>
    <t>3/8-16 UNC</t>
  </si>
  <si>
    <t>1/4-20 UNC</t>
  </si>
  <si>
    <t>M3.0x.050 6H</t>
  </si>
  <si>
    <t>M6.0x1.00 6G</t>
  </si>
  <si>
    <t>M10.0X1.50 6H</t>
  </si>
  <si>
    <t>H41334</t>
  </si>
  <si>
    <t>S160</t>
  </si>
  <si>
    <t>s160</t>
  </si>
  <si>
    <t>revised quote $35</t>
  </si>
  <si>
    <t>H41939</t>
  </si>
  <si>
    <t>g030</t>
  </si>
  <si>
    <t>1-32UN-2B</t>
  </si>
  <si>
    <t>H42942</t>
  </si>
  <si>
    <t>3 days</t>
  </si>
  <si>
    <t>3/4-32UN-2B</t>
  </si>
  <si>
    <t>H50127</t>
  </si>
  <si>
    <t>stock</t>
  </si>
  <si>
    <t>3/8-32UNEF-2B</t>
  </si>
  <si>
    <t>8-32UNC-2B</t>
  </si>
  <si>
    <t>H50136</t>
  </si>
  <si>
    <t>when quoting T272, send failed data to David</t>
  </si>
  <si>
    <t>6.000-12UN-2B</t>
  </si>
  <si>
    <t>Thread Work Plug</t>
  </si>
  <si>
    <t>swanson</t>
  </si>
  <si>
    <t>1327544-45</t>
  </si>
  <si>
    <t>6 wks</t>
  </si>
  <si>
    <t>7/16-20UNF-2B</t>
  </si>
  <si>
    <t>1.8750-12UN</t>
  </si>
  <si>
    <t>tri-lock</t>
  </si>
  <si>
    <t>H51341</t>
  </si>
  <si>
    <t>1 wk</t>
  </si>
  <si>
    <t>k444</t>
  </si>
  <si>
    <t>H60234</t>
  </si>
  <si>
    <t>1/4-18NPT</t>
  </si>
  <si>
    <t>T272</t>
  </si>
  <si>
    <t>NOT REC'D BACK FROM DIAMOND AFTER CAL - REPLACE AT N/C</t>
  </si>
  <si>
    <t>3.250-12UN</t>
  </si>
  <si>
    <t>10-32UNF-2B STI</t>
  </si>
  <si>
    <t>no go</t>
  </si>
  <si>
    <t>H61126</t>
  </si>
  <si>
    <t>L019</t>
  </si>
  <si>
    <t>M25.0x1.50-6H</t>
  </si>
  <si>
    <t>H62330</t>
  </si>
  <si>
    <t>originally quoted $126 ea</t>
  </si>
  <si>
    <t>H60331</t>
  </si>
  <si>
    <t>3.250-12UN-2B</t>
  </si>
  <si>
    <t>5 weeks</t>
  </si>
  <si>
    <t>7/8-12N-2</t>
  </si>
  <si>
    <t>4-48UNF-2B</t>
  </si>
  <si>
    <t>no</t>
  </si>
  <si>
    <t>H70628</t>
  </si>
  <si>
    <t>a376</t>
  </si>
  <si>
    <t>6-40UNF-3B</t>
  </si>
  <si>
    <t>H0741</t>
  </si>
  <si>
    <t>.750-32UN-2B</t>
  </si>
  <si>
    <t>H070924</t>
  </si>
  <si>
    <t>2.000-12UN-2B</t>
  </si>
  <si>
    <t>Tri-lock</t>
  </si>
  <si>
    <t>H71309</t>
  </si>
  <si>
    <t>.112-40UNC-2B</t>
  </si>
  <si>
    <t>1/4-28UNF-2B</t>
  </si>
  <si>
    <t>not ordered</t>
  </si>
  <si>
    <t>M20x1.5-6H</t>
  </si>
  <si>
    <t>1.8125-16UN-2B</t>
  </si>
  <si>
    <t>1-3/8-12UNF-2B</t>
  </si>
  <si>
    <t>H72820</t>
  </si>
  <si>
    <t>5 wks</t>
  </si>
  <si>
    <t>M5.0x0.80-6H</t>
  </si>
  <si>
    <t>2 5/8-12UN-2B</t>
  </si>
  <si>
    <t>5-40UNC-2B</t>
  </si>
  <si>
    <t>1/4-48UNS-2B</t>
  </si>
  <si>
    <t>3/8-16UNC-3B</t>
  </si>
  <si>
    <t>4-40UNC-2B</t>
  </si>
  <si>
    <t>this one was in tolerance</t>
  </si>
  <si>
    <t>4-40-UNC-2B</t>
  </si>
  <si>
    <t>H72223</t>
  </si>
  <si>
    <t>.250-20UNC-2B</t>
  </si>
  <si>
    <t>H80331</t>
  </si>
  <si>
    <t>S</t>
  </si>
  <si>
    <t>H80404</t>
  </si>
  <si>
    <t>1 WK</t>
  </si>
  <si>
    <t>H80213</t>
  </si>
  <si>
    <t>STOCK</t>
  </si>
  <si>
    <t>6 WKS</t>
  </si>
  <si>
    <t>H73011</t>
  </si>
  <si>
    <t>5 WEEKS</t>
  </si>
  <si>
    <t>NOT ORDERED</t>
  </si>
  <si>
    <t>H81607</t>
  </si>
  <si>
    <t>1-72UNF-2B</t>
  </si>
  <si>
    <t>H082023</t>
  </si>
  <si>
    <t>4-40UNS</t>
  </si>
  <si>
    <t>M8-1.25-6G SET</t>
  </si>
  <si>
    <t>7.1600mm</t>
  </si>
  <si>
    <t>7.0420mm</t>
  </si>
  <si>
    <t>H83124</t>
  </si>
  <si>
    <t>M5.0x0.8-6H</t>
  </si>
  <si>
    <t>H091323</t>
  </si>
  <si>
    <t>1 week</t>
  </si>
  <si>
    <t>3/4-20UNEF-2B</t>
  </si>
  <si>
    <t>.250-20UNC-2BH5</t>
  </si>
  <si>
    <t xml:space="preserve">go </t>
  </si>
  <si>
    <t>H91625</t>
  </si>
  <si>
    <t xml:space="preserve"> 1 week</t>
  </si>
  <si>
    <t>.3750-24UNF-3B</t>
  </si>
  <si>
    <t>H92006</t>
  </si>
  <si>
    <t>C92002</t>
  </si>
  <si>
    <t>7 weeks</t>
  </si>
  <si>
    <t>1/4-18NPSM-2B</t>
  </si>
  <si>
    <t>.190-240UNC-2B</t>
  </si>
  <si>
    <t>H92214</t>
  </si>
  <si>
    <t>H92124</t>
  </si>
  <si>
    <t>1/4-20STI-2B</t>
  </si>
  <si>
    <t>3/8-24UNF-2B</t>
  </si>
  <si>
    <t>H92740</t>
  </si>
  <si>
    <t>M20-x1.6-6H</t>
  </si>
  <si>
    <t>M3.0x0.50-6H</t>
  </si>
  <si>
    <t>3-3/4-16UN-3B</t>
  </si>
  <si>
    <t>cancelled</t>
  </si>
  <si>
    <t>H101232</t>
  </si>
  <si>
    <t>h10138</t>
  </si>
  <si>
    <t>.3750-401UNS-2B</t>
  </si>
  <si>
    <t>5/16-18UNC-2B</t>
  </si>
  <si>
    <t>return as is</t>
  </si>
  <si>
    <t>2-7/8-12UN-2B</t>
  </si>
  <si>
    <t>H110803</t>
  </si>
  <si>
    <t>H111732</t>
  </si>
  <si>
    <t>1-11/16-12UN-2B</t>
  </si>
  <si>
    <t>0-80UNF-2B</t>
  </si>
  <si>
    <t>H120207</t>
  </si>
  <si>
    <t>H1202280</t>
  </si>
  <si>
    <t>H483</t>
  </si>
  <si>
    <t>1-4-20UNC-2B</t>
  </si>
  <si>
    <t>3/8-16UNC-2B</t>
  </si>
  <si>
    <t>H121905</t>
  </si>
  <si>
    <t>3 weeks</t>
  </si>
  <si>
    <t>G030</t>
  </si>
  <si>
    <t>M2.5x0.45-6H</t>
  </si>
  <si>
    <t>H11127</t>
  </si>
  <si>
    <t>2 7/8-16UN-2B</t>
  </si>
  <si>
    <t>M3x0.5-6H</t>
  </si>
  <si>
    <t>H11206</t>
  </si>
  <si>
    <t>1 WEEK</t>
  </si>
  <si>
    <t>expedited 2 weeks at $369</t>
  </si>
  <si>
    <t>M16x1.5-6H</t>
  </si>
  <si>
    <t>1-12UNF-2B</t>
  </si>
  <si>
    <t>6-32UNC-2B</t>
  </si>
  <si>
    <t>11/16-32UN-2B</t>
  </si>
  <si>
    <t>.750-20UNEF-2B</t>
  </si>
  <si>
    <t>H011318</t>
  </si>
  <si>
    <t>gems</t>
  </si>
  <si>
    <t>H11325</t>
  </si>
  <si>
    <t>1395733 a446</t>
  </si>
  <si>
    <t>1395732 a446</t>
  </si>
  <si>
    <t>2-56UNC-2B STI</t>
  </si>
  <si>
    <t>1394943r144</t>
  </si>
  <si>
    <t>H11709</t>
  </si>
  <si>
    <t>a446</t>
  </si>
  <si>
    <t>H11324</t>
  </si>
  <si>
    <t>M12x1.25-6H</t>
  </si>
  <si>
    <t>c425 chris</t>
  </si>
  <si>
    <t>1.750-12UN-2B</t>
  </si>
  <si>
    <t>1.250-12UNF-2B</t>
  </si>
  <si>
    <t>Taper lock</t>
  </si>
  <si>
    <t>H20425</t>
  </si>
  <si>
    <t>waiting for marci = return as is</t>
  </si>
  <si>
    <t>.164-32UNC-2B</t>
  </si>
  <si>
    <t>Full thread</t>
  </si>
  <si>
    <t>1 3/4-12UN-2B</t>
  </si>
  <si>
    <t>H20822</t>
  </si>
  <si>
    <t>handle for these gauges</t>
  </si>
  <si>
    <t>one price for all 3 parts</t>
  </si>
  <si>
    <t>H020925</t>
  </si>
  <si>
    <t>1 day</t>
  </si>
  <si>
    <t>H21606</t>
  </si>
  <si>
    <t>t345</t>
  </si>
  <si>
    <t>b726</t>
  </si>
  <si>
    <t>M4x0.7-6H</t>
  </si>
  <si>
    <t>M5x0.8-6H</t>
  </si>
  <si>
    <t>H30728</t>
  </si>
  <si>
    <t>E280</t>
  </si>
  <si>
    <t>3.000-12UNC-2B</t>
  </si>
  <si>
    <t>Tri lock</t>
  </si>
  <si>
    <t>passed calibration but some of the top and bottom threads are a little bit damaged</t>
  </si>
  <si>
    <t>1-1/4-12UNF-2B</t>
  </si>
  <si>
    <t>7/16-32UNF-2B</t>
  </si>
  <si>
    <t>4 week</t>
  </si>
  <si>
    <t>bottom thread is chipped 1412877</t>
  </si>
  <si>
    <t xml:space="preserve">G030 bottom thread is chipped </t>
  </si>
  <si>
    <t>H32822</t>
  </si>
  <si>
    <t>H32235</t>
  </si>
  <si>
    <t>H33022</t>
  </si>
  <si>
    <t>H33033</t>
  </si>
  <si>
    <t>H32122</t>
  </si>
  <si>
    <t>h065 received broken STEVE TOOK CARE OF THIS</t>
  </si>
  <si>
    <t>pd on parts request inconsistent with datasheet - d/s is in ", unit is metric  B726</t>
  </si>
  <si>
    <t>c425</t>
  </si>
  <si>
    <t>1-1/16-12UN-2B</t>
  </si>
  <si>
    <t>T272  d141</t>
  </si>
  <si>
    <t>M2.5x.45-5H STI</t>
  </si>
  <si>
    <t>A790</t>
  </si>
  <si>
    <t>H42029</t>
  </si>
  <si>
    <t>H042023</t>
  </si>
  <si>
    <t>t272 1422570 d1321</t>
  </si>
  <si>
    <t>H05623</t>
  </si>
  <si>
    <t>A790 1423418 QC1344</t>
  </si>
  <si>
    <t>A790 1423419 QC1253</t>
  </si>
  <si>
    <t>H51203</t>
  </si>
  <si>
    <t>1/2-20UNF-2B</t>
  </si>
  <si>
    <t>s160 1423804,08 1 wk</t>
  </si>
  <si>
    <t>H51732</t>
  </si>
  <si>
    <t>3/4-16UNF-2B</t>
  </si>
  <si>
    <t>reversable</t>
  </si>
  <si>
    <t>A155 1428411 Prop#399 return as is</t>
  </si>
  <si>
    <t>2.3750-12UN-2B</t>
  </si>
  <si>
    <t>T272  1429323 d104</t>
  </si>
  <si>
    <t>H61627</t>
  </si>
  <si>
    <t xml:space="preserve">4 weeks </t>
  </si>
  <si>
    <t>2 1/8-12UN-2B</t>
  </si>
  <si>
    <t>M6X1.0-6H</t>
  </si>
  <si>
    <t>M2x0.4-6H</t>
  </si>
  <si>
    <t>1.740 mm</t>
  </si>
  <si>
    <t>5.3500 mm</t>
  </si>
  <si>
    <t>B726 1430895 SM1826</t>
  </si>
  <si>
    <t>G030 1431533 3157</t>
  </si>
  <si>
    <t>H62134</t>
  </si>
  <si>
    <t>T272 1429321 D177  back to Tony - maybe doesn't need replacement</t>
  </si>
  <si>
    <t>1-24UNS-2B</t>
  </si>
  <si>
    <t>H71807</t>
  </si>
  <si>
    <t>G030 810</t>
  </si>
  <si>
    <t>G030 #810</t>
  </si>
  <si>
    <t>M326 1431507 BI-990-01593 - return as is</t>
  </si>
  <si>
    <t>T272 1439087 D894</t>
  </si>
  <si>
    <t>H072007</t>
  </si>
  <si>
    <t>T272 1439080 D294</t>
  </si>
  <si>
    <t>2 1/4-16UN-2B</t>
  </si>
  <si>
    <t>t272 1439076 d814a</t>
  </si>
  <si>
    <t>3/8-32-UNEF-2B</t>
  </si>
  <si>
    <t>T272 1439098 D989</t>
  </si>
  <si>
    <t>H072327</t>
  </si>
  <si>
    <t>1 1/16-12-2B</t>
  </si>
  <si>
    <t>M6x1.0-6H</t>
  </si>
  <si>
    <t>B726 1444172 SM1111</t>
  </si>
  <si>
    <t>A532 1444107 H-20  return as is</t>
  </si>
  <si>
    <t>H072722</t>
  </si>
  <si>
    <t>G030 1442028 C820</t>
  </si>
  <si>
    <t>used on on table</t>
  </si>
  <si>
    <t>used on table</t>
  </si>
  <si>
    <t>2.6750mm</t>
  </si>
  <si>
    <t>C425 1444238</t>
  </si>
  <si>
    <t>2 3/8-12UN-2B</t>
  </si>
  <si>
    <t>T272 1446642 D3234</t>
  </si>
  <si>
    <t>2.500-12UN-2B</t>
  </si>
  <si>
    <t>t272 1446671 d897</t>
  </si>
  <si>
    <t>1 1/8-12UNF-2B</t>
  </si>
  <si>
    <t>t272 1446686 d1390</t>
  </si>
  <si>
    <t>5/16-18UN-2B</t>
  </si>
  <si>
    <t>t272 1446689 d278</t>
  </si>
  <si>
    <t>H80957</t>
  </si>
  <si>
    <t>H81056</t>
  </si>
  <si>
    <t>n422 1446809 105-224</t>
  </si>
  <si>
    <t>n422 1446813 105-357</t>
  </si>
  <si>
    <t>RETURN AS IS</t>
  </si>
  <si>
    <t>T272 1446675 D1017</t>
  </si>
  <si>
    <t>H4026</t>
  </si>
  <si>
    <t>M3x0.5-6G</t>
  </si>
  <si>
    <t>Ring Gauge</t>
  </si>
  <si>
    <t>2.580 mm</t>
  </si>
  <si>
    <t>H559 1449871 3741</t>
  </si>
  <si>
    <t>7/8-14UNF-2B</t>
  </si>
  <si>
    <t>t272 1450191 d3585</t>
  </si>
  <si>
    <t>t272 1450190 d3121</t>
  </si>
  <si>
    <t>M6x0.75-6H</t>
  </si>
  <si>
    <t>H82410</t>
  </si>
  <si>
    <t>M4x.7-6G SET</t>
  </si>
  <si>
    <t>M6x1-6G SET</t>
  </si>
  <si>
    <t>return as is s411 1449783 sr-0312</t>
  </si>
  <si>
    <t>c435 1449765 c-07629</t>
  </si>
  <si>
    <t>c435 1449764 c-07632</t>
  </si>
  <si>
    <t>t272 1451851 D593</t>
  </si>
  <si>
    <t>H02408</t>
  </si>
  <si>
    <t>.190-24UNC-2B</t>
  </si>
  <si>
    <t>t345 1453504 10001182</t>
  </si>
  <si>
    <t>1/4-20-UNC</t>
  </si>
  <si>
    <t>on table</t>
  </si>
  <si>
    <t>t345 1453505 10006617</t>
  </si>
  <si>
    <t>g030 1453255 c617</t>
  </si>
  <si>
    <t xml:space="preserve">9/16-32UN-2B  </t>
  </si>
  <si>
    <t>t272 1453878 d9010</t>
  </si>
  <si>
    <t>H91214</t>
  </si>
  <si>
    <t>H91315</t>
  </si>
  <si>
    <t>H91215</t>
  </si>
  <si>
    <t>9/23/22 stil waiting to hear from Marci ok 9/28</t>
  </si>
  <si>
    <t>g030  1456784 2398</t>
  </si>
  <si>
    <t xml:space="preserve">nogo </t>
  </si>
  <si>
    <t>g030  1456780 c718 6 weeks</t>
  </si>
  <si>
    <t>H92324</t>
  </si>
  <si>
    <t>H92827</t>
  </si>
  <si>
    <t>g030 1458852 1414</t>
  </si>
  <si>
    <t>ok fg</t>
  </si>
  <si>
    <t>H92920</t>
  </si>
  <si>
    <t>T272 1460675 D1046</t>
  </si>
  <si>
    <t>7/16-16UN-2B</t>
  </si>
  <si>
    <t>M10x1.56H</t>
  </si>
  <si>
    <t>10-24UNC-2B</t>
  </si>
  <si>
    <t>t272 1469661 d622</t>
  </si>
  <si>
    <t>t272 1469662 d3028</t>
  </si>
  <si>
    <t>t272 1469658 d1895</t>
  </si>
  <si>
    <t>t272 1469651 d3133</t>
  </si>
  <si>
    <t>t272 1469645 d3532</t>
  </si>
  <si>
    <t>H111731</t>
  </si>
  <si>
    <t>cancelled 11/22 - this item only</t>
  </si>
  <si>
    <t>m326 1472291 bi-990-00723 return as is</t>
  </si>
  <si>
    <t>.108 / .110</t>
  </si>
  <si>
    <t>go/nogo</t>
  </si>
  <si>
    <t>pin gage</t>
  </si>
  <si>
    <t>1428716 a446 GA-PG-0004-007</t>
  </si>
  <si>
    <t>1475041 t345  10006972</t>
  </si>
  <si>
    <t>class z</t>
  </si>
  <si>
    <t>1475121 a803  AT473 return as is</t>
  </si>
  <si>
    <t>H121323</t>
  </si>
  <si>
    <t>QTY 2) 1475421+1475421 T272 D164 D520</t>
  </si>
  <si>
    <t>H121434</t>
  </si>
  <si>
    <t>full thread - plug</t>
  </si>
  <si>
    <t>1475931 n422 105-063</t>
  </si>
  <si>
    <t>1475930 n422 105-062</t>
  </si>
  <si>
    <t>H121528</t>
  </si>
  <si>
    <t>48*2</t>
  </si>
  <si>
    <t>n/c</t>
  </si>
  <si>
    <t>H121606</t>
  </si>
  <si>
    <t>24*2</t>
  </si>
  <si>
    <t>10-32UNF-32</t>
  </si>
  <si>
    <t>1475946 n422 113-008</t>
  </si>
  <si>
    <t>1475937 n422 113-085</t>
  </si>
  <si>
    <t>1475942 n422 105-31</t>
  </si>
  <si>
    <t>1475932 n422 113-002</t>
  </si>
  <si>
    <t>.3125-24UNF-2B</t>
  </si>
  <si>
    <t>1476964 g030 c803</t>
  </si>
  <si>
    <t>ordered</t>
  </si>
  <si>
    <t>1477077 s160 2108</t>
  </si>
  <si>
    <t>1477076 s160 tp-008</t>
  </si>
  <si>
    <t>1477075 s160 tp-037b</t>
  </si>
  <si>
    <t>1478058 n852 eqp-0000-0320</t>
  </si>
  <si>
    <t>1478059 n852 eqp-0000-0323</t>
  </si>
  <si>
    <t>1478060 n852 eqp-0000-0321</t>
  </si>
  <si>
    <t>g030 1478115 472</t>
  </si>
  <si>
    <t>t272 1481476 d592</t>
  </si>
  <si>
    <t>t272  1481471 d633</t>
  </si>
  <si>
    <t>h10618</t>
  </si>
  <si>
    <t>c10402</t>
  </si>
  <si>
    <t>Bo says we received the wrong gauge in October but there's no record that we reordered or returned the wrong item</t>
  </si>
  <si>
    <t>5/8-11UNC-2B</t>
  </si>
  <si>
    <t>6-32UNC-2B STI</t>
  </si>
  <si>
    <t>C10301</t>
  </si>
  <si>
    <t>m326 1481854 bi-990-00522 return as is</t>
  </si>
  <si>
    <t>a803 1482989 at1085  return as is</t>
  </si>
  <si>
    <t>g030 1483854 811</t>
  </si>
  <si>
    <t>g030 1483855 c725</t>
  </si>
  <si>
    <t>M8x1.25-6H</t>
  </si>
  <si>
    <t>g030 1483857 c299</t>
  </si>
  <si>
    <t>quoted cheryl 1/24/23</t>
  </si>
  <si>
    <t>c390 1487354 003835</t>
  </si>
  <si>
    <t>3.545mm</t>
  </si>
  <si>
    <t>3.663mm</t>
  </si>
  <si>
    <t>c390 1487348 007149</t>
  </si>
  <si>
    <t>c390 1487357 004279</t>
  </si>
  <si>
    <t>10-48UNS-2B</t>
  </si>
  <si>
    <t>r144 1486640 ---</t>
  </si>
  <si>
    <t>H12007</t>
  </si>
  <si>
    <t>.086-56UNC-2B</t>
  </si>
  <si>
    <t>c390 1487246  004195b</t>
  </si>
  <si>
    <t>c390 1487251 004040</t>
  </si>
  <si>
    <t>c390 1487247 003985</t>
  </si>
  <si>
    <t>0.027"</t>
  </si>
  <si>
    <t>GO</t>
  </si>
  <si>
    <t>Class Z Pin Gauge</t>
  </si>
  <si>
    <t>D164 1486701  ID2305   Lost</t>
  </si>
  <si>
    <t>D164 1486701  ID2305   Lost   3-4 week dely</t>
  </si>
  <si>
    <t>H12525</t>
  </si>
  <si>
    <t>7/16-32UN-2A</t>
  </si>
  <si>
    <t>ring</t>
  </si>
  <si>
    <t>t272 1481480 d1723</t>
  </si>
  <si>
    <t>t272 1481480 d1723- only go failed, don't quote nogo</t>
  </si>
  <si>
    <t>H12613</t>
  </si>
  <si>
    <t xml:space="preserve">.171-56UNS-2A </t>
  </si>
  <si>
    <t>d920 1488158 dh1055</t>
  </si>
  <si>
    <t>d920 1488150 dh965</t>
  </si>
  <si>
    <t>d920 1488147 dh665</t>
  </si>
  <si>
    <t>3/4-24UNS-2B</t>
  </si>
  <si>
    <t>t272 1490027 d1908</t>
  </si>
  <si>
    <t>10-32UNF-2A</t>
  </si>
  <si>
    <t>adjustable Ring gauge</t>
  </si>
  <si>
    <t>q299 1490219 fmees0030</t>
  </si>
  <si>
    <t>awaiting lfo quote or quoted to cust:</t>
  </si>
  <si>
    <t>H20218</t>
  </si>
  <si>
    <t>H20219</t>
  </si>
  <si>
    <t>H12435</t>
  </si>
  <si>
    <t>H12533</t>
  </si>
  <si>
    <t>5.3500mm</t>
  </si>
  <si>
    <t>q299 1490219 fmees0030   return as is</t>
  </si>
  <si>
    <t>H20348</t>
  </si>
  <si>
    <t>thread ring</t>
  </si>
  <si>
    <t>g030 1492920 C219 - locking and adjustment screw worn out, can't make adj</t>
  </si>
  <si>
    <t>H8030</t>
  </si>
  <si>
    <t>d164  1491258 id2235  rec'd in error on PO 1488158  cust wants returned as is</t>
  </si>
  <si>
    <t>2 1/4-12UN-2B</t>
  </si>
  <si>
    <t>t272 1496258 d210</t>
  </si>
  <si>
    <t>t272 1492661 d982</t>
  </si>
  <si>
    <t>1 3/16-12UN-2B</t>
  </si>
  <si>
    <t>1 1/4-12UNF-2B</t>
  </si>
  <si>
    <t>H21531</t>
  </si>
  <si>
    <t>H21614</t>
  </si>
  <si>
    <t>t272 1492664 d757</t>
  </si>
  <si>
    <t>t272 1492666 d770</t>
  </si>
  <si>
    <t>t272 1492682 d512</t>
  </si>
  <si>
    <t>t272 1492685 d153</t>
  </si>
  <si>
    <t>t272 1492686 d1674</t>
  </si>
  <si>
    <t>H21634</t>
  </si>
  <si>
    <t>1 1/16-20UN-2B</t>
  </si>
  <si>
    <t>to lfo</t>
  </si>
  <si>
    <t>quoted</t>
  </si>
  <si>
    <t>1 1/16-12UN-2B</t>
  </si>
  <si>
    <t>3/4-12UN-2B</t>
  </si>
  <si>
    <t>t272 149698 d1236</t>
  </si>
  <si>
    <t>t272 1494725 d141</t>
  </si>
  <si>
    <t>t272 1492807 d883</t>
  </si>
  <si>
    <t>.3340/.3370</t>
  </si>
  <si>
    <t>pin gauge</t>
  </si>
  <si>
    <t>g030 1494681 c612</t>
  </si>
  <si>
    <t>g030 1494670 1295</t>
  </si>
  <si>
    <t>H022125</t>
  </si>
  <si>
    <t>H22213</t>
  </si>
  <si>
    <t>1.500-12UNF-2B</t>
  </si>
  <si>
    <t>c390 1487346 007149</t>
  </si>
  <si>
    <t>H22813</t>
  </si>
  <si>
    <t>T272 1496792 D174</t>
  </si>
  <si>
    <t>g030 1498236 227</t>
  </si>
  <si>
    <t>H30226</t>
  </si>
  <si>
    <t>1/4-20NC-2</t>
  </si>
  <si>
    <t>g040 1501123 e64</t>
  </si>
  <si>
    <t>.250-28-UNF-2B</t>
  </si>
  <si>
    <t>t345 1504370 10001384</t>
  </si>
  <si>
    <t>t345 1504372 tex10991</t>
  </si>
  <si>
    <t>H32410</t>
  </si>
  <si>
    <t>e280 1505319 744</t>
  </si>
  <si>
    <t>H40326</t>
  </si>
  <si>
    <t>M8x0.75-6H</t>
  </si>
  <si>
    <t>7.6450</t>
  </si>
  <si>
    <t>H41027</t>
  </si>
  <si>
    <t>t345 1506145 tex11043</t>
  </si>
  <si>
    <t>t272 1511345 d222</t>
  </si>
  <si>
    <t>H4254</t>
  </si>
  <si>
    <t>t272 1516555 d1118</t>
  </si>
  <si>
    <t>7 wks</t>
  </si>
  <si>
    <t>H51137</t>
  </si>
  <si>
    <t>1/2-13UNC-2A</t>
  </si>
  <si>
    <t>t272 1516693 d199</t>
  </si>
  <si>
    <t>H52206</t>
  </si>
  <si>
    <t>d425 1525438-39 2105+2106</t>
  </si>
  <si>
    <t>qty 2</t>
  </si>
  <si>
    <t>1-32UN-2B  SPEC H4</t>
  </si>
  <si>
    <t>g030 1526169 2190</t>
  </si>
  <si>
    <t>H62229</t>
  </si>
  <si>
    <t>return as is per scott</t>
  </si>
  <si>
    <t>1/2-13NC-5INF</t>
  </si>
  <si>
    <t>t272 1528719 d1064</t>
  </si>
  <si>
    <t>H71721</t>
  </si>
  <si>
    <t>7 wk delivery</t>
  </si>
  <si>
    <t>H82110</t>
  </si>
  <si>
    <t>2 1/8-16UN-2A</t>
  </si>
  <si>
    <t>t272 1528790 d1135</t>
  </si>
  <si>
    <t>J60122</t>
  </si>
  <si>
    <t>1516731-46</t>
  </si>
  <si>
    <t>1" 5/16-12UN-2A</t>
  </si>
  <si>
    <t>t272 1516731 d3208</t>
  </si>
  <si>
    <t>11/16-16UN-2A</t>
  </si>
  <si>
    <t>t272 1516735 d829</t>
  </si>
  <si>
    <t>t272 1516736 d829</t>
  </si>
  <si>
    <t xml:space="preserve">2.000-16UN-2A </t>
  </si>
  <si>
    <t>t272 1516742 d526</t>
  </si>
  <si>
    <t>1"-16UN-2A</t>
  </si>
  <si>
    <t>t272 1516746 d1008</t>
  </si>
  <si>
    <t>H81028</t>
  </si>
  <si>
    <t>1 11/16-12UN-2A</t>
  </si>
  <si>
    <t>t72 1538354 d3597</t>
  </si>
  <si>
    <t>t272 1549077 D590</t>
  </si>
  <si>
    <t>H92530</t>
  </si>
  <si>
    <t>ring gauge</t>
  </si>
  <si>
    <t>H92815</t>
  </si>
  <si>
    <t>QTY 2</t>
  </si>
  <si>
    <t>R144 1556235+36 C13773-2 C13773-1</t>
  </si>
  <si>
    <t>5/16-80UNS-2B</t>
  </si>
  <si>
    <t>NOGO</t>
  </si>
  <si>
    <t>R144 1556233+34  C13775-1 C13775-2</t>
  </si>
  <si>
    <t>D572 1552380 DORN-1</t>
  </si>
  <si>
    <t>64 ea</t>
  </si>
  <si>
    <t>115 ea</t>
  </si>
  <si>
    <t>212 ea</t>
  </si>
  <si>
    <t>290 ea</t>
  </si>
  <si>
    <t>8 wks</t>
  </si>
  <si>
    <t>H101725</t>
  </si>
  <si>
    <t>RAI</t>
  </si>
  <si>
    <t>h101723</t>
  </si>
  <si>
    <t>11/32-32UNS</t>
  </si>
  <si>
    <t>1.6770-16UNS-2A</t>
  </si>
  <si>
    <t>M4.0x.70-6H</t>
  </si>
  <si>
    <t>M5x.5-6G</t>
  </si>
  <si>
    <t>e110 1559165 pdl0083000</t>
  </si>
  <si>
    <t>e110 1559146 pdl0095900</t>
  </si>
  <si>
    <t>e110 1559150 wal-000243</t>
  </si>
  <si>
    <t>e110 1559158 pdl0084700</t>
  </si>
  <si>
    <t>e110 1559154 cd00577</t>
  </si>
  <si>
    <t>t272 1558659 d54</t>
  </si>
  <si>
    <t>H103028</t>
  </si>
  <si>
    <t>is pd correct? Yes</t>
  </si>
  <si>
    <t>is this a ring gauge? No</t>
  </si>
  <si>
    <t xml:space="preserve">3/8-24UNF </t>
  </si>
  <si>
    <t>a155 1560116 579</t>
  </si>
  <si>
    <t>.138-40UNF-3B</t>
  </si>
  <si>
    <t>H10263</t>
  </si>
  <si>
    <t>T272 1556272 D3102</t>
  </si>
  <si>
    <t>H110128</t>
  </si>
  <si>
    <t>H103129</t>
  </si>
  <si>
    <t>8-32UNC-2A</t>
  </si>
  <si>
    <t>threaded ring</t>
  </si>
  <si>
    <t>G030 1565887 256</t>
  </si>
  <si>
    <t>G030 1565888 257</t>
  </si>
  <si>
    <t>T272 1568230 1568231</t>
  </si>
  <si>
    <t>9 wks aro  RECEIVED 12/8</t>
  </si>
  <si>
    <t>H112704</t>
  </si>
  <si>
    <t>12/8 RETURN AS IS - CHERYL DIDN'T REPLY TO QUOTES</t>
  </si>
  <si>
    <t>N424 1568098 113-136</t>
  </si>
  <si>
    <t>H121226</t>
  </si>
  <si>
    <t>12/14 RETURN AS IS PER MARK</t>
  </si>
  <si>
    <t>.240-72UNS-2B</t>
  </si>
  <si>
    <t>r144 1570305</t>
  </si>
  <si>
    <t>C12296</t>
  </si>
  <si>
    <t>rai</t>
  </si>
  <si>
    <t xml:space="preserve">M3x.5-6G </t>
  </si>
  <si>
    <t>c425 1575981 c-01941</t>
  </si>
  <si>
    <t>g030 1575699 1870</t>
  </si>
  <si>
    <t>H11529</t>
  </si>
  <si>
    <t>H11530</t>
  </si>
  <si>
    <t>1/22/24 return per Carlos</t>
  </si>
  <si>
    <t>l960 1579024 42894a</t>
  </si>
  <si>
    <t>L960 1579026 42894a</t>
  </si>
  <si>
    <t>L960 1579021 42894A</t>
  </si>
  <si>
    <t>H12913</t>
  </si>
  <si>
    <t>H11055</t>
  </si>
  <si>
    <t>s160 1580065  4072</t>
  </si>
  <si>
    <t>USED PRICES FROM h12913</t>
  </si>
  <si>
    <t>t272 1583831 d921</t>
  </si>
  <si>
    <t>H22012</t>
  </si>
  <si>
    <t>10-32UNF-2B SPL</t>
  </si>
  <si>
    <t>g030  1586491 c469</t>
  </si>
  <si>
    <t>H13009</t>
  </si>
  <si>
    <t>3/8-16STI-2B</t>
  </si>
  <si>
    <t>t345 1581781 10001160G/10001160n</t>
  </si>
  <si>
    <t>t345 1581787 10005981g/10005981n</t>
  </si>
  <si>
    <t>H22810</t>
  </si>
  <si>
    <t>g030 1588604 c802</t>
  </si>
  <si>
    <t>t345 1588117 TEX08654</t>
  </si>
  <si>
    <t>e110 1588507 PDL0066600</t>
  </si>
  <si>
    <t>h31430</t>
  </si>
  <si>
    <t>H31429</t>
  </si>
  <si>
    <t>M2X.4-6H</t>
  </si>
  <si>
    <t>s160 1591531  4206</t>
  </si>
  <si>
    <t>H31421</t>
  </si>
  <si>
    <t>t272 1592606 d618</t>
  </si>
  <si>
    <t>h31854</t>
  </si>
  <si>
    <t>4-40UNC-3B</t>
  </si>
  <si>
    <t>h065 1595416 hfi-175</t>
  </si>
  <si>
    <t>5/16-32UNEF-2B</t>
  </si>
  <si>
    <t>h065 1595414 hfi-173</t>
  </si>
  <si>
    <t>h40228</t>
  </si>
  <si>
    <t>???</t>
  </si>
  <si>
    <t>M15x1.0-6G</t>
  </si>
  <si>
    <t>e110 1602441 pdl00069700</t>
  </si>
  <si>
    <t>1/2-32UN-2B</t>
  </si>
  <si>
    <t>e110 1602446 cd1037</t>
  </si>
  <si>
    <t>M12.0x1.00-6H</t>
  </si>
  <si>
    <t>c425 1602499  c-05206</t>
  </si>
  <si>
    <t>1 1/4-11BSPP MOD</t>
  </si>
  <si>
    <t>n424 1599874 105-332</t>
  </si>
  <si>
    <t>8-32UN-2B</t>
  </si>
  <si>
    <t>t272 1605528 D1046</t>
  </si>
  <si>
    <t>t272 1605529 d222</t>
  </si>
  <si>
    <t>H50633</t>
  </si>
  <si>
    <t>h51025</t>
  </si>
  <si>
    <t>when quoting T272, send failed data to Jesse</t>
  </si>
  <si>
    <t>H51030</t>
  </si>
  <si>
    <t>6/5 STILL WAITING FOR RAY'S REPLY</t>
  </si>
  <si>
    <t>H60529</t>
  </si>
  <si>
    <t>N895 Nuvera 1613954  Z1008</t>
  </si>
  <si>
    <t>H61701</t>
  </si>
  <si>
    <t>8.164-32UNC-2B</t>
  </si>
  <si>
    <t>l019 161258 ssg1408</t>
  </si>
  <si>
    <t>H62124</t>
  </si>
  <si>
    <t>6-32UNC-B</t>
  </si>
  <si>
    <t>h71624</t>
  </si>
  <si>
    <t>t272 1621990 d3133</t>
  </si>
  <si>
    <t>haigh farr to replace HFI-462</t>
  </si>
  <si>
    <t>h90209</t>
  </si>
  <si>
    <t>Or 75 each if only ordering 1</t>
  </si>
  <si>
    <t>1/4-56UNS-2B</t>
  </si>
  <si>
    <t>haig farr to replace HFI-535</t>
  </si>
  <si>
    <t>H11067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</si>
</sst>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00"/>
    <numFmt numFmtId="165" formatCode="0.00000"/>
    <numFmt numFmtId="166" formatCode="0.000"/>
    <numFmt numFmtId="167" formatCode="m/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43" fontId="0" fillId="0" borderId="0" xfId="1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7" fontId="0" fillId="0" borderId="0" xfId="0" applyNumberFormat="1"/>
    <xf numFmtId="0" fontId="0" fillId="0" borderId="0" xfId="0" applyFont="1"/>
    <xf numFmtId="0" fontId="0" fillId="0" borderId="0" xfId="0" applyFont="1" applyAlignment="1">
      <alignment horizontal="center"/>
    </xf>
    <xf numFmtId="164" fontId="0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3" fillId="0" borderId="0" xfId="0" applyFont="1"/>
    <xf numFmtId="166" fontId="0" fillId="0" borderId="0" xfId="0" applyNumberFormat="1"/>
    <xf numFmtId="9" fontId="0" fillId="0" borderId="0" xfId="2" applyFont="1"/>
    <xf numFmtId="165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43" fontId="1" fillId="0" borderId="0" xfId="1" applyFont="1"/>
    <xf numFmtId="4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1" applyNumberFormat="1" applyFont="1"/>
    <xf numFmtId="167" fontId="0" fillId="0" borderId="0" xfId="0" applyNumberFormat="1"/>
    <xf numFmtId="164" fontId="0" fillId="0" borderId="0" xfId="0" applyNumberFormat="1" applyAlignment="1">
      <alignment horizontal="center"/>
    </xf>
    <xf numFmtId="167" fontId="0" fillId="0" borderId="0" xfId="0" applyNumberFormat="1" applyAlignment="1">
      <alignment horizontal="right"/>
    </xf>
    <xf numFmtId="16" fontId="0" fillId="0" borderId="0" xfId="0" applyNumberFormat="1" applyAlignment="1">
      <alignment horizontal="right"/>
    </xf>
    <xf numFmtId="43" fontId="0" fillId="0" borderId="0" xfId="1" applyFont="1" applyBorder="1"/>
    <xf numFmtId="14" fontId="0" fillId="0" borderId="0" xfId="0" applyNumberFormat="1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16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14" fontId="0" fillId="0" borderId="0" xfId="0" applyNumberFormat="1" applyFont="1"/>
    <xf numFmtId="16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167" fontId="0" fillId="0" borderId="0" xfId="0" applyNumberFormat="1" applyFont="1"/>
    <xf numFmtId="14" fontId="0" fillId="0" borderId="0" xfId="0" applyNumberFormat="1" applyFont="1" applyAlignment="1">
      <alignment horizontal="center"/>
    </xf>
    <xf numFmtId="12" fontId="0" fillId="0" borderId="0" xfId="1" applyNumberFormat="1" applyFont="1"/>
    <xf numFmtId="166" fontId="0" fillId="0" borderId="0" xfId="0" applyNumberFormat="1" applyFont="1" applyAlignment="1">
      <alignment horizontal="center"/>
    </xf>
    <xf numFmtId="16" fontId="0" fillId="0" borderId="0" xfId="0" applyNumberFormat="1"/>
    <xf numFmtId="14" fontId="2" fillId="0" borderId="0" xfId="0" applyNumberFormat="1" applyFont="1"/>
    <xf numFmtId="1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3"/>
  <sheetViews>
    <sheetView tabSelected="1" workbookViewId="0">
      <pane ySplit="1" topLeftCell="A493" activePane="bottomLeft" state="frozen"/>
      <selection pane="bottomLeft" activeCell="T511" sqref="T511:U511"/>
    </sheetView>
  </sheetViews>
  <sheetFormatPr defaultRowHeight="15" x14ac:dyDescent="0.25"/>
  <cols>
    <col min="1" max="1" width="10.7109375" style="4" bestFit="1" customWidth="1"/>
    <col min="2" max="2" width="9.7109375" style="9" customWidth="1"/>
    <col min="3" max="3" width="10.85546875" style="9" customWidth="1"/>
    <col min="4" max="4" width="15.85546875" customWidth="1"/>
    <col min="5" max="5" width="10.42578125" customWidth="1"/>
    <col min="6" max="6" width="9.5703125" bestFit="1" customWidth="1"/>
    <col min="7" max="7" width="9.5703125" style="5" bestFit="1" customWidth="1"/>
    <col min="8" max="8" width="10.28515625" style="5" customWidth="1"/>
    <col min="10" max="10" width="13" customWidth="1"/>
    <col min="16" max="16" width="14.7109375" customWidth="1"/>
  </cols>
  <sheetData>
    <row r="1" spans="1:16" x14ac:dyDescent="0.25">
      <c r="A1" s="4" t="s">
        <v>26</v>
      </c>
      <c r="B1" s="9" t="s">
        <v>12</v>
      </c>
      <c r="C1" s="9" t="s">
        <v>22</v>
      </c>
      <c r="D1" t="s">
        <v>23</v>
      </c>
      <c r="E1" t="s">
        <v>28</v>
      </c>
      <c r="F1" t="s">
        <v>2</v>
      </c>
      <c r="G1" s="5" t="s">
        <v>11</v>
      </c>
      <c r="H1" s="5" t="s">
        <v>24</v>
      </c>
      <c r="I1" t="s">
        <v>13</v>
      </c>
      <c r="J1" t="s">
        <v>25</v>
      </c>
      <c r="K1" s="8" t="s">
        <v>462</v>
      </c>
      <c r="L1" s="8" t="s">
        <v>463</v>
      </c>
      <c r="M1" s="8" t="s">
        <v>381</v>
      </c>
      <c r="P1" t="s">
        <v>29</v>
      </c>
    </row>
    <row r="2" spans="1:16" x14ac:dyDescent="0.25">
      <c r="A2" s="4">
        <v>44271</v>
      </c>
      <c r="B2" s="10" t="s">
        <v>32</v>
      </c>
      <c r="C2" s="9">
        <v>1317300</v>
      </c>
      <c r="D2" s="1" t="s">
        <v>3</v>
      </c>
      <c r="E2" t="s">
        <v>1</v>
      </c>
      <c r="F2" s="3">
        <v>0.2384</v>
      </c>
      <c r="G2" s="5">
        <v>144</v>
      </c>
      <c r="H2" s="5">
        <v>215</v>
      </c>
      <c r="I2" t="s">
        <v>14</v>
      </c>
      <c r="J2">
        <v>1317300</v>
      </c>
      <c r="K2" t="s">
        <v>27</v>
      </c>
      <c r="P2" t="s">
        <v>9</v>
      </c>
    </row>
    <row r="4" spans="1:16" x14ac:dyDescent="0.25">
      <c r="A4" s="4">
        <v>44272</v>
      </c>
      <c r="B4" s="9" t="s">
        <v>33</v>
      </c>
      <c r="C4" s="9">
        <v>1322270</v>
      </c>
      <c r="D4" s="1" t="s">
        <v>15</v>
      </c>
      <c r="E4" t="s">
        <v>1</v>
      </c>
      <c r="F4" s="3">
        <v>7.4399999999999994E-2</v>
      </c>
      <c r="G4" s="5">
        <v>53</v>
      </c>
      <c r="H4" s="5">
        <v>85</v>
      </c>
      <c r="J4">
        <v>1322270</v>
      </c>
      <c r="K4" t="s">
        <v>34</v>
      </c>
      <c r="P4" t="s">
        <v>9</v>
      </c>
    </row>
    <row r="5" spans="1:16" x14ac:dyDescent="0.25">
      <c r="D5" s="1" t="s">
        <v>16</v>
      </c>
      <c r="E5" t="s">
        <v>1</v>
      </c>
      <c r="F5" s="3">
        <v>0.2175</v>
      </c>
      <c r="G5" s="5">
        <v>32</v>
      </c>
      <c r="H5" s="5">
        <v>65</v>
      </c>
      <c r="J5">
        <v>1322263</v>
      </c>
      <c r="P5" t="s">
        <v>17</v>
      </c>
    </row>
    <row r="6" spans="1:16" x14ac:dyDescent="0.25">
      <c r="D6" s="1" t="s">
        <v>18</v>
      </c>
      <c r="E6" t="s">
        <v>1</v>
      </c>
      <c r="F6" s="3">
        <v>2.9459</v>
      </c>
      <c r="G6" s="5">
        <v>246</v>
      </c>
      <c r="H6" s="5">
        <v>325</v>
      </c>
      <c r="I6" t="s">
        <v>30</v>
      </c>
      <c r="J6">
        <v>1322286</v>
      </c>
      <c r="P6" t="s">
        <v>19</v>
      </c>
    </row>
    <row r="7" spans="1:16" x14ac:dyDescent="0.25">
      <c r="D7" s="1" t="s">
        <v>20</v>
      </c>
      <c r="E7" t="s">
        <v>1</v>
      </c>
      <c r="F7" s="2">
        <v>0.16289999999999999</v>
      </c>
      <c r="G7" s="5">
        <v>35</v>
      </c>
      <c r="H7" s="5">
        <v>60</v>
      </c>
      <c r="J7">
        <v>1322268</v>
      </c>
      <c r="P7" t="s">
        <v>9</v>
      </c>
    </row>
    <row r="8" spans="1:16" x14ac:dyDescent="0.25">
      <c r="D8" s="1" t="s">
        <v>20</v>
      </c>
      <c r="E8" t="s">
        <v>6</v>
      </c>
      <c r="F8" s="2">
        <v>0.1661</v>
      </c>
      <c r="G8" s="5">
        <v>35</v>
      </c>
      <c r="H8" s="5">
        <v>60</v>
      </c>
      <c r="J8">
        <v>1322268</v>
      </c>
      <c r="P8" t="s">
        <v>9</v>
      </c>
    </row>
    <row r="9" spans="1:16" x14ac:dyDescent="0.25">
      <c r="D9" s="1" t="s">
        <v>21</v>
      </c>
      <c r="E9" t="s">
        <v>1</v>
      </c>
      <c r="F9" s="2">
        <v>1.8209</v>
      </c>
      <c r="G9" s="5">
        <v>166</v>
      </c>
      <c r="H9" s="5">
        <v>195</v>
      </c>
      <c r="I9" t="s">
        <v>30</v>
      </c>
      <c r="J9">
        <v>1322257</v>
      </c>
      <c r="P9" t="s">
        <v>19</v>
      </c>
    </row>
    <row r="10" spans="1:16" x14ac:dyDescent="0.25">
      <c r="D10" s="1" t="s">
        <v>21</v>
      </c>
      <c r="E10" t="s">
        <v>6</v>
      </c>
      <c r="F10" s="2">
        <v>1.8287</v>
      </c>
      <c r="G10" s="5">
        <v>166</v>
      </c>
      <c r="H10" s="5">
        <v>195</v>
      </c>
      <c r="I10" t="s">
        <v>30</v>
      </c>
      <c r="J10">
        <v>1322257</v>
      </c>
      <c r="P10" t="s">
        <v>19</v>
      </c>
    </row>
    <row r="12" spans="1:16" x14ac:dyDescent="0.25">
      <c r="A12" s="4">
        <v>44272</v>
      </c>
      <c r="B12" s="9" t="s">
        <v>32</v>
      </c>
      <c r="C12" s="9">
        <v>1318102</v>
      </c>
      <c r="D12" s="1" t="s">
        <v>5</v>
      </c>
      <c r="E12" t="s">
        <v>1</v>
      </c>
      <c r="F12" s="3">
        <v>9.5799999999999996E-2</v>
      </c>
      <c r="G12" s="5">
        <v>42</v>
      </c>
      <c r="H12" s="5">
        <v>62.5</v>
      </c>
      <c r="J12">
        <v>1318102</v>
      </c>
      <c r="K12" t="s">
        <v>35</v>
      </c>
      <c r="P12" t="s">
        <v>9</v>
      </c>
    </row>
    <row r="13" spans="1:16" x14ac:dyDescent="0.25">
      <c r="D13" s="1" t="s">
        <v>5</v>
      </c>
      <c r="E13" t="s">
        <v>6</v>
      </c>
      <c r="F13" s="3">
        <v>9.9099999999999994E-2</v>
      </c>
      <c r="G13" s="5">
        <v>42</v>
      </c>
      <c r="H13" s="5">
        <v>62.5</v>
      </c>
      <c r="J13">
        <v>1318102</v>
      </c>
      <c r="P13" t="s">
        <v>9</v>
      </c>
    </row>
    <row r="15" spans="1:16" x14ac:dyDescent="0.25">
      <c r="A15" s="4">
        <v>44293</v>
      </c>
      <c r="B15" s="9" t="s">
        <v>40</v>
      </c>
      <c r="C15" s="9">
        <v>1327559</v>
      </c>
      <c r="D15" s="1" t="s">
        <v>37</v>
      </c>
      <c r="E15" t="s">
        <v>6</v>
      </c>
      <c r="F15" s="3">
        <v>0.85680000000000001</v>
      </c>
      <c r="G15">
        <v>120</v>
      </c>
      <c r="H15">
        <v>170</v>
      </c>
      <c r="I15" t="s">
        <v>14</v>
      </c>
      <c r="J15">
        <v>1327559</v>
      </c>
      <c r="K15" t="s">
        <v>35</v>
      </c>
      <c r="P15" t="s">
        <v>9</v>
      </c>
    </row>
    <row r="16" spans="1:16" x14ac:dyDescent="0.25">
      <c r="D16" s="1" t="s">
        <v>20</v>
      </c>
      <c r="E16" t="s">
        <v>1</v>
      </c>
      <c r="F16" s="2">
        <v>0.16289999999999999</v>
      </c>
      <c r="G16">
        <v>55</v>
      </c>
      <c r="H16">
        <v>85</v>
      </c>
      <c r="J16">
        <v>1322268</v>
      </c>
      <c r="P16" t="s">
        <v>17</v>
      </c>
    </row>
    <row r="17" spans="1:16" x14ac:dyDescent="0.25">
      <c r="D17" s="1" t="s">
        <v>20</v>
      </c>
      <c r="E17" t="s">
        <v>6</v>
      </c>
      <c r="F17" s="2">
        <v>0.1661</v>
      </c>
      <c r="G17">
        <v>55</v>
      </c>
      <c r="H17">
        <v>85</v>
      </c>
      <c r="J17">
        <v>1322268</v>
      </c>
      <c r="P17" t="s">
        <v>17</v>
      </c>
    </row>
    <row r="18" spans="1:16" x14ac:dyDescent="0.25">
      <c r="D18" s="1" t="s">
        <v>38</v>
      </c>
      <c r="E18" t="s">
        <v>1</v>
      </c>
      <c r="F18" s="3">
        <v>0.45</v>
      </c>
      <c r="G18">
        <v>35</v>
      </c>
      <c r="H18">
        <v>65</v>
      </c>
      <c r="J18">
        <v>1327571</v>
      </c>
      <c r="P18" t="s">
        <v>9</v>
      </c>
    </row>
    <row r="19" spans="1:16" x14ac:dyDescent="0.25">
      <c r="D19" s="1" t="s">
        <v>39</v>
      </c>
      <c r="E19" t="s">
        <v>6</v>
      </c>
      <c r="F19">
        <v>0.30259999999999998</v>
      </c>
      <c r="G19">
        <v>123</v>
      </c>
      <c r="H19">
        <v>170</v>
      </c>
      <c r="I19" t="s">
        <v>14</v>
      </c>
      <c r="J19">
        <v>1327569</v>
      </c>
      <c r="P19" t="s">
        <v>9</v>
      </c>
    </row>
    <row r="20" spans="1:16" x14ac:dyDescent="0.25">
      <c r="D20" s="1" t="s">
        <v>16</v>
      </c>
      <c r="E20" t="s">
        <v>1</v>
      </c>
      <c r="F20" s="3">
        <v>0.2175</v>
      </c>
      <c r="G20">
        <v>32</v>
      </c>
      <c r="H20">
        <v>65</v>
      </c>
      <c r="J20">
        <v>1327575</v>
      </c>
      <c r="P20" t="s">
        <v>9</v>
      </c>
    </row>
    <row r="22" spans="1:16" x14ac:dyDescent="0.25">
      <c r="A22" s="4">
        <v>44302</v>
      </c>
      <c r="B22" s="9" t="s">
        <v>42</v>
      </c>
      <c r="C22" s="9">
        <v>1320267</v>
      </c>
      <c r="D22" s="1" t="s">
        <v>43</v>
      </c>
      <c r="E22" t="s">
        <v>1</v>
      </c>
      <c r="F22" s="3">
        <v>9.5799999999999996E-2</v>
      </c>
      <c r="G22" s="5">
        <v>42</v>
      </c>
      <c r="J22">
        <v>1320277</v>
      </c>
      <c r="K22" t="s">
        <v>51</v>
      </c>
    </row>
    <row r="23" spans="1:16" x14ac:dyDescent="0.25">
      <c r="D23" s="1" t="s">
        <v>44</v>
      </c>
      <c r="E23" t="s">
        <v>1</v>
      </c>
      <c r="F23" s="3">
        <v>0.33439999999999998</v>
      </c>
      <c r="G23" s="5">
        <v>32</v>
      </c>
      <c r="J23">
        <v>1320275</v>
      </c>
    </row>
    <row r="24" spans="1:16" x14ac:dyDescent="0.25">
      <c r="D24" s="1" t="s">
        <v>45</v>
      </c>
      <c r="E24" t="s">
        <v>1</v>
      </c>
      <c r="F24" s="3">
        <v>0.2175</v>
      </c>
      <c r="G24" s="5">
        <v>32</v>
      </c>
      <c r="J24">
        <v>1320271</v>
      </c>
    </row>
    <row r="25" spans="1:16" x14ac:dyDescent="0.25">
      <c r="D25" s="1" t="s">
        <v>45</v>
      </c>
      <c r="E25" t="s">
        <v>6</v>
      </c>
      <c r="F25" s="3">
        <v>0.22239999999999999</v>
      </c>
      <c r="G25" s="5">
        <v>32</v>
      </c>
      <c r="J25">
        <v>1320271</v>
      </c>
    </row>
    <row r="26" spans="1:16" x14ac:dyDescent="0.25">
      <c r="D26" s="1" t="s">
        <v>46</v>
      </c>
      <c r="E26" t="s">
        <v>1</v>
      </c>
      <c r="F26" s="2">
        <v>2.6749999999999998</v>
      </c>
      <c r="G26" s="5">
        <v>54</v>
      </c>
      <c r="J26">
        <v>1320270</v>
      </c>
    </row>
    <row r="27" spans="1:16" x14ac:dyDescent="0.25">
      <c r="D27" s="1" t="s">
        <v>47</v>
      </c>
      <c r="E27" t="s">
        <v>1</v>
      </c>
      <c r="F27" s="2">
        <v>5.35</v>
      </c>
      <c r="G27" s="5">
        <v>114</v>
      </c>
      <c r="H27" s="5" t="s">
        <v>52</v>
      </c>
      <c r="J27">
        <v>1320269</v>
      </c>
    </row>
    <row r="28" spans="1:16" x14ac:dyDescent="0.25">
      <c r="D28" s="1" t="s">
        <v>48</v>
      </c>
      <c r="E28" t="s">
        <v>1</v>
      </c>
      <c r="F28" s="3">
        <v>9.0259999999999998</v>
      </c>
      <c r="G28" s="5">
        <v>37</v>
      </c>
      <c r="J28">
        <v>1320267</v>
      </c>
    </row>
    <row r="30" spans="1:16" x14ac:dyDescent="0.25">
      <c r="A30" s="4">
        <v>44305</v>
      </c>
      <c r="B30" s="9" t="s">
        <v>49</v>
      </c>
      <c r="C30" s="9">
        <v>1328297</v>
      </c>
      <c r="D30" s="1" t="s">
        <v>41</v>
      </c>
      <c r="E30" t="s">
        <v>6</v>
      </c>
      <c r="F30" s="3">
        <v>0.21329999999999999</v>
      </c>
      <c r="G30" s="5">
        <v>51</v>
      </c>
      <c r="H30" s="5">
        <v>85</v>
      </c>
      <c r="I30" t="s">
        <v>30</v>
      </c>
      <c r="J30">
        <v>1328297</v>
      </c>
      <c r="K30" t="s">
        <v>50</v>
      </c>
      <c r="P30" t="s">
        <v>9</v>
      </c>
    </row>
    <row r="32" spans="1:16" x14ac:dyDescent="0.25">
      <c r="A32" s="4">
        <v>44306</v>
      </c>
      <c r="B32" s="9" t="s">
        <v>53</v>
      </c>
      <c r="C32" s="9">
        <v>1333477</v>
      </c>
      <c r="D32" s="11" t="s">
        <v>41</v>
      </c>
      <c r="E32" t="s">
        <v>1</v>
      </c>
      <c r="F32" s="3">
        <v>0.16969999999999999</v>
      </c>
      <c r="G32" s="5">
        <v>35</v>
      </c>
      <c r="H32" s="5">
        <v>60</v>
      </c>
      <c r="J32">
        <v>1333477</v>
      </c>
      <c r="K32" t="s">
        <v>54</v>
      </c>
      <c r="P32" t="s">
        <v>9</v>
      </c>
    </row>
    <row r="34" spans="1:16" x14ac:dyDescent="0.25">
      <c r="A34" s="4">
        <v>44316</v>
      </c>
      <c r="B34" s="9" t="s">
        <v>56</v>
      </c>
      <c r="C34" s="9">
        <v>1334258</v>
      </c>
      <c r="D34" t="s">
        <v>55</v>
      </c>
      <c r="E34" t="s">
        <v>1</v>
      </c>
      <c r="F34" s="3">
        <v>0.97970000000000002</v>
      </c>
      <c r="G34" s="5">
        <v>139</v>
      </c>
      <c r="H34" s="5">
        <v>180</v>
      </c>
      <c r="J34">
        <v>1334258</v>
      </c>
      <c r="K34" t="s">
        <v>54</v>
      </c>
      <c r="P34" t="s">
        <v>9</v>
      </c>
    </row>
    <row r="36" spans="1:16" x14ac:dyDescent="0.25">
      <c r="A36" s="4">
        <v>44319</v>
      </c>
      <c r="B36" s="9" t="s">
        <v>59</v>
      </c>
      <c r="C36" s="9">
        <v>1335388</v>
      </c>
      <c r="D36" t="s">
        <v>58</v>
      </c>
      <c r="E36" t="s">
        <v>1</v>
      </c>
      <c r="F36" s="3">
        <v>0.72970000000000002</v>
      </c>
      <c r="G36" s="5">
        <v>127</v>
      </c>
      <c r="H36" s="5">
        <v>170</v>
      </c>
      <c r="I36" t="s">
        <v>60</v>
      </c>
      <c r="J36">
        <v>1335388</v>
      </c>
      <c r="K36" t="s">
        <v>54</v>
      </c>
      <c r="P36" t="s">
        <v>9</v>
      </c>
    </row>
    <row r="38" spans="1:16" x14ac:dyDescent="0.25">
      <c r="A38" s="4">
        <v>44320</v>
      </c>
      <c r="B38" s="9" t="s">
        <v>63</v>
      </c>
      <c r="C38" s="9">
        <v>1336147</v>
      </c>
      <c r="D38" t="s">
        <v>61</v>
      </c>
      <c r="E38" t="s">
        <v>1</v>
      </c>
      <c r="F38">
        <v>0.35470000000000002</v>
      </c>
      <c r="G38">
        <v>34</v>
      </c>
      <c r="H38">
        <v>65</v>
      </c>
      <c r="J38">
        <v>1336153</v>
      </c>
      <c r="K38" t="s">
        <v>35</v>
      </c>
      <c r="P38" t="s">
        <v>9</v>
      </c>
    </row>
    <row r="39" spans="1:16" x14ac:dyDescent="0.25">
      <c r="D39" t="s">
        <v>62</v>
      </c>
      <c r="E39" t="s">
        <v>1</v>
      </c>
      <c r="F39">
        <v>0.14369999999999999</v>
      </c>
      <c r="G39">
        <v>36</v>
      </c>
      <c r="H39">
        <f>125/2</f>
        <v>62.5</v>
      </c>
      <c r="J39">
        <v>1336150</v>
      </c>
      <c r="P39" t="s">
        <v>9</v>
      </c>
    </row>
    <row r="40" spans="1:16" x14ac:dyDescent="0.25">
      <c r="D40" t="s">
        <v>62</v>
      </c>
      <c r="E40" t="s">
        <v>6</v>
      </c>
      <c r="F40">
        <v>0.14749999999999999</v>
      </c>
      <c r="G40">
        <v>36</v>
      </c>
      <c r="H40">
        <v>62.5</v>
      </c>
      <c r="J40">
        <v>1336150</v>
      </c>
      <c r="P40" t="s">
        <v>9</v>
      </c>
    </row>
    <row r="41" spans="1:16" x14ac:dyDescent="0.25">
      <c r="D41" t="s">
        <v>16</v>
      </c>
      <c r="E41" t="s">
        <v>6</v>
      </c>
      <c r="F41">
        <v>0.22239999999999999</v>
      </c>
      <c r="G41">
        <v>67</v>
      </c>
      <c r="H41">
        <v>115</v>
      </c>
      <c r="J41">
        <v>1336147</v>
      </c>
      <c r="P41" t="s">
        <v>9</v>
      </c>
    </row>
    <row r="43" spans="1:16" x14ac:dyDescent="0.25">
      <c r="A43" s="4">
        <v>44323</v>
      </c>
      <c r="B43" s="9" t="s">
        <v>67</v>
      </c>
      <c r="C43" s="9" t="s">
        <v>68</v>
      </c>
      <c r="D43" t="s">
        <v>65</v>
      </c>
      <c r="E43" t="s">
        <v>1</v>
      </c>
      <c r="F43">
        <v>5.9459</v>
      </c>
      <c r="G43" s="5">
        <v>576</v>
      </c>
      <c r="H43" s="5">
        <v>695</v>
      </c>
      <c r="I43" t="s">
        <v>69</v>
      </c>
      <c r="J43">
        <v>1327545</v>
      </c>
      <c r="K43" t="s">
        <v>35</v>
      </c>
      <c r="P43" t="s">
        <v>66</v>
      </c>
    </row>
    <row r="45" spans="1:16" x14ac:dyDescent="0.25">
      <c r="A45" s="4">
        <v>44348</v>
      </c>
      <c r="B45" s="9" t="s">
        <v>73</v>
      </c>
      <c r="C45" s="9">
        <v>1338069</v>
      </c>
      <c r="D45" t="s">
        <v>70</v>
      </c>
      <c r="E45" t="s">
        <v>6</v>
      </c>
      <c r="F45">
        <v>0.41039999999999999</v>
      </c>
      <c r="G45" s="5">
        <v>35</v>
      </c>
      <c r="H45" s="5">
        <v>65</v>
      </c>
      <c r="I45" t="s">
        <v>74</v>
      </c>
      <c r="J45">
        <v>1338069</v>
      </c>
      <c r="K45" t="s">
        <v>75</v>
      </c>
      <c r="P45" t="s">
        <v>9</v>
      </c>
    </row>
    <row r="46" spans="1:16" x14ac:dyDescent="0.25">
      <c r="D46" t="s">
        <v>71</v>
      </c>
      <c r="E46" t="s">
        <v>1</v>
      </c>
      <c r="F46">
        <v>1.8209</v>
      </c>
      <c r="G46" s="5">
        <v>189</v>
      </c>
      <c r="H46" s="5">
        <v>250</v>
      </c>
      <c r="J46">
        <v>1338070</v>
      </c>
      <c r="P46" t="s">
        <v>72</v>
      </c>
    </row>
    <row r="48" spans="1:16" x14ac:dyDescent="0.25">
      <c r="A48" s="4">
        <v>44349</v>
      </c>
      <c r="B48" s="9" t="s">
        <v>76</v>
      </c>
      <c r="C48" s="9">
        <v>1336156</v>
      </c>
      <c r="D48" t="s">
        <v>77</v>
      </c>
      <c r="F48">
        <v>0.49163000000000001</v>
      </c>
      <c r="G48" s="5">
        <v>144</v>
      </c>
      <c r="H48" s="5">
        <v>0</v>
      </c>
      <c r="J48">
        <v>1336156</v>
      </c>
      <c r="K48" t="s">
        <v>78</v>
      </c>
      <c r="L48" t="s">
        <v>79</v>
      </c>
    </row>
    <row r="50" spans="1:16" x14ac:dyDescent="0.25">
      <c r="A50" s="4">
        <v>44351</v>
      </c>
      <c r="B50" s="9" t="s">
        <v>88</v>
      </c>
      <c r="C50" s="9">
        <v>1341651</v>
      </c>
      <c r="D50" t="s">
        <v>89</v>
      </c>
      <c r="E50" t="s">
        <v>1</v>
      </c>
      <c r="F50">
        <v>0.49163000000000001</v>
      </c>
      <c r="G50" s="5">
        <v>269</v>
      </c>
      <c r="H50" s="5">
        <v>340</v>
      </c>
      <c r="I50" t="s">
        <v>90</v>
      </c>
      <c r="J50">
        <v>1341651</v>
      </c>
      <c r="K50" t="s">
        <v>78</v>
      </c>
    </row>
    <row r="52" spans="1:16" x14ac:dyDescent="0.25">
      <c r="A52" s="4">
        <v>44361</v>
      </c>
      <c r="B52" s="9" t="s">
        <v>83</v>
      </c>
      <c r="C52" s="9">
        <v>1343145</v>
      </c>
      <c r="D52" t="s">
        <v>81</v>
      </c>
      <c r="E52" t="s">
        <v>82</v>
      </c>
      <c r="F52" s="3">
        <v>0.21329999999999999</v>
      </c>
      <c r="G52">
        <v>51</v>
      </c>
      <c r="H52" s="5">
        <v>85</v>
      </c>
      <c r="I52" t="s">
        <v>60</v>
      </c>
      <c r="J52">
        <v>1343145</v>
      </c>
      <c r="K52" t="s">
        <v>84</v>
      </c>
      <c r="P52" t="s">
        <v>9</v>
      </c>
    </row>
    <row r="54" spans="1:16" x14ac:dyDescent="0.25">
      <c r="A54" s="4">
        <v>44371</v>
      </c>
      <c r="B54" s="9" t="s">
        <v>86</v>
      </c>
      <c r="C54" s="9">
        <v>1347718</v>
      </c>
      <c r="D54" t="s">
        <v>85</v>
      </c>
      <c r="E54" t="s">
        <v>1</v>
      </c>
      <c r="F54" s="2">
        <v>24.026</v>
      </c>
      <c r="G54">
        <v>106</v>
      </c>
      <c r="H54">
        <v>170</v>
      </c>
      <c r="I54" t="s">
        <v>60</v>
      </c>
      <c r="J54">
        <v>1347718</v>
      </c>
      <c r="K54" t="s">
        <v>35</v>
      </c>
      <c r="L54" t="s">
        <v>87</v>
      </c>
      <c r="P54" t="s">
        <v>9</v>
      </c>
    </row>
    <row r="55" spans="1:16" x14ac:dyDescent="0.25">
      <c r="D55" t="s">
        <v>85</v>
      </c>
      <c r="E55" t="s">
        <v>6</v>
      </c>
      <c r="F55" s="2">
        <v>24.225999999999999</v>
      </c>
      <c r="G55">
        <v>106</v>
      </c>
      <c r="H55">
        <v>170</v>
      </c>
      <c r="J55">
        <v>1347718</v>
      </c>
      <c r="P55" t="s">
        <v>9</v>
      </c>
    </row>
    <row r="57" spans="1:16" x14ac:dyDescent="0.25">
      <c r="A57" s="4">
        <v>44384</v>
      </c>
      <c r="B57" s="9" t="s">
        <v>94</v>
      </c>
      <c r="C57" s="9">
        <v>1349827</v>
      </c>
      <c r="D57" t="s">
        <v>41</v>
      </c>
      <c r="E57" t="s">
        <v>1</v>
      </c>
      <c r="F57" s="3">
        <v>0.16969999999999999</v>
      </c>
      <c r="G57">
        <v>35</v>
      </c>
      <c r="H57">
        <v>62.5</v>
      </c>
      <c r="I57" t="s">
        <v>74</v>
      </c>
      <c r="J57">
        <v>1349827</v>
      </c>
      <c r="K57" t="s">
        <v>95</v>
      </c>
      <c r="P57" t="s">
        <v>9</v>
      </c>
    </row>
    <row r="58" spans="1:16" x14ac:dyDescent="0.25">
      <c r="D58" t="s">
        <v>41</v>
      </c>
      <c r="E58" t="s">
        <v>6</v>
      </c>
      <c r="F58" s="3">
        <v>0.1736</v>
      </c>
      <c r="G58">
        <v>36</v>
      </c>
      <c r="H58">
        <v>62.5</v>
      </c>
      <c r="J58">
        <v>1349827</v>
      </c>
      <c r="P58" t="s">
        <v>9</v>
      </c>
    </row>
    <row r="59" spans="1:16" x14ac:dyDescent="0.25">
      <c r="D59" t="s">
        <v>62</v>
      </c>
      <c r="E59" t="s">
        <v>1</v>
      </c>
      <c r="F59" s="3">
        <v>0.14369999999999999</v>
      </c>
      <c r="G59">
        <v>36</v>
      </c>
      <c r="H59">
        <v>62.5</v>
      </c>
      <c r="J59">
        <v>1349828</v>
      </c>
      <c r="P59" t="s">
        <v>9</v>
      </c>
    </row>
    <row r="60" spans="1:16" x14ac:dyDescent="0.25">
      <c r="D60" t="s">
        <v>62</v>
      </c>
      <c r="E60" t="s">
        <v>6</v>
      </c>
      <c r="F60" s="3">
        <v>0.14749999999999999</v>
      </c>
      <c r="G60">
        <v>36</v>
      </c>
      <c r="H60">
        <v>62.5</v>
      </c>
      <c r="J60">
        <v>1349828</v>
      </c>
      <c r="P60" t="s">
        <v>9</v>
      </c>
    </row>
    <row r="62" spans="1:16" x14ac:dyDescent="0.25">
      <c r="A62" s="4">
        <v>44386</v>
      </c>
      <c r="B62" s="9" t="s">
        <v>97</v>
      </c>
      <c r="C62" s="9">
        <v>1349524</v>
      </c>
      <c r="D62" t="s">
        <v>96</v>
      </c>
      <c r="E62" t="s">
        <v>1</v>
      </c>
      <c r="F62" s="3">
        <v>0.12180000000000001</v>
      </c>
      <c r="G62">
        <v>52</v>
      </c>
      <c r="H62" s="5">
        <v>80</v>
      </c>
      <c r="I62" t="s">
        <v>60</v>
      </c>
      <c r="J62">
        <v>1349524</v>
      </c>
      <c r="K62" t="s">
        <v>35</v>
      </c>
      <c r="P62" t="s">
        <v>17</v>
      </c>
    </row>
    <row r="63" spans="1:16" x14ac:dyDescent="0.25">
      <c r="D63" t="s">
        <v>96</v>
      </c>
      <c r="E63" t="s">
        <v>6</v>
      </c>
      <c r="F63" s="3">
        <v>0.12429999999999999</v>
      </c>
      <c r="G63">
        <v>52</v>
      </c>
      <c r="H63" s="5">
        <v>80</v>
      </c>
      <c r="P63" t="s">
        <v>17</v>
      </c>
    </row>
    <row r="65" spans="1:16" x14ac:dyDescent="0.25">
      <c r="A65" s="4">
        <v>44389</v>
      </c>
      <c r="B65" s="9" t="s">
        <v>99</v>
      </c>
      <c r="C65" s="9">
        <v>1349527</v>
      </c>
      <c r="D65" t="s">
        <v>41</v>
      </c>
      <c r="E65" t="s">
        <v>1</v>
      </c>
      <c r="F65">
        <v>0.16969999999999999</v>
      </c>
      <c r="G65">
        <v>36</v>
      </c>
      <c r="H65">
        <v>70</v>
      </c>
      <c r="I65" t="s">
        <v>74</v>
      </c>
      <c r="J65">
        <v>1349527</v>
      </c>
      <c r="K65" t="s">
        <v>35</v>
      </c>
      <c r="P65" t="s">
        <v>9</v>
      </c>
    </row>
    <row r="66" spans="1:16" x14ac:dyDescent="0.25">
      <c r="D66" t="s">
        <v>98</v>
      </c>
      <c r="E66" t="s">
        <v>1</v>
      </c>
      <c r="F66" s="3">
        <v>0.72970000000000002</v>
      </c>
      <c r="G66">
        <v>127</v>
      </c>
      <c r="H66">
        <v>170</v>
      </c>
      <c r="J66">
        <v>1349536</v>
      </c>
      <c r="P66" t="s">
        <v>9</v>
      </c>
    </row>
    <row r="68" spans="1:16" x14ac:dyDescent="0.25">
      <c r="A68" s="4">
        <v>44390</v>
      </c>
      <c r="B68" s="9" t="s">
        <v>102</v>
      </c>
      <c r="C68" s="9">
        <v>1349517</v>
      </c>
      <c r="D68" t="s">
        <v>100</v>
      </c>
      <c r="E68" t="s">
        <v>1</v>
      </c>
      <c r="F68">
        <v>1.9459</v>
      </c>
      <c r="G68">
        <v>174</v>
      </c>
      <c r="H68">
        <v>235</v>
      </c>
      <c r="I68" t="s">
        <v>74</v>
      </c>
      <c r="J68">
        <v>1349517</v>
      </c>
      <c r="K68" t="s">
        <v>35</v>
      </c>
      <c r="P68" t="s">
        <v>101</v>
      </c>
    </row>
    <row r="70" spans="1:16" x14ac:dyDescent="0.25">
      <c r="A70" s="4">
        <v>44406</v>
      </c>
      <c r="B70" s="9" t="s">
        <v>109</v>
      </c>
      <c r="C70" s="9">
        <v>1356863</v>
      </c>
      <c r="D70" t="s">
        <v>107</v>
      </c>
      <c r="E70" t="s">
        <v>1</v>
      </c>
      <c r="F70" s="3">
        <v>1.7719</v>
      </c>
      <c r="G70">
        <v>170</v>
      </c>
      <c r="H70">
        <v>230</v>
      </c>
      <c r="I70" t="s">
        <v>110</v>
      </c>
      <c r="J70">
        <v>1356863</v>
      </c>
      <c r="K70" t="s">
        <v>35</v>
      </c>
      <c r="P70" t="s">
        <v>101</v>
      </c>
    </row>
    <row r="71" spans="1:16" x14ac:dyDescent="0.25">
      <c r="D71" t="s">
        <v>108</v>
      </c>
      <c r="E71" t="s">
        <v>6</v>
      </c>
      <c r="F71" s="3">
        <v>1.3290999999999999</v>
      </c>
      <c r="G71">
        <v>95</v>
      </c>
      <c r="H71">
        <v>150</v>
      </c>
      <c r="I71" t="s">
        <v>74</v>
      </c>
      <c r="J71">
        <v>1356864</v>
      </c>
      <c r="P71" t="s">
        <v>9</v>
      </c>
    </row>
    <row r="73" spans="1:16" x14ac:dyDescent="0.25">
      <c r="A73" s="4">
        <v>44414</v>
      </c>
      <c r="B73" s="9" t="s">
        <v>121</v>
      </c>
      <c r="C73" s="9">
        <v>1356886</v>
      </c>
      <c r="D73" t="s">
        <v>41</v>
      </c>
      <c r="E73" t="s">
        <v>1</v>
      </c>
      <c r="F73" s="3">
        <v>0.16969999999999999</v>
      </c>
      <c r="G73">
        <v>35</v>
      </c>
      <c r="H73">
        <v>65</v>
      </c>
      <c r="I73" t="s">
        <v>122</v>
      </c>
      <c r="J73">
        <v>1356886</v>
      </c>
      <c r="P73" t="s">
        <v>9</v>
      </c>
    </row>
    <row r="75" spans="1:16" x14ac:dyDescent="0.25">
      <c r="A75" s="4">
        <v>44414</v>
      </c>
      <c r="B75" s="9" t="s">
        <v>123</v>
      </c>
      <c r="C75" s="9">
        <v>1356883</v>
      </c>
      <c r="D75" t="s">
        <v>16</v>
      </c>
      <c r="E75" t="s">
        <v>1</v>
      </c>
      <c r="F75" s="3">
        <v>0.2175</v>
      </c>
      <c r="G75">
        <v>32</v>
      </c>
      <c r="H75">
        <v>65</v>
      </c>
      <c r="I75" t="s">
        <v>124</v>
      </c>
      <c r="J75">
        <v>1356883</v>
      </c>
      <c r="P75" t="s">
        <v>9</v>
      </c>
    </row>
    <row r="76" spans="1:16" x14ac:dyDescent="0.25">
      <c r="D76" t="s">
        <v>116</v>
      </c>
      <c r="E76" t="s">
        <v>1</v>
      </c>
      <c r="F76" s="3">
        <v>9.8500000000000004E-2</v>
      </c>
      <c r="G76">
        <v>42</v>
      </c>
      <c r="H76">
        <v>70</v>
      </c>
      <c r="J76">
        <v>1356889</v>
      </c>
      <c r="P76" t="s">
        <v>9</v>
      </c>
    </row>
    <row r="77" spans="1:16" x14ac:dyDescent="0.25">
      <c r="D77" t="s">
        <v>116</v>
      </c>
      <c r="E77" t="s">
        <v>6</v>
      </c>
      <c r="F77" s="3">
        <v>9.9099999999999994E-2</v>
      </c>
      <c r="G77">
        <v>42</v>
      </c>
      <c r="H77">
        <v>70</v>
      </c>
      <c r="J77">
        <v>1356889</v>
      </c>
      <c r="P77" t="s">
        <v>9</v>
      </c>
    </row>
    <row r="79" spans="1:16" x14ac:dyDescent="0.25">
      <c r="A79" s="4">
        <v>44414</v>
      </c>
      <c r="B79" s="9" t="s">
        <v>125</v>
      </c>
      <c r="C79" s="9">
        <v>1356887</v>
      </c>
      <c r="D79" t="s">
        <v>113</v>
      </c>
      <c r="E79" t="s">
        <v>1</v>
      </c>
      <c r="F79" s="3">
        <v>0.10879999999999999</v>
      </c>
      <c r="G79">
        <v>39</v>
      </c>
      <c r="H79">
        <v>75</v>
      </c>
      <c r="I79" t="s">
        <v>126</v>
      </c>
      <c r="J79">
        <v>1356887</v>
      </c>
      <c r="P79" t="s">
        <v>9</v>
      </c>
    </row>
    <row r="80" spans="1:16" x14ac:dyDescent="0.25">
      <c r="D80" t="s">
        <v>114</v>
      </c>
      <c r="E80" t="s">
        <v>1</v>
      </c>
      <c r="F80" s="3">
        <v>0.23649999999999999</v>
      </c>
      <c r="G80">
        <v>123</v>
      </c>
      <c r="H80">
        <v>170</v>
      </c>
      <c r="I80" t="s">
        <v>127</v>
      </c>
      <c r="J80">
        <v>1356875</v>
      </c>
      <c r="P80" t="s">
        <v>9</v>
      </c>
    </row>
    <row r="81" spans="1:16" x14ac:dyDescent="0.25">
      <c r="D81" t="s">
        <v>115</v>
      </c>
      <c r="E81" t="s">
        <v>6</v>
      </c>
      <c r="F81" s="3">
        <v>0.3387</v>
      </c>
      <c r="G81">
        <v>32</v>
      </c>
      <c r="H81">
        <v>65</v>
      </c>
      <c r="I81" t="s">
        <v>126</v>
      </c>
      <c r="J81">
        <v>1356876</v>
      </c>
      <c r="P81" t="s">
        <v>9</v>
      </c>
    </row>
    <row r="83" spans="1:16" x14ac:dyDescent="0.25">
      <c r="A83" s="4">
        <v>44414</v>
      </c>
      <c r="B83" s="9" t="s">
        <v>128</v>
      </c>
      <c r="C83" s="9">
        <v>1356873</v>
      </c>
      <c r="D83" t="s">
        <v>62</v>
      </c>
      <c r="E83" t="s">
        <v>1</v>
      </c>
      <c r="F83" s="3">
        <v>0.14369999999999999</v>
      </c>
      <c r="G83">
        <v>35</v>
      </c>
      <c r="H83">
        <v>65</v>
      </c>
      <c r="I83" t="s">
        <v>126</v>
      </c>
      <c r="J83">
        <v>1356873</v>
      </c>
      <c r="P83" t="s">
        <v>9</v>
      </c>
    </row>
    <row r="84" spans="1:16" x14ac:dyDescent="0.25">
      <c r="D84" t="s">
        <v>62</v>
      </c>
      <c r="E84" t="s">
        <v>6</v>
      </c>
      <c r="F84" s="3">
        <v>0.14749999999999999</v>
      </c>
      <c r="G84">
        <v>35</v>
      </c>
      <c r="H84" t="s">
        <v>130</v>
      </c>
      <c r="J84">
        <v>1356873</v>
      </c>
      <c r="P84" t="s">
        <v>9</v>
      </c>
    </row>
    <row r="85" spans="1:16" x14ac:dyDescent="0.25">
      <c r="D85" t="s">
        <v>111</v>
      </c>
      <c r="E85" t="s">
        <v>1</v>
      </c>
      <c r="F85" s="2">
        <v>4.4800000000000004</v>
      </c>
      <c r="G85">
        <v>45</v>
      </c>
      <c r="H85">
        <v>80</v>
      </c>
      <c r="I85" t="s">
        <v>126</v>
      </c>
      <c r="J85">
        <v>1356874</v>
      </c>
      <c r="P85" t="s">
        <v>9</v>
      </c>
    </row>
    <row r="86" spans="1:16" x14ac:dyDescent="0.25">
      <c r="D86" t="s">
        <v>112</v>
      </c>
      <c r="E86" t="s">
        <v>1</v>
      </c>
      <c r="F86" s="3">
        <v>2.5709200000000001</v>
      </c>
      <c r="G86">
        <v>232</v>
      </c>
      <c r="H86">
        <v>310</v>
      </c>
      <c r="I86" t="s">
        <v>129</v>
      </c>
      <c r="J86">
        <v>1356866</v>
      </c>
      <c r="P86" t="s">
        <v>101</v>
      </c>
    </row>
    <row r="88" spans="1:16" x14ac:dyDescent="0.25">
      <c r="A88" s="4">
        <v>44418</v>
      </c>
      <c r="B88" s="9" t="s">
        <v>119</v>
      </c>
      <c r="C88" s="9">
        <v>1356314</v>
      </c>
      <c r="D88" t="s">
        <v>106</v>
      </c>
      <c r="E88" t="s">
        <v>6</v>
      </c>
      <c r="F88" s="2">
        <v>16.216000000000001</v>
      </c>
      <c r="G88">
        <v>58</v>
      </c>
      <c r="H88">
        <v>90</v>
      </c>
      <c r="I88" t="s">
        <v>60</v>
      </c>
      <c r="J88">
        <v>1356314</v>
      </c>
      <c r="P88" t="s">
        <v>9</v>
      </c>
    </row>
    <row r="90" spans="1:16" x14ac:dyDescent="0.25">
      <c r="A90" s="4">
        <v>44425</v>
      </c>
      <c r="B90" s="9" t="s">
        <v>131</v>
      </c>
      <c r="C90" s="9">
        <v>1360839</v>
      </c>
      <c r="D90" t="s">
        <v>120</v>
      </c>
      <c r="E90" t="s">
        <v>1</v>
      </c>
      <c r="F90">
        <v>0.2175</v>
      </c>
      <c r="G90">
        <v>32</v>
      </c>
      <c r="H90">
        <f>115/2</f>
        <v>57.5</v>
      </c>
      <c r="I90" t="s">
        <v>60</v>
      </c>
      <c r="J90">
        <v>1360839</v>
      </c>
      <c r="P90" t="s">
        <v>9</v>
      </c>
    </row>
    <row r="91" spans="1:16" x14ac:dyDescent="0.25">
      <c r="D91" t="s">
        <v>120</v>
      </c>
      <c r="E91" t="s">
        <v>6</v>
      </c>
      <c r="F91">
        <v>0.22239999999999999</v>
      </c>
      <c r="G91">
        <v>32</v>
      </c>
      <c r="H91">
        <f>115/2</f>
        <v>57.5</v>
      </c>
      <c r="P91" t="s">
        <v>9</v>
      </c>
    </row>
    <row r="93" spans="1:16" x14ac:dyDescent="0.25">
      <c r="A93" s="4">
        <v>44428</v>
      </c>
      <c r="B93" s="9" t="s">
        <v>133</v>
      </c>
      <c r="C93" s="9">
        <v>1361681</v>
      </c>
      <c r="D93" s="12" t="s">
        <v>132</v>
      </c>
      <c r="E93" s="12" t="s">
        <v>1</v>
      </c>
      <c r="F93" s="13">
        <v>6.4000000000000001E-2</v>
      </c>
      <c r="G93" s="12">
        <v>55</v>
      </c>
      <c r="H93" s="12">
        <v>85</v>
      </c>
      <c r="I93" s="12" t="s">
        <v>60</v>
      </c>
      <c r="J93" s="12">
        <v>1361681</v>
      </c>
      <c r="P93" s="12" t="s">
        <v>9</v>
      </c>
    </row>
    <row r="94" spans="1:16" x14ac:dyDescent="0.25">
      <c r="F94" s="3"/>
      <c r="G94"/>
      <c r="H94"/>
    </row>
    <row r="95" spans="1:16" x14ac:dyDescent="0.25">
      <c r="A95" s="4">
        <v>44448</v>
      </c>
      <c r="B95" s="9" t="s">
        <v>138</v>
      </c>
      <c r="C95" s="9">
        <v>1363426</v>
      </c>
      <c r="D95" s="12" t="s">
        <v>134</v>
      </c>
      <c r="E95" s="12" t="s">
        <v>1</v>
      </c>
      <c r="F95" s="14">
        <v>9.7000000000000003E-2</v>
      </c>
      <c r="G95" s="12">
        <v>125</v>
      </c>
      <c r="H95" s="12">
        <v>170</v>
      </c>
      <c r="I95" s="12" t="s">
        <v>14</v>
      </c>
      <c r="J95" s="12">
        <v>1363426</v>
      </c>
      <c r="P95" s="12" t="s">
        <v>9</v>
      </c>
    </row>
    <row r="96" spans="1:16" x14ac:dyDescent="0.25">
      <c r="D96" s="12" t="s">
        <v>134</v>
      </c>
      <c r="E96" s="12" t="s">
        <v>6</v>
      </c>
      <c r="F96" s="14">
        <v>0.1003</v>
      </c>
      <c r="G96" s="12">
        <v>125</v>
      </c>
      <c r="H96" s="12">
        <v>170</v>
      </c>
      <c r="I96" s="12"/>
      <c r="P96" s="12" t="s">
        <v>9</v>
      </c>
    </row>
    <row r="97" spans="1:16" x14ac:dyDescent="0.25">
      <c r="F97" s="2"/>
      <c r="G97"/>
      <c r="H97"/>
    </row>
    <row r="98" spans="1:16" x14ac:dyDescent="0.25">
      <c r="A98" s="4">
        <v>44453</v>
      </c>
      <c r="B98" s="9" t="s">
        <v>140</v>
      </c>
      <c r="C98" s="9">
        <v>1364928</v>
      </c>
      <c r="D98" t="s">
        <v>139</v>
      </c>
      <c r="E98" t="s">
        <v>1</v>
      </c>
      <c r="F98" s="2">
        <v>0.1764</v>
      </c>
      <c r="G98">
        <v>50</v>
      </c>
      <c r="H98">
        <v>85</v>
      </c>
      <c r="I98" t="s">
        <v>141</v>
      </c>
      <c r="J98">
        <v>1364928</v>
      </c>
      <c r="P98" t="s">
        <v>9</v>
      </c>
    </row>
    <row r="99" spans="1:16" x14ac:dyDescent="0.25">
      <c r="F99" s="3"/>
      <c r="G99"/>
      <c r="H99"/>
    </row>
    <row r="100" spans="1:16" x14ac:dyDescent="0.25">
      <c r="A100" s="4">
        <v>44455</v>
      </c>
      <c r="B100" s="9" t="s">
        <v>145</v>
      </c>
      <c r="C100" s="9">
        <v>1366218</v>
      </c>
      <c r="D100" t="s">
        <v>62</v>
      </c>
      <c r="E100" t="s">
        <v>1</v>
      </c>
      <c r="F100" s="3">
        <v>0.14369999999999999</v>
      </c>
      <c r="G100">
        <v>40</v>
      </c>
      <c r="H100">
        <v>75</v>
      </c>
      <c r="I100" t="s">
        <v>141</v>
      </c>
      <c r="J100">
        <v>1366218</v>
      </c>
      <c r="P100" t="s">
        <v>9</v>
      </c>
    </row>
    <row r="101" spans="1:16" x14ac:dyDescent="0.25">
      <c r="D101" t="s">
        <v>142</v>
      </c>
      <c r="E101" t="s">
        <v>1</v>
      </c>
      <c r="F101" s="3">
        <v>0.71750000000000003</v>
      </c>
      <c r="G101">
        <v>89</v>
      </c>
      <c r="H101">
        <v>145</v>
      </c>
      <c r="I101" t="s">
        <v>146</v>
      </c>
      <c r="J101">
        <v>1366219</v>
      </c>
      <c r="P101" t="s">
        <v>9</v>
      </c>
    </row>
    <row r="102" spans="1:16" x14ac:dyDescent="0.25">
      <c r="D102" t="s">
        <v>143</v>
      </c>
      <c r="E102" t="s">
        <v>144</v>
      </c>
      <c r="F102" s="3">
        <v>0.21870000000000001</v>
      </c>
      <c r="G102">
        <v>91</v>
      </c>
      <c r="H102">
        <f>245/2</f>
        <v>122.5</v>
      </c>
      <c r="I102" t="s">
        <v>14</v>
      </c>
      <c r="J102">
        <v>1366222</v>
      </c>
      <c r="P102" t="s">
        <v>9</v>
      </c>
    </row>
    <row r="103" spans="1:16" x14ac:dyDescent="0.25">
      <c r="D103" t="s">
        <v>143</v>
      </c>
      <c r="E103" t="s">
        <v>6</v>
      </c>
      <c r="F103" s="3">
        <v>0.2228</v>
      </c>
      <c r="G103">
        <v>91</v>
      </c>
      <c r="H103">
        <v>122.5</v>
      </c>
      <c r="I103" t="s">
        <v>14</v>
      </c>
      <c r="J103">
        <v>1366222</v>
      </c>
      <c r="P103" t="s">
        <v>9</v>
      </c>
    </row>
    <row r="105" spans="1:16" x14ac:dyDescent="0.25">
      <c r="A105" s="4">
        <v>44459</v>
      </c>
      <c r="B105" s="9" t="s">
        <v>148</v>
      </c>
      <c r="C105" s="9">
        <v>1367533</v>
      </c>
      <c r="D105" t="s">
        <v>16</v>
      </c>
      <c r="E105" t="s">
        <v>1</v>
      </c>
      <c r="F105" s="2">
        <v>0.2175</v>
      </c>
      <c r="G105">
        <v>38</v>
      </c>
      <c r="H105">
        <v>65</v>
      </c>
      <c r="I105" t="s">
        <v>141</v>
      </c>
      <c r="J105">
        <v>1367533</v>
      </c>
      <c r="P105" t="s">
        <v>9</v>
      </c>
    </row>
    <row r="106" spans="1:16" x14ac:dyDescent="0.25">
      <c r="D106" t="s">
        <v>16</v>
      </c>
      <c r="E106" t="s">
        <v>6</v>
      </c>
      <c r="F106" s="2">
        <v>0.22239999999999999</v>
      </c>
      <c r="G106">
        <v>38</v>
      </c>
      <c r="H106">
        <f>130/2</f>
        <v>65</v>
      </c>
      <c r="J106">
        <v>1367533</v>
      </c>
      <c r="P106" t="s">
        <v>9</v>
      </c>
    </row>
    <row r="107" spans="1:16" x14ac:dyDescent="0.25">
      <c r="F107" s="3"/>
      <c r="G107"/>
      <c r="H107"/>
    </row>
    <row r="108" spans="1:16" x14ac:dyDescent="0.25">
      <c r="A108" s="4">
        <v>44460</v>
      </c>
      <c r="B108" s="9" t="s">
        <v>149</v>
      </c>
      <c r="C108" s="9">
        <v>1366212</v>
      </c>
      <c r="D108" t="s">
        <v>58</v>
      </c>
      <c r="E108" t="s">
        <v>1</v>
      </c>
      <c r="F108" s="3">
        <v>0.72970000000000002</v>
      </c>
      <c r="G108">
        <v>128</v>
      </c>
      <c r="H108">
        <v>170</v>
      </c>
      <c r="I108" t="s">
        <v>150</v>
      </c>
      <c r="J108">
        <v>1366212</v>
      </c>
      <c r="P108" t="s">
        <v>9</v>
      </c>
    </row>
    <row r="109" spans="1:16" x14ac:dyDescent="0.25">
      <c r="D109" t="s">
        <v>147</v>
      </c>
      <c r="E109" t="s">
        <v>1</v>
      </c>
      <c r="F109" s="2">
        <v>0.34789999999999999</v>
      </c>
      <c r="G109">
        <v>48</v>
      </c>
      <c r="H109">
        <v>85</v>
      </c>
      <c r="I109" t="s">
        <v>141</v>
      </c>
      <c r="J109">
        <v>1366214</v>
      </c>
      <c r="P109" t="s">
        <v>9</v>
      </c>
    </row>
    <row r="111" spans="1:16" x14ac:dyDescent="0.25">
      <c r="A111" s="4">
        <v>44462</v>
      </c>
      <c r="B111" s="9" t="s">
        <v>153</v>
      </c>
      <c r="C111" s="9">
        <v>1368058</v>
      </c>
      <c r="D111" t="s">
        <v>151</v>
      </c>
      <c r="E111" t="s">
        <v>1</v>
      </c>
      <c r="F111" s="2">
        <v>0.49159999999999998</v>
      </c>
      <c r="G111">
        <v>107</v>
      </c>
      <c r="H111">
        <f>290/2</f>
        <v>145</v>
      </c>
      <c r="I111" t="s">
        <v>141</v>
      </c>
      <c r="J111">
        <v>1368056</v>
      </c>
      <c r="P111" t="s">
        <v>9</v>
      </c>
    </row>
    <row r="112" spans="1:16" x14ac:dyDescent="0.25">
      <c r="D112" t="s">
        <v>151</v>
      </c>
      <c r="E112" t="s">
        <v>6</v>
      </c>
      <c r="F112" s="2">
        <v>0.49740000000000001</v>
      </c>
      <c r="G112">
        <v>107</v>
      </c>
      <c r="H112">
        <v>145</v>
      </c>
      <c r="J112">
        <v>1368056</v>
      </c>
      <c r="P112" t="s">
        <v>9</v>
      </c>
    </row>
    <row r="113" spans="1:16" x14ac:dyDescent="0.25">
      <c r="D113" t="s">
        <v>152</v>
      </c>
      <c r="E113" t="s">
        <v>1</v>
      </c>
      <c r="F113" s="2">
        <v>0.16289999999999999</v>
      </c>
      <c r="G113">
        <v>40</v>
      </c>
      <c r="H113">
        <v>75</v>
      </c>
      <c r="J113">
        <v>1358054</v>
      </c>
      <c r="P113" t="s">
        <v>9</v>
      </c>
    </row>
    <row r="114" spans="1:16" x14ac:dyDescent="0.25">
      <c r="B114" s="9" t="s">
        <v>154</v>
      </c>
      <c r="D114" t="s">
        <v>62</v>
      </c>
      <c r="E114" t="s">
        <v>1</v>
      </c>
      <c r="F114" s="2">
        <v>0.14369999999999999</v>
      </c>
      <c r="G114">
        <v>40</v>
      </c>
      <c r="H114">
        <f>135/2</f>
        <v>67.5</v>
      </c>
      <c r="J114">
        <v>1368058</v>
      </c>
      <c r="P114" t="s">
        <v>9</v>
      </c>
    </row>
    <row r="115" spans="1:16" x14ac:dyDescent="0.25">
      <c r="D115" t="s">
        <v>62</v>
      </c>
      <c r="E115" t="s">
        <v>6</v>
      </c>
      <c r="F115" s="2">
        <v>0.14749999999999999</v>
      </c>
      <c r="G115">
        <v>40</v>
      </c>
      <c r="H115">
        <v>67.5</v>
      </c>
      <c r="J115">
        <v>1368058</v>
      </c>
      <c r="P115" t="s">
        <v>9</v>
      </c>
    </row>
    <row r="117" spans="1:16" x14ac:dyDescent="0.25">
      <c r="A117" s="4">
        <v>44468</v>
      </c>
      <c r="B117" s="9" t="s">
        <v>157</v>
      </c>
      <c r="C117" s="9">
        <v>1369694</v>
      </c>
      <c r="D117" t="s">
        <v>156</v>
      </c>
      <c r="E117" t="s">
        <v>1</v>
      </c>
      <c r="F117" s="15">
        <v>0.34789999999999999</v>
      </c>
      <c r="G117" s="5">
        <v>38</v>
      </c>
      <c r="H117" s="5">
        <v>85</v>
      </c>
      <c r="I117" t="s">
        <v>141</v>
      </c>
      <c r="J117">
        <v>1369694</v>
      </c>
      <c r="P117" t="s">
        <v>9</v>
      </c>
    </row>
    <row r="119" spans="1:16" x14ac:dyDescent="0.25">
      <c r="A119" s="4">
        <v>44482</v>
      </c>
      <c r="D119" t="s">
        <v>158</v>
      </c>
      <c r="E119" t="s">
        <v>6</v>
      </c>
      <c r="F119" s="3">
        <v>0.75409000000000004</v>
      </c>
      <c r="G119" s="5">
        <v>117</v>
      </c>
      <c r="H119" s="5" t="s">
        <v>161</v>
      </c>
      <c r="P119" t="s">
        <v>9</v>
      </c>
    </row>
    <row r="120" spans="1:16" x14ac:dyDescent="0.25">
      <c r="F120" s="3"/>
    </row>
    <row r="121" spans="1:16" x14ac:dyDescent="0.25">
      <c r="A121" s="4">
        <v>44482</v>
      </c>
      <c r="B121" s="9" t="s">
        <v>162</v>
      </c>
      <c r="C121" s="9">
        <v>1372414</v>
      </c>
      <c r="D121" t="s">
        <v>159</v>
      </c>
      <c r="E121" t="s">
        <v>1</v>
      </c>
      <c r="F121" s="2">
        <v>2.6749999999999998</v>
      </c>
      <c r="G121" s="5">
        <v>59</v>
      </c>
      <c r="H121" s="5">
        <v>95</v>
      </c>
      <c r="I121" s="17"/>
      <c r="J121">
        <v>1372414</v>
      </c>
      <c r="P121" t="s">
        <v>9</v>
      </c>
    </row>
    <row r="122" spans="1:16" x14ac:dyDescent="0.25">
      <c r="D122" t="s">
        <v>116</v>
      </c>
      <c r="E122" t="s">
        <v>1</v>
      </c>
      <c r="F122" s="2">
        <v>9.5799999999999996E-2</v>
      </c>
      <c r="G122" s="5">
        <v>46</v>
      </c>
      <c r="H122" s="5">
        <v>72.5</v>
      </c>
      <c r="P122" t="s">
        <v>9</v>
      </c>
    </row>
    <row r="123" spans="1:16" x14ac:dyDescent="0.25">
      <c r="D123" t="s">
        <v>116</v>
      </c>
      <c r="E123" t="s">
        <v>6</v>
      </c>
      <c r="F123" s="2">
        <v>9.9099999999999994E-2</v>
      </c>
      <c r="G123" s="5">
        <v>46</v>
      </c>
      <c r="H123" s="5">
        <v>72.5</v>
      </c>
      <c r="P123" t="s">
        <v>9</v>
      </c>
    </row>
    <row r="124" spans="1:16" x14ac:dyDescent="0.25">
      <c r="D124" t="s">
        <v>62</v>
      </c>
      <c r="E124" t="s">
        <v>1</v>
      </c>
      <c r="F124" s="2">
        <v>0.14369999999999999</v>
      </c>
      <c r="G124" s="5">
        <v>40</v>
      </c>
      <c r="H124" s="5">
        <v>75</v>
      </c>
      <c r="J124">
        <v>1372396</v>
      </c>
      <c r="P124" t="s">
        <v>9</v>
      </c>
    </row>
    <row r="125" spans="1:16" x14ac:dyDescent="0.25">
      <c r="F125" s="3"/>
    </row>
    <row r="126" spans="1:16" x14ac:dyDescent="0.25">
      <c r="A126" s="4">
        <v>44483</v>
      </c>
      <c r="B126" s="9" t="s">
        <v>163</v>
      </c>
      <c r="C126" s="9">
        <v>1372396</v>
      </c>
      <c r="D126" t="s">
        <v>160</v>
      </c>
      <c r="E126" t="s">
        <v>1</v>
      </c>
      <c r="F126" s="2">
        <v>3.7094</v>
      </c>
      <c r="G126" s="5">
        <v>324</v>
      </c>
      <c r="H126" s="5">
        <v>385</v>
      </c>
      <c r="J126">
        <v>1372396</v>
      </c>
      <c r="P126" t="s">
        <v>72</v>
      </c>
    </row>
    <row r="128" spans="1:16" x14ac:dyDescent="0.25">
      <c r="A128" s="4">
        <v>44515</v>
      </c>
      <c r="C128" s="9">
        <v>1382092</v>
      </c>
      <c r="D128" t="s">
        <v>116</v>
      </c>
      <c r="E128" t="s">
        <v>1</v>
      </c>
      <c r="F128" s="3">
        <v>9.5799999999999996E-2</v>
      </c>
      <c r="G128" s="5">
        <v>46</v>
      </c>
      <c r="H128" s="5">
        <v>80</v>
      </c>
      <c r="J128">
        <v>1382092</v>
      </c>
      <c r="P128" t="s">
        <v>9</v>
      </c>
    </row>
    <row r="130" spans="1:16" x14ac:dyDescent="0.25">
      <c r="A130" s="4">
        <v>44517</v>
      </c>
      <c r="B130" s="9" t="s">
        <v>168</v>
      </c>
      <c r="C130" s="9">
        <v>1379879</v>
      </c>
      <c r="D130" t="s">
        <v>116</v>
      </c>
      <c r="E130" t="s">
        <v>6</v>
      </c>
      <c r="F130" s="3"/>
      <c r="G130" s="5">
        <v>46</v>
      </c>
      <c r="H130" s="5">
        <v>80</v>
      </c>
      <c r="I130" t="s">
        <v>141</v>
      </c>
      <c r="J130">
        <v>1379879</v>
      </c>
      <c r="P130" t="s">
        <v>9</v>
      </c>
    </row>
    <row r="131" spans="1:16" x14ac:dyDescent="0.25">
      <c r="D131" t="s">
        <v>15</v>
      </c>
      <c r="E131" t="s">
        <v>1</v>
      </c>
      <c r="F131" s="3">
        <v>7.4399999999999994E-2</v>
      </c>
      <c r="G131" s="5">
        <v>58</v>
      </c>
      <c r="H131" s="5">
        <v>85</v>
      </c>
      <c r="J131">
        <v>1379883</v>
      </c>
      <c r="P131" t="s">
        <v>9</v>
      </c>
    </row>
    <row r="132" spans="1:16" x14ac:dyDescent="0.25">
      <c r="D132" t="s">
        <v>15</v>
      </c>
      <c r="E132" t="s">
        <v>6</v>
      </c>
      <c r="F132" s="3">
        <v>7.7200000000000005E-2</v>
      </c>
      <c r="G132" s="5">
        <v>58</v>
      </c>
      <c r="H132" s="5">
        <v>85</v>
      </c>
      <c r="J132">
        <v>1379883</v>
      </c>
      <c r="P132" t="s">
        <v>9</v>
      </c>
    </row>
    <row r="134" spans="1:16" x14ac:dyDescent="0.25">
      <c r="A134" s="4">
        <v>44517</v>
      </c>
      <c r="B134" s="9" t="s">
        <v>169</v>
      </c>
      <c r="C134" s="9">
        <v>1382070</v>
      </c>
      <c r="D134" t="s">
        <v>167</v>
      </c>
      <c r="E134" t="s">
        <v>1</v>
      </c>
      <c r="F134">
        <v>2.8209</v>
      </c>
      <c r="G134">
        <v>246</v>
      </c>
      <c r="H134">
        <v>325</v>
      </c>
      <c r="I134" t="s">
        <v>30</v>
      </c>
      <c r="J134">
        <v>1382070</v>
      </c>
      <c r="P134" t="s">
        <v>101</v>
      </c>
    </row>
    <row r="136" spans="1:16" x14ac:dyDescent="0.25">
      <c r="A136" s="4">
        <v>44533</v>
      </c>
      <c r="B136" s="9" t="s">
        <v>172</v>
      </c>
      <c r="C136" s="9">
        <v>1382079</v>
      </c>
      <c r="D136" t="s">
        <v>170</v>
      </c>
      <c r="E136" t="s">
        <v>6</v>
      </c>
      <c r="F136">
        <v>1.6412</v>
      </c>
      <c r="G136">
        <v>169</v>
      </c>
      <c r="H136">
        <v>230</v>
      </c>
      <c r="I136" t="s">
        <v>30</v>
      </c>
      <c r="J136">
        <v>1382079</v>
      </c>
      <c r="P136" t="s">
        <v>101</v>
      </c>
    </row>
    <row r="138" spans="1:16" x14ac:dyDescent="0.25">
      <c r="A138" s="4">
        <v>44543</v>
      </c>
      <c r="B138" s="9" t="s">
        <v>173</v>
      </c>
      <c r="C138" s="9">
        <v>1383021</v>
      </c>
      <c r="D138" t="s">
        <v>171</v>
      </c>
      <c r="E138" t="s">
        <v>1</v>
      </c>
      <c r="F138">
        <v>5.1900000000000002E-2</v>
      </c>
      <c r="G138">
        <v>61</v>
      </c>
      <c r="H138">
        <v>100</v>
      </c>
      <c r="I138" t="s">
        <v>141</v>
      </c>
      <c r="J138">
        <v>1383021</v>
      </c>
      <c r="K138" t="s">
        <v>174</v>
      </c>
      <c r="P138" t="s">
        <v>9</v>
      </c>
    </row>
    <row r="140" spans="1:16" x14ac:dyDescent="0.25">
      <c r="A140" s="4">
        <v>44551</v>
      </c>
      <c r="B140" s="9" t="s">
        <v>177</v>
      </c>
      <c r="C140" s="9">
        <v>1387905</v>
      </c>
      <c r="D140" t="s">
        <v>175</v>
      </c>
      <c r="E140" t="s">
        <v>1</v>
      </c>
      <c r="F140" s="2">
        <v>0.2175</v>
      </c>
      <c r="G140" s="5">
        <v>38</v>
      </c>
      <c r="H140" s="5">
        <v>70</v>
      </c>
      <c r="I140" t="s">
        <v>178</v>
      </c>
      <c r="J140">
        <v>1387905</v>
      </c>
      <c r="K140" t="s">
        <v>179</v>
      </c>
      <c r="P140" t="s">
        <v>9</v>
      </c>
    </row>
    <row r="141" spans="1:16" x14ac:dyDescent="0.25">
      <c r="D141" t="s">
        <v>175</v>
      </c>
      <c r="E141" t="s">
        <v>6</v>
      </c>
      <c r="F141" s="2">
        <v>0.22239999999999999</v>
      </c>
      <c r="G141" s="5">
        <v>38</v>
      </c>
      <c r="H141" s="5">
        <v>70</v>
      </c>
      <c r="I141" t="s">
        <v>141</v>
      </c>
      <c r="J141">
        <v>1387905</v>
      </c>
      <c r="P141" t="s">
        <v>9</v>
      </c>
    </row>
    <row r="142" spans="1:16" x14ac:dyDescent="0.25">
      <c r="D142" t="s">
        <v>176</v>
      </c>
      <c r="E142" t="s">
        <v>1</v>
      </c>
      <c r="F142" s="2">
        <v>0.33439999999999998</v>
      </c>
      <c r="G142" s="5">
        <v>38</v>
      </c>
      <c r="H142" s="5">
        <v>75</v>
      </c>
      <c r="I142" t="s">
        <v>178</v>
      </c>
      <c r="J142">
        <v>1387899</v>
      </c>
      <c r="P142" t="s">
        <v>9</v>
      </c>
    </row>
    <row r="144" spans="1:16" x14ac:dyDescent="0.25">
      <c r="A144" s="4">
        <v>44573</v>
      </c>
      <c r="B144" s="9" t="s">
        <v>181</v>
      </c>
      <c r="C144" s="9">
        <v>1393554</v>
      </c>
      <c r="D144" t="s">
        <v>182</v>
      </c>
      <c r="E144" t="s">
        <v>1</v>
      </c>
      <c r="F144" s="2">
        <v>2.8344</v>
      </c>
      <c r="G144" s="5">
        <v>246</v>
      </c>
      <c r="H144" s="5">
        <v>305</v>
      </c>
      <c r="I144" t="s">
        <v>30</v>
      </c>
      <c r="J144">
        <v>1393554</v>
      </c>
      <c r="K144" t="s">
        <v>35</v>
      </c>
      <c r="L144" t="s">
        <v>186</v>
      </c>
      <c r="P144" t="s">
        <v>101</v>
      </c>
    </row>
    <row r="145" spans="1:16" x14ac:dyDescent="0.25">
      <c r="D145" t="s">
        <v>180</v>
      </c>
      <c r="E145" t="s">
        <v>1</v>
      </c>
      <c r="F145" s="18">
        <v>2.2080000000000002</v>
      </c>
      <c r="G145" s="5">
        <v>59</v>
      </c>
      <c r="H145" s="5">
        <v>95</v>
      </c>
      <c r="I145" t="s">
        <v>60</v>
      </c>
      <c r="J145">
        <v>1389180</v>
      </c>
      <c r="K145" t="s">
        <v>51</v>
      </c>
      <c r="P145" t="s">
        <v>9</v>
      </c>
    </row>
    <row r="147" spans="1:16" x14ac:dyDescent="0.25">
      <c r="A147" s="4">
        <v>44573</v>
      </c>
      <c r="B147" s="9" t="s">
        <v>184</v>
      </c>
      <c r="C147" s="9">
        <v>1393534</v>
      </c>
      <c r="D147" t="s">
        <v>176</v>
      </c>
      <c r="E147" t="s">
        <v>1</v>
      </c>
      <c r="F147">
        <v>0.33439999999999998</v>
      </c>
      <c r="G147" s="5">
        <v>38</v>
      </c>
      <c r="H147" s="5">
        <v>65</v>
      </c>
      <c r="I147" t="s">
        <v>185</v>
      </c>
      <c r="J147">
        <v>1393534</v>
      </c>
      <c r="K147" t="s">
        <v>78</v>
      </c>
      <c r="P147" t="s">
        <v>9</v>
      </c>
    </row>
    <row r="148" spans="1:16" x14ac:dyDescent="0.25">
      <c r="D148" t="s">
        <v>176</v>
      </c>
      <c r="E148" t="s">
        <v>6</v>
      </c>
      <c r="F148">
        <v>0.34010000000000001</v>
      </c>
      <c r="G148" s="5">
        <v>38</v>
      </c>
      <c r="H148" s="5">
        <v>65</v>
      </c>
      <c r="I148" t="s">
        <v>185</v>
      </c>
      <c r="J148">
        <v>1393534</v>
      </c>
      <c r="P148" t="s">
        <v>9</v>
      </c>
    </row>
    <row r="149" spans="1:16" x14ac:dyDescent="0.25">
      <c r="D149" t="s">
        <v>183</v>
      </c>
      <c r="E149" t="s">
        <v>1</v>
      </c>
      <c r="F149" s="2">
        <v>2.6749999999999998</v>
      </c>
      <c r="G149" s="5">
        <v>59</v>
      </c>
      <c r="H149" s="5">
        <v>40</v>
      </c>
      <c r="I149" t="s">
        <v>185</v>
      </c>
      <c r="J149">
        <v>1393535</v>
      </c>
      <c r="P149" t="s">
        <v>9</v>
      </c>
    </row>
    <row r="150" spans="1:16" x14ac:dyDescent="0.25">
      <c r="D150" t="s">
        <v>41</v>
      </c>
      <c r="E150" t="s">
        <v>1</v>
      </c>
      <c r="F150">
        <v>0.16969999999999999</v>
      </c>
      <c r="G150" s="5">
        <v>40</v>
      </c>
      <c r="H150" s="5">
        <v>75</v>
      </c>
      <c r="I150" t="s">
        <v>185</v>
      </c>
      <c r="J150">
        <v>1393538</v>
      </c>
      <c r="P150" t="s">
        <v>9</v>
      </c>
    </row>
    <row r="152" spans="1:16" x14ac:dyDescent="0.25">
      <c r="A152" s="4">
        <v>44575</v>
      </c>
      <c r="B152" s="9" t="s">
        <v>192</v>
      </c>
      <c r="C152" s="9">
        <v>1393551</v>
      </c>
      <c r="D152" t="s">
        <v>187</v>
      </c>
      <c r="E152" t="s">
        <v>1</v>
      </c>
      <c r="F152">
        <v>15.026</v>
      </c>
      <c r="G152">
        <v>52</v>
      </c>
      <c r="H152" s="5">
        <v>85</v>
      </c>
      <c r="I152" t="s">
        <v>60</v>
      </c>
      <c r="J152">
        <v>1393551</v>
      </c>
      <c r="K152" t="s">
        <v>35</v>
      </c>
      <c r="P152" t="s">
        <v>9</v>
      </c>
    </row>
    <row r="153" spans="1:16" x14ac:dyDescent="0.25">
      <c r="D153" t="s">
        <v>176</v>
      </c>
      <c r="E153" t="s">
        <v>1</v>
      </c>
      <c r="F153">
        <v>0.33439999999999998</v>
      </c>
      <c r="G153">
        <v>38</v>
      </c>
      <c r="H153" s="5">
        <v>65</v>
      </c>
      <c r="I153" t="s">
        <v>30</v>
      </c>
      <c r="J153">
        <v>1393543</v>
      </c>
      <c r="P153" t="s">
        <v>9</v>
      </c>
    </row>
    <row r="154" spans="1:16" x14ac:dyDescent="0.25">
      <c r="D154" t="s">
        <v>176</v>
      </c>
      <c r="E154" t="s">
        <v>6</v>
      </c>
      <c r="F154">
        <v>0.34010000000000001</v>
      </c>
      <c r="G154">
        <v>38</v>
      </c>
      <c r="H154" s="5">
        <v>65</v>
      </c>
      <c r="I154" t="s">
        <v>60</v>
      </c>
      <c r="J154">
        <v>1393543</v>
      </c>
      <c r="P154" t="s">
        <v>9</v>
      </c>
    </row>
    <row r="155" spans="1:16" x14ac:dyDescent="0.25">
      <c r="D155" t="s">
        <v>188</v>
      </c>
      <c r="E155" t="s">
        <v>1</v>
      </c>
      <c r="F155">
        <v>0.94589999999999996</v>
      </c>
      <c r="G155">
        <v>72</v>
      </c>
      <c r="H155" s="5">
        <v>125</v>
      </c>
      <c r="I155" t="s">
        <v>60</v>
      </c>
      <c r="J155">
        <v>1393542</v>
      </c>
      <c r="P155" t="s">
        <v>9</v>
      </c>
    </row>
    <row r="157" spans="1:16" x14ac:dyDescent="0.25">
      <c r="A157" s="4">
        <v>44578</v>
      </c>
      <c r="B157" s="9" t="s">
        <v>194</v>
      </c>
      <c r="C157" s="9">
        <v>1393546</v>
      </c>
      <c r="D157" t="s">
        <v>189</v>
      </c>
      <c r="E157" t="s">
        <v>1</v>
      </c>
      <c r="F157">
        <v>0.1177</v>
      </c>
      <c r="G157">
        <v>40</v>
      </c>
      <c r="H157" s="5">
        <v>75</v>
      </c>
      <c r="I157" t="s">
        <v>141</v>
      </c>
      <c r="J157">
        <v>1393546</v>
      </c>
      <c r="K157" t="s">
        <v>35</v>
      </c>
      <c r="P157" t="s">
        <v>9</v>
      </c>
    </row>
    <row r="158" spans="1:16" x14ac:dyDescent="0.25">
      <c r="D158" t="s">
        <v>190</v>
      </c>
      <c r="E158" t="s">
        <v>6</v>
      </c>
      <c r="F158">
        <v>0.67179999999999995</v>
      </c>
      <c r="G158">
        <v>127</v>
      </c>
      <c r="H158" s="5">
        <v>170</v>
      </c>
      <c r="I158" t="s">
        <v>141</v>
      </c>
      <c r="J158">
        <v>1393582</v>
      </c>
      <c r="P158" t="s">
        <v>9</v>
      </c>
    </row>
    <row r="160" spans="1:16" x14ac:dyDescent="0.25">
      <c r="A160" s="4">
        <v>44578</v>
      </c>
      <c r="B160" s="9" t="s">
        <v>199</v>
      </c>
      <c r="C160" s="9">
        <v>1395733</v>
      </c>
      <c r="D160" t="s">
        <v>62</v>
      </c>
      <c r="E160" t="s">
        <v>1</v>
      </c>
      <c r="F160">
        <v>0.14369999999999999</v>
      </c>
      <c r="G160">
        <v>40</v>
      </c>
      <c r="H160">
        <v>75</v>
      </c>
      <c r="I160" t="s">
        <v>141</v>
      </c>
      <c r="J160">
        <v>1395733</v>
      </c>
      <c r="K160" t="s">
        <v>200</v>
      </c>
      <c r="P160" t="s">
        <v>9</v>
      </c>
    </row>
    <row r="161" spans="1:16" x14ac:dyDescent="0.25">
      <c r="D161" t="s">
        <v>16</v>
      </c>
      <c r="E161" t="s">
        <v>1</v>
      </c>
      <c r="F161">
        <v>0.2175</v>
      </c>
      <c r="G161">
        <v>38</v>
      </c>
      <c r="H161">
        <v>65</v>
      </c>
      <c r="I161" t="s">
        <v>141</v>
      </c>
      <c r="J161">
        <v>1395732</v>
      </c>
      <c r="P161" t="s">
        <v>9</v>
      </c>
    </row>
    <row r="162" spans="1:16" x14ac:dyDescent="0.25">
      <c r="D162" t="s">
        <v>16</v>
      </c>
      <c r="E162" t="s">
        <v>6</v>
      </c>
      <c r="F162">
        <v>0.22239999999999999</v>
      </c>
      <c r="G162">
        <v>38</v>
      </c>
      <c r="H162">
        <v>65</v>
      </c>
      <c r="I162" t="s">
        <v>141</v>
      </c>
      <c r="J162">
        <v>1375732</v>
      </c>
      <c r="P162" t="s">
        <v>9</v>
      </c>
    </row>
    <row r="164" spans="1:16" x14ac:dyDescent="0.25">
      <c r="A164" s="4">
        <v>44579</v>
      </c>
      <c r="B164" s="9" t="s">
        <v>201</v>
      </c>
      <c r="C164" s="9">
        <v>1393770</v>
      </c>
      <c r="D164" t="s">
        <v>191</v>
      </c>
      <c r="E164" t="s">
        <v>1</v>
      </c>
      <c r="F164">
        <v>0.71750000000000003</v>
      </c>
      <c r="G164">
        <v>78</v>
      </c>
      <c r="H164" s="5">
        <v>130</v>
      </c>
      <c r="I164" t="s">
        <v>60</v>
      </c>
      <c r="J164">
        <v>1393770</v>
      </c>
      <c r="K164" t="s">
        <v>54</v>
      </c>
      <c r="P164" t="s">
        <v>9</v>
      </c>
    </row>
    <row r="166" spans="1:16" x14ac:dyDescent="0.25">
      <c r="A166" s="4">
        <v>44599</v>
      </c>
      <c r="B166" s="9" t="s">
        <v>207</v>
      </c>
      <c r="C166" s="9">
        <v>1400243</v>
      </c>
      <c r="D166" t="s">
        <v>204</v>
      </c>
      <c r="E166" t="s">
        <v>1</v>
      </c>
      <c r="F166">
        <v>1.6959</v>
      </c>
      <c r="G166">
        <v>210</v>
      </c>
      <c r="H166">
        <v>285</v>
      </c>
      <c r="I166" t="s">
        <v>141</v>
      </c>
      <c r="J166">
        <v>1400243</v>
      </c>
      <c r="K166" t="s">
        <v>35</v>
      </c>
      <c r="P166" t="s">
        <v>101</v>
      </c>
    </row>
    <row r="167" spans="1:16" x14ac:dyDescent="0.25">
      <c r="D167" t="s">
        <v>205</v>
      </c>
      <c r="E167" t="s">
        <v>1</v>
      </c>
      <c r="F167">
        <v>1.1959</v>
      </c>
      <c r="G167">
        <v>108</v>
      </c>
      <c r="H167">
        <v>165</v>
      </c>
      <c r="I167" t="s">
        <v>141</v>
      </c>
      <c r="J167">
        <v>1400245</v>
      </c>
      <c r="K167" t="s">
        <v>35</v>
      </c>
      <c r="P167" t="s">
        <v>206</v>
      </c>
    </row>
    <row r="169" spans="1:16" x14ac:dyDescent="0.25">
      <c r="A169" s="4">
        <v>44600</v>
      </c>
      <c r="B169" s="9" t="s">
        <v>212</v>
      </c>
      <c r="C169" s="9">
        <v>1400257</v>
      </c>
      <c r="D169" s="12" t="s">
        <v>209</v>
      </c>
      <c r="E169" s="12" t="s">
        <v>1</v>
      </c>
      <c r="F169" s="20">
        <v>0.14369999999999999</v>
      </c>
      <c r="G169" s="5">
        <v>50</v>
      </c>
      <c r="H169" s="5">
        <v>85</v>
      </c>
      <c r="I169" t="s">
        <v>141</v>
      </c>
      <c r="J169">
        <v>1400257</v>
      </c>
      <c r="K169" t="s">
        <v>35</v>
      </c>
      <c r="P169" s="12" t="s">
        <v>9</v>
      </c>
    </row>
    <row r="170" spans="1:16" x14ac:dyDescent="0.25">
      <c r="D170" s="12" t="s">
        <v>16</v>
      </c>
      <c r="E170" s="12" t="s">
        <v>1</v>
      </c>
      <c r="F170" s="20">
        <v>0.2175</v>
      </c>
      <c r="G170" s="5">
        <v>56</v>
      </c>
      <c r="H170" s="5">
        <v>90</v>
      </c>
      <c r="I170" t="s">
        <v>141</v>
      </c>
      <c r="J170">
        <v>1400253</v>
      </c>
      <c r="P170" s="12" t="s">
        <v>210</v>
      </c>
    </row>
    <row r="171" spans="1:16" x14ac:dyDescent="0.25">
      <c r="D171" s="12" t="s">
        <v>211</v>
      </c>
      <c r="E171" s="12" t="s">
        <v>1</v>
      </c>
      <c r="F171" s="21">
        <v>1.6959</v>
      </c>
      <c r="G171" s="5">
        <v>200</v>
      </c>
      <c r="H171" s="5">
        <v>275</v>
      </c>
      <c r="I171" t="s">
        <v>141</v>
      </c>
      <c r="J171">
        <v>1400251</v>
      </c>
      <c r="P171" s="12" t="s">
        <v>101</v>
      </c>
    </row>
    <row r="173" spans="1:16" x14ac:dyDescent="0.25">
      <c r="A173" s="4">
        <v>44602</v>
      </c>
      <c r="B173" s="9" t="s">
        <v>215</v>
      </c>
      <c r="C173" s="9">
        <v>1400765</v>
      </c>
      <c r="D173" t="s">
        <v>58</v>
      </c>
      <c r="E173" t="s">
        <v>1</v>
      </c>
      <c r="F173">
        <v>0.72970000000000002</v>
      </c>
      <c r="G173" s="5">
        <v>266</v>
      </c>
      <c r="H173" s="5">
        <v>340</v>
      </c>
      <c r="I173" t="s">
        <v>141</v>
      </c>
      <c r="J173" t="s">
        <v>54</v>
      </c>
      <c r="P173" t="s">
        <v>9</v>
      </c>
    </row>
    <row r="174" spans="1:16" x14ac:dyDescent="0.25">
      <c r="D174" t="s">
        <v>58</v>
      </c>
      <c r="E174" t="s">
        <v>6</v>
      </c>
      <c r="F174">
        <v>0.73440000000000005</v>
      </c>
      <c r="G174" t="s">
        <v>214</v>
      </c>
      <c r="H174"/>
      <c r="P174" t="s">
        <v>9</v>
      </c>
    </row>
    <row r="175" spans="1:16" x14ac:dyDescent="0.25">
      <c r="D175" t="s">
        <v>213</v>
      </c>
      <c r="G175" t="s">
        <v>214</v>
      </c>
      <c r="H175"/>
    </row>
    <row r="177" spans="1:16" x14ac:dyDescent="0.25">
      <c r="D177" s="6" t="s">
        <v>8</v>
      </c>
      <c r="E177" s="6" t="s">
        <v>28</v>
      </c>
      <c r="F177" s="7" t="s">
        <v>2</v>
      </c>
      <c r="P177" s="6" t="s">
        <v>10</v>
      </c>
    </row>
    <row r="178" spans="1:16" x14ac:dyDescent="0.25">
      <c r="A178" s="4">
        <v>44608</v>
      </c>
      <c r="B178" s="9" t="s">
        <v>217</v>
      </c>
      <c r="C178" s="9">
        <v>1402834</v>
      </c>
      <c r="D178" t="s">
        <v>55</v>
      </c>
      <c r="E178" t="s">
        <v>144</v>
      </c>
      <c r="F178" s="2">
        <v>0.97970000000000002</v>
      </c>
      <c r="G178" s="5">
        <v>139</v>
      </c>
      <c r="H178" s="5">
        <v>180</v>
      </c>
      <c r="I178" t="s">
        <v>216</v>
      </c>
      <c r="J178" t="s">
        <v>54</v>
      </c>
      <c r="P178" t="s">
        <v>9</v>
      </c>
    </row>
    <row r="180" spans="1:16" x14ac:dyDescent="0.25">
      <c r="A180" s="4">
        <v>44628</v>
      </c>
      <c r="B180" s="9" t="s">
        <v>222</v>
      </c>
      <c r="C180" s="9">
        <v>1405662</v>
      </c>
      <c r="D180" t="s">
        <v>183</v>
      </c>
      <c r="E180" t="s">
        <v>1</v>
      </c>
      <c r="F180">
        <v>2.6749999999999998</v>
      </c>
      <c r="G180">
        <v>59</v>
      </c>
      <c r="H180">
        <f>170/2</f>
        <v>85</v>
      </c>
      <c r="I180" t="s">
        <v>30</v>
      </c>
      <c r="J180">
        <v>1405664</v>
      </c>
      <c r="K180" t="s">
        <v>219</v>
      </c>
      <c r="P180" t="s">
        <v>9</v>
      </c>
    </row>
    <row r="181" spans="1:16" x14ac:dyDescent="0.25">
      <c r="D181" t="s">
        <v>183</v>
      </c>
      <c r="E181" t="s">
        <v>6</v>
      </c>
      <c r="F181">
        <v>2.7749999999999999</v>
      </c>
      <c r="G181">
        <v>59</v>
      </c>
      <c r="H181">
        <v>85</v>
      </c>
      <c r="I181" t="s">
        <v>30</v>
      </c>
      <c r="J181">
        <v>1405664</v>
      </c>
      <c r="P181" t="s">
        <v>9</v>
      </c>
    </row>
    <row r="182" spans="1:16" x14ac:dyDescent="0.25">
      <c r="D182" t="s">
        <v>183</v>
      </c>
      <c r="E182" t="s">
        <v>1</v>
      </c>
      <c r="F182">
        <v>2.6749999999999998</v>
      </c>
      <c r="G182">
        <v>59</v>
      </c>
      <c r="H182">
        <v>85</v>
      </c>
      <c r="I182" t="s">
        <v>30</v>
      </c>
      <c r="J182">
        <v>1405663</v>
      </c>
      <c r="P182" t="s">
        <v>9</v>
      </c>
    </row>
    <row r="183" spans="1:16" x14ac:dyDescent="0.25">
      <c r="D183" t="s">
        <v>183</v>
      </c>
      <c r="E183" t="s">
        <v>6</v>
      </c>
      <c r="F183">
        <v>2.7749999999999999</v>
      </c>
      <c r="G183">
        <v>59</v>
      </c>
      <c r="H183">
        <v>85</v>
      </c>
      <c r="I183" t="s">
        <v>30</v>
      </c>
      <c r="J183">
        <v>1405663</v>
      </c>
      <c r="P183" t="s">
        <v>9</v>
      </c>
    </row>
    <row r="184" spans="1:16" x14ac:dyDescent="0.25">
      <c r="D184" t="s">
        <v>183</v>
      </c>
      <c r="E184" t="s">
        <v>1</v>
      </c>
      <c r="F184">
        <v>2.6749999999999998</v>
      </c>
      <c r="G184">
        <v>59</v>
      </c>
      <c r="H184">
        <v>85</v>
      </c>
      <c r="I184" t="s">
        <v>30</v>
      </c>
      <c r="J184">
        <v>1405662</v>
      </c>
      <c r="P184" t="s">
        <v>9</v>
      </c>
    </row>
    <row r="185" spans="1:16" x14ac:dyDescent="0.25">
      <c r="D185" t="s">
        <v>183</v>
      </c>
      <c r="E185" t="s">
        <v>6</v>
      </c>
      <c r="F185">
        <v>2.7749999999999999</v>
      </c>
      <c r="G185">
        <v>59</v>
      </c>
      <c r="H185">
        <v>85</v>
      </c>
      <c r="I185" t="s">
        <v>30</v>
      </c>
      <c r="J185">
        <v>1405662</v>
      </c>
      <c r="P185" t="s">
        <v>9</v>
      </c>
    </row>
    <row r="186" spans="1:16" x14ac:dyDescent="0.25">
      <c r="D186" t="s">
        <v>221</v>
      </c>
      <c r="E186" t="s">
        <v>1</v>
      </c>
      <c r="F186" s="18">
        <v>4.4800000000000004</v>
      </c>
      <c r="G186">
        <v>50</v>
      </c>
      <c r="H186">
        <f>155/2</f>
        <v>77.5</v>
      </c>
      <c r="I186" t="s">
        <v>141</v>
      </c>
      <c r="J186">
        <v>1405659</v>
      </c>
      <c r="P186" t="s">
        <v>9</v>
      </c>
    </row>
    <row r="187" spans="1:16" x14ac:dyDescent="0.25">
      <c r="D187" t="s">
        <v>221</v>
      </c>
      <c r="E187" t="s">
        <v>6</v>
      </c>
      <c r="F187">
        <v>4.6050000000000004</v>
      </c>
      <c r="G187">
        <v>50</v>
      </c>
      <c r="H187">
        <v>77.5</v>
      </c>
      <c r="I187" t="s">
        <v>141</v>
      </c>
      <c r="J187">
        <v>1405659</v>
      </c>
      <c r="P187" t="s">
        <v>9</v>
      </c>
    </row>
    <row r="188" spans="1:16" x14ac:dyDescent="0.25">
      <c r="D188" t="s">
        <v>176</v>
      </c>
      <c r="E188" t="s">
        <v>1</v>
      </c>
      <c r="F188">
        <v>0.33439999999999998</v>
      </c>
      <c r="G188">
        <v>38</v>
      </c>
      <c r="H188">
        <f>130/2</f>
        <v>65</v>
      </c>
      <c r="I188" t="s">
        <v>141</v>
      </c>
      <c r="J188">
        <v>1405660</v>
      </c>
      <c r="P188" t="s">
        <v>9</v>
      </c>
    </row>
    <row r="189" spans="1:16" x14ac:dyDescent="0.25">
      <c r="D189" t="s">
        <v>176</v>
      </c>
      <c r="E189" t="s">
        <v>6</v>
      </c>
      <c r="F189">
        <v>0.34010000000000001</v>
      </c>
      <c r="G189">
        <v>38</v>
      </c>
      <c r="H189">
        <v>65</v>
      </c>
      <c r="I189" t="s">
        <v>141</v>
      </c>
      <c r="J189">
        <v>1405660</v>
      </c>
      <c r="P189" t="s">
        <v>9</v>
      </c>
    </row>
    <row r="191" spans="1:16" x14ac:dyDescent="0.25">
      <c r="A191" s="4">
        <v>44649</v>
      </c>
      <c r="B191" s="9" t="s">
        <v>232</v>
      </c>
      <c r="C191" s="9">
        <v>1412877</v>
      </c>
      <c r="D191" t="s">
        <v>228</v>
      </c>
      <c r="E191" t="s">
        <v>1</v>
      </c>
      <c r="F191">
        <v>0.41720000000000002</v>
      </c>
      <c r="G191">
        <v>108</v>
      </c>
      <c r="H191">
        <v>165</v>
      </c>
      <c r="I191" t="s">
        <v>141</v>
      </c>
      <c r="J191">
        <v>1412877</v>
      </c>
      <c r="K191" t="s">
        <v>231</v>
      </c>
      <c r="P191" t="s">
        <v>9</v>
      </c>
    </row>
    <row r="193" spans="1:16" x14ac:dyDescent="0.25">
      <c r="A193" s="4">
        <v>44649</v>
      </c>
      <c r="B193" s="9" t="s">
        <v>233</v>
      </c>
      <c r="C193" s="9">
        <v>1409729</v>
      </c>
      <c r="D193" t="s">
        <v>156</v>
      </c>
      <c r="E193" t="s">
        <v>1</v>
      </c>
      <c r="F193">
        <v>0.34789999999999999</v>
      </c>
      <c r="G193">
        <v>38</v>
      </c>
      <c r="H193">
        <v>75</v>
      </c>
      <c r="I193" t="s">
        <v>141</v>
      </c>
      <c r="J193">
        <v>1409731</v>
      </c>
      <c r="K193" t="s">
        <v>54</v>
      </c>
      <c r="P193" t="s">
        <v>9</v>
      </c>
    </row>
    <row r="194" spans="1:16" x14ac:dyDescent="0.25">
      <c r="D194" t="s">
        <v>227</v>
      </c>
      <c r="E194" t="s">
        <v>6</v>
      </c>
      <c r="F194">
        <v>1.2039</v>
      </c>
      <c r="G194">
        <v>98</v>
      </c>
      <c r="H194">
        <v>155</v>
      </c>
      <c r="I194" t="s">
        <v>141</v>
      </c>
      <c r="J194">
        <v>1409729</v>
      </c>
      <c r="P194" t="s">
        <v>9</v>
      </c>
    </row>
    <row r="196" spans="1:16" x14ac:dyDescent="0.25">
      <c r="A196" s="4">
        <v>44650</v>
      </c>
      <c r="B196" s="9" t="s">
        <v>234</v>
      </c>
      <c r="C196" s="9">
        <v>1413483</v>
      </c>
      <c r="D196" t="s">
        <v>16</v>
      </c>
      <c r="E196" t="s">
        <v>1</v>
      </c>
      <c r="F196">
        <v>0.2175</v>
      </c>
      <c r="G196">
        <v>38</v>
      </c>
      <c r="H196">
        <v>75</v>
      </c>
      <c r="I196" t="s">
        <v>141</v>
      </c>
      <c r="J196">
        <v>1413483</v>
      </c>
      <c r="K196" t="s">
        <v>35</v>
      </c>
      <c r="P196" t="s">
        <v>9</v>
      </c>
    </row>
    <row r="198" spans="1:16" x14ac:dyDescent="0.25">
      <c r="A198" s="4">
        <v>44657</v>
      </c>
      <c r="B198" s="9" t="s">
        <v>235</v>
      </c>
      <c r="C198" s="9">
        <v>1405661</v>
      </c>
      <c r="D198" t="s">
        <v>220</v>
      </c>
      <c r="E198" t="s">
        <v>1</v>
      </c>
      <c r="F198">
        <v>3.5449999999999999</v>
      </c>
      <c r="G198">
        <v>50</v>
      </c>
      <c r="H198">
        <v>80</v>
      </c>
      <c r="I198" t="s">
        <v>141</v>
      </c>
      <c r="J198">
        <v>1405661</v>
      </c>
      <c r="K198" t="s">
        <v>219</v>
      </c>
      <c r="P198" t="s">
        <v>9</v>
      </c>
    </row>
    <row r="199" spans="1:16" x14ac:dyDescent="0.25">
      <c r="D199" t="s">
        <v>220</v>
      </c>
      <c r="E199" t="s">
        <v>6</v>
      </c>
      <c r="F199">
        <v>3.6629999999999998</v>
      </c>
      <c r="G199">
        <v>50</v>
      </c>
      <c r="H199">
        <v>80</v>
      </c>
      <c r="P199" t="s">
        <v>9</v>
      </c>
    </row>
    <row r="201" spans="1:16" x14ac:dyDescent="0.25">
      <c r="A201" s="4">
        <v>44657</v>
      </c>
      <c r="B201" s="9" t="s">
        <v>236</v>
      </c>
      <c r="C201" s="9">
        <v>1407260</v>
      </c>
      <c r="D201" t="s">
        <v>224</v>
      </c>
      <c r="E201" t="s">
        <v>6</v>
      </c>
      <c r="F201">
        <v>2.9540999999999999</v>
      </c>
      <c r="G201">
        <v>270</v>
      </c>
      <c r="H201">
        <v>340</v>
      </c>
      <c r="I201" t="s">
        <v>30</v>
      </c>
      <c r="J201">
        <v>1407260</v>
      </c>
      <c r="K201" t="s">
        <v>78</v>
      </c>
      <c r="L201" t="s">
        <v>226</v>
      </c>
      <c r="P201" t="s">
        <v>225</v>
      </c>
    </row>
    <row r="203" spans="1:16" x14ac:dyDescent="0.25">
      <c r="A203" s="4">
        <v>44672</v>
      </c>
      <c r="B203" s="9" t="s">
        <v>244</v>
      </c>
      <c r="C203" s="9">
        <v>1417720</v>
      </c>
      <c r="D203" s="12" t="s">
        <v>240</v>
      </c>
      <c r="E203" s="12" t="s">
        <v>1</v>
      </c>
      <c r="F203" s="13">
        <v>1.0084</v>
      </c>
      <c r="G203" s="22">
        <v>127</v>
      </c>
      <c r="H203" s="22">
        <v>170</v>
      </c>
      <c r="I203" t="s">
        <v>30</v>
      </c>
      <c r="J203">
        <v>1417720</v>
      </c>
      <c r="K203" t="s">
        <v>241</v>
      </c>
      <c r="P203" s="12" t="s">
        <v>9</v>
      </c>
    </row>
    <row r="204" spans="1:16" x14ac:dyDescent="0.25">
      <c r="D204" s="12" t="s">
        <v>240</v>
      </c>
      <c r="E204" s="12" t="s">
        <v>6</v>
      </c>
      <c r="F204" s="13">
        <v>1.0158</v>
      </c>
      <c r="G204" s="22">
        <v>127</v>
      </c>
      <c r="H204" s="22">
        <v>170</v>
      </c>
      <c r="K204" t="s">
        <v>241</v>
      </c>
      <c r="P204" s="12" t="s">
        <v>9</v>
      </c>
    </row>
    <row r="206" spans="1:16" x14ac:dyDescent="0.25">
      <c r="A206" s="4">
        <v>44672</v>
      </c>
      <c r="B206" s="9" t="s">
        <v>245</v>
      </c>
      <c r="C206" s="9">
        <v>1417629</v>
      </c>
      <c r="D206" s="12" t="s">
        <v>242</v>
      </c>
      <c r="E206" s="12" t="s">
        <v>1</v>
      </c>
      <c r="F206" s="13">
        <v>0.10992</v>
      </c>
      <c r="G206" s="22">
        <v>221</v>
      </c>
      <c r="H206" s="22">
        <v>260</v>
      </c>
      <c r="I206" t="s">
        <v>14</v>
      </c>
      <c r="J206">
        <v>1417629</v>
      </c>
      <c r="K206" t="s">
        <v>243</v>
      </c>
      <c r="P206" s="12" t="s">
        <v>9</v>
      </c>
    </row>
    <row r="207" spans="1:16" x14ac:dyDescent="0.25">
      <c r="D207" s="12" t="s">
        <v>242</v>
      </c>
      <c r="E207" s="12" t="s">
        <v>6</v>
      </c>
      <c r="F207" s="13">
        <v>0.11209</v>
      </c>
      <c r="G207" s="22">
        <v>221</v>
      </c>
      <c r="H207" s="22">
        <v>260</v>
      </c>
      <c r="P207" s="12" t="s">
        <v>9</v>
      </c>
    </row>
    <row r="209" spans="1:16" x14ac:dyDescent="0.25">
      <c r="A209" s="4">
        <v>44687</v>
      </c>
      <c r="B209" s="9" t="s">
        <v>247</v>
      </c>
      <c r="C209" s="9">
        <v>1422570</v>
      </c>
      <c r="D209" t="s">
        <v>61</v>
      </c>
      <c r="E209" t="s">
        <v>1</v>
      </c>
      <c r="F209">
        <v>0.35470000000000002</v>
      </c>
      <c r="G209">
        <v>76</v>
      </c>
      <c r="H209">
        <v>130</v>
      </c>
      <c r="I209" t="s">
        <v>141</v>
      </c>
      <c r="J209" t="s">
        <v>246</v>
      </c>
      <c r="P209" t="s">
        <v>9</v>
      </c>
    </row>
    <row r="211" spans="1:16" x14ac:dyDescent="0.25">
      <c r="A211" s="4">
        <v>44693</v>
      </c>
      <c r="B211" s="9" t="s">
        <v>250</v>
      </c>
      <c r="C211" s="9">
        <v>1423418</v>
      </c>
      <c r="D211" s="12" t="s">
        <v>197</v>
      </c>
      <c r="E211" s="12" t="s">
        <v>1</v>
      </c>
      <c r="F211" s="13">
        <v>9.7600000000000006E-2</v>
      </c>
      <c r="G211" s="22">
        <v>66</v>
      </c>
      <c r="H211" s="22">
        <v>115</v>
      </c>
      <c r="I211" t="s">
        <v>141</v>
      </c>
      <c r="J211" t="s">
        <v>248</v>
      </c>
      <c r="P211" s="12" t="s">
        <v>9</v>
      </c>
    </row>
    <row r="212" spans="1:16" x14ac:dyDescent="0.25">
      <c r="D212" t="s">
        <v>116</v>
      </c>
      <c r="E212" t="s">
        <v>1</v>
      </c>
      <c r="F212" s="13">
        <v>9.5799999999999996E-2</v>
      </c>
      <c r="G212" s="22">
        <v>46</v>
      </c>
      <c r="H212" s="22">
        <v>80</v>
      </c>
      <c r="I212" t="s">
        <v>141</v>
      </c>
      <c r="J212" t="s">
        <v>249</v>
      </c>
      <c r="P212" t="s">
        <v>9</v>
      </c>
    </row>
    <row r="214" spans="1:16" x14ac:dyDescent="0.25">
      <c r="A214" s="4">
        <v>44699</v>
      </c>
      <c r="B214" s="9" t="s">
        <v>253</v>
      </c>
      <c r="C214" s="9">
        <v>1423804</v>
      </c>
      <c r="D214" t="s">
        <v>81</v>
      </c>
      <c r="E214" t="s">
        <v>6</v>
      </c>
      <c r="F214" s="13">
        <v>0.21329999999999999</v>
      </c>
      <c r="G214" s="22">
        <v>56</v>
      </c>
      <c r="H214" s="22">
        <v>85</v>
      </c>
      <c r="I214" t="s">
        <v>141</v>
      </c>
      <c r="J214">
        <v>1423804</v>
      </c>
      <c r="K214" s="23" t="s">
        <v>252</v>
      </c>
      <c r="P214" t="s">
        <v>9</v>
      </c>
    </row>
    <row r="215" spans="1:16" x14ac:dyDescent="0.25">
      <c r="D215" t="s">
        <v>251</v>
      </c>
      <c r="E215" t="s">
        <v>1</v>
      </c>
      <c r="F215" s="13">
        <v>0.46750000000000003</v>
      </c>
      <c r="G215" s="22">
        <v>39</v>
      </c>
      <c r="H215" s="22">
        <v>65</v>
      </c>
      <c r="I215" t="s">
        <v>141</v>
      </c>
      <c r="J215">
        <v>1423808</v>
      </c>
      <c r="P215" t="s">
        <v>9</v>
      </c>
    </row>
    <row r="216" spans="1:16" x14ac:dyDescent="0.25">
      <c r="D216" t="s">
        <v>251</v>
      </c>
      <c r="E216" t="s">
        <v>6</v>
      </c>
      <c r="F216" s="13">
        <v>0.47310000000000002</v>
      </c>
      <c r="G216" s="22">
        <v>39</v>
      </c>
      <c r="H216" s="22">
        <v>65</v>
      </c>
      <c r="I216" t="s">
        <v>141</v>
      </c>
      <c r="J216">
        <v>1423808</v>
      </c>
      <c r="P216" t="s">
        <v>9</v>
      </c>
    </row>
    <row r="218" spans="1:16" x14ac:dyDescent="0.25">
      <c r="A218" s="4">
        <v>44729</v>
      </c>
      <c r="B218" s="9" t="s">
        <v>259</v>
      </c>
      <c r="C218" s="9">
        <v>1429323</v>
      </c>
      <c r="D218" t="s">
        <v>257</v>
      </c>
      <c r="E218" t="s">
        <v>1</v>
      </c>
      <c r="F218">
        <v>2.3209</v>
      </c>
      <c r="G218" s="22">
        <v>294</v>
      </c>
      <c r="H218" s="22">
        <v>360</v>
      </c>
      <c r="I218" t="s">
        <v>260</v>
      </c>
      <c r="J218">
        <v>1429323</v>
      </c>
      <c r="K218" t="s">
        <v>258</v>
      </c>
      <c r="P218" t="s">
        <v>101</v>
      </c>
    </row>
    <row r="220" spans="1:16" x14ac:dyDescent="0.25">
      <c r="A220" s="4">
        <v>44735</v>
      </c>
      <c r="B220" s="9" t="s">
        <v>268</v>
      </c>
      <c r="C220" s="9">
        <v>1431533</v>
      </c>
      <c r="D220" t="s">
        <v>263</v>
      </c>
      <c r="E220" t="s">
        <v>1</v>
      </c>
      <c r="F220" t="s">
        <v>264</v>
      </c>
      <c r="G220" s="22">
        <v>63</v>
      </c>
      <c r="H220" s="22">
        <v>110</v>
      </c>
      <c r="I220" t="s">
        <v>14</v>
      </c>
      <c r="J220">
        <v>1430895</v>
      </c>
      <c r="K220" t="s">
        <v>266</v>
      </c>
      <c r="P220" t="s">
        <v>9</v>
      </c>
    </row>
    <row r="221" spans="1:16" x14ac:dyDescent="0.25">
      <c r="D221" t="s">
        <v>58</v>
      </c>
      <c r="E221" t="s">
        <v>82</v>
      </c>
      <c r="F221">
        <v>0.72970000000000002</v>
      </c>
      <c r="G221" s="22">
        <v>140</v>
      </c>
      <c r="H221" s="22">
        <v>180</v>
      </c>
      <c r="I221" t="s">
        <v>14</v>
      </c>
      <c r="J221">
        <v>1431533</v>
      </c>
      <c r="K221" t="s">
        <v>267</v>
      </c>
      <c r="P221" t="s">
        <v>9</v>
      </c>
    </row>
    <row r="222" spans="1:16" x14ac:dyDescent="0.25">
      <c r="D222" t="s">
        <v>58</v>
      </c>
      <c r="E222" t="s">
        <v>1</v>
      </c>
      <c r="F222">
        <v>0.73440000000000005</v>
      </c>
      <c r="G222" s="22">
        <v>140</v>
      </c>
      <c r="H222" s="22">
        <v>180</v>
      </c>
      <c r="I222" t="s">
        <v>14</v>
      </c>
      <c r="J222">
        <v>1431533</v>
      </c>
      <c r="K222" t="s">
        <v>267</v>
      </c>
      <c r="P222" t="s">
        <v>9</v>
      </c>
    </row>
    <row r="224" spans="1:16" x14ac:dyDescent="0.25">
      <c r="A224" s="4">
        <v>44760</v>
      </c>
      <c r="B224" s="9" t="s">
        <v>271</v>
      </c>
      <c r="C224" s="9">
        <v>1436749</v>
      </c>
      <c r="D224" t="s">
        <v>270</v>
      </c>
      <c r="E224" t="s">
        <v>6</v>
      </c>
      <c r="F224">
        <v>0.97840000000000005</v>
      </c>
      <c r="G224" s="5">
        <v>136</v>
      </c>
      <c r="H224" s="5">
        <v>180</v>
      </c>
      <c r="I224" t="s">
        <v>14</v>
      </c>
      <c r="J224">
        <v>1436749</v>
      </c>
      <c r="K224" t="s">
        <v>272</v>
      </c>
      <c r="P224" t="s">
        <v>9</v>
      </c>
    </row>
    <row r="226" spans="1:16" x14ac:dyDescent="0.25">
      <c r="A226" s="4">
        <v>44762</v>
      </c>
      <c r="B226" s="9" t="s">
        <v>276</v>
      </c>
      <c r="C226" s="9">
        <v>1439087</v>
      </c>
      <c r="D226" s="12" t="s">
        <v>100</v>
      </c>
      <c r="E226" s="12" t="s">
        <v>1</v>
      </c>
      <c r="F226" s="13">
        <v>1.9459</v>
      </c>
      <c r="G226" s="5">
        <v>198</v>
      </c>
      <c r="H226" s="5">
        <v>275</v>
      </c>
      <c r="I226" t="s">
        <v>216</v>
      </c>
      <c r="J226">
        <v>1439087</v>
      </c>
      <c r="K226" s="12" t="s">
        <v>275</v>
      </c>
      <c r="P226" s="12" t="s">
        <v>101</v>
      </c>
    </row>
    <row r="228" spans="1:16" x14ac:dyDescent="0.25">
      <c r="A228" s="4">
        <v>44767</v>
      </c>
      <c r="B228" s="9" t="s">
        <v>282</v>
      </c>
      <c r="C228" s="9">
        <v>1439080</v>
      </c>
      <c r="D228" s="12" t="s">
        <v>100</v>
      </c>
      <c r="E228" s="12" t="s">
        <v>1</v>
      </c>
      <c r="F228" s="13">
        <v>1.9459</v>
      </c>
      <c r="G228" s="5">
        <v>212</v>
      </c>
      <c r="H228" s="5">
        <v>275</v>
      </c>
      <c r="I228" t="s">
        <v>60</v>
      </c>
      <c r="J228">
        <v>1439080</v>
      </c>
      <c r="K228" t="s">
        <v>277</v>
      </c>
      <c r="P228" s="12" t="s">
        <v>101</v>
      </c>
    </row>
    <row r="229" spans="1:16" x14ac:dyDescent="0.25">
      <c r="D229" s="12" t="s">
        <v>278</v>
      </c>
      <c r="E229" s="12" t="s">
        <v>6</v>
      </c>
      <c r="F229" s="13">
        <v>2.2164000000000001</v>
      </c>
      <c r="G229" s="5">
        <v>225</v>
      </c>
      <c r="H229" s="5">
        <v>300</v>
      </c>
      <c r="I229" t="s">
        <v>30</v>
      </c>
      <c r="J229">
        <v>1439076</v>
      </c>
      <c r="K229" t="s">
        <v>279</v>
      </c>
      <c r="P229" s="12" t="s">
        <v>101</v>
      </c>
    </row>
    <row r="230" spans="1:16" x14ac:dyDescent="0.25">
      <c r="D230" s="12" t="s">
        <v>280</v>
      </c>
      <c r="E230" s="12" t="s">
        <v>1</v>
      </c>
      <c r="F230" s="13">
        <v>0.35470000000000002</v>
      </c>
      <c r="G230" s="5">
        <v>76</v>
      </c>
      <c r="H230" s="5">
        <v>130</v>
      </c>
      <c r="I230" t="s">
        <v>30</v>
      </c>
      <c r="J230">
        <v>1439098</v>
      </c>
      <c r="K230" t="s">
        <v>281</v>
      </c>
      <c r="P230" s="12" t="s">
        <v>9</v>
      </c>
    </row>
    <row r="232" spans="1:16" x14ac:dyDescent="0.25">
      <c r="A232" s="4">
        <v>44769</v>
      </c>
      <c r="B232" s="9" t="s">
        <v>287</v>
      </c>
      <c r="C232" s="9">
        <v>1444172</v>
      </c>
      <c r="D232" s="12" t="s">
        <v>284</v>
      </c>
      <c r="E232" s="12" t="s">
        <v>1</v>
      </c>
      <c r="F232" s="21">
        <v>5.35</v>
      </c>
      <c r="G232" s="5">
        <v>39</v>
      </c>
      <c r="H232" s="5">
        <v>75</v>
      </c>
      <c r="I232" t="s">
        <v>141</v>
      </c>
      <c r="J232" t="s">
        <v>285</v>
      </c>
      <c r="P232" s="12" t="s">
        <v>9</v>
      </c>
    </row>
    <row r="234" spans="1:16" x14ac:dyDescent="0.25">
      <c r="B234" s="9" t="s">
        <v>290</v>
      </c>
      <c r="D234" s="12" t="s">
        <v>120</v>
      </c>
      <c r="E234" s="12" t="s">
        <v>1</v>
      </c>
      <c r="F234" s="13">
        <v>0.2175</v>
      </c>
      <c r="I234" t="s">
        <v>288</v>
      </c>
      <c r="K234" t="s">
        <v>289</v>
      </c>
      <c r="P234" s="12" t="s">
        <v>9</v>
      </c>
    </row>
    <row r="236" spans="1:16" x14ac:dyDescent="0.25">
      <c r="A236" s="4">
        <v>44783</v>
      </c>
      <c r="B236" s="9" t="s">
        <v>301</v>
      </c>
      <c r="C236" s="24">
        <v>1446642</v>
      </c>
      <c r="D236" s="12" t="s">
        <v>293</v>
      </c>
      <c r="E236" s="12" t="s">
        <v>1</v>
      </c>
      <c r="F236" s="13">
        <v>2.3209</v>
      </c>
      <c r="G236" s="5">
        <v>243</v>
      </c>
      <c r="H236" s="5">
        <v>320</v>
      </c>
      <c r="I236" t="s">
        <v>90</v>
      </c>
      <c r="J236" t="s">
        <v>294</v>
      </c>
      <c r="P236" s="12" t="s">
        <v>101</v>
      </c>
    </row>
    <row r="238" spans="1:16" x14ac:dyDescent="0.25">
      <c r="A238" s="4">
        <v>44784</v>
      </c>
      <c r="B238" s="9" t="s">
        <v>302</v>
      </c>
      <c r="C238" s="9">
        <v>1446671</v>
      </c>
      <c r="D238" s="12" t="s">
        <v>295</v>
      </c>
      <c r="E238" s="12" t="s">
        <v>82</v>
      </c>
      <c r="F238" s="13">
        <v>2.4540000000000002</v>
      </c>
      <c r="G238" s="5">
        <v>258</v>
      </c>
      <c r="H238" s="5">
        <v>340</v>
      </c>
      <c r="I238" t="s">
        <v>141</v>
      </c>
      <c r="J238" t="s">
        <v>296</v>
      </c>
      <c r="P238" s="12" t="s">
        <v>101</v>
      </c>
    </row>
    <row r="239" spans="1:16" x14ac:dyDescent="0.25">
      <c r="D239" s="12" t="s">
        <v>297</v>
      </c>
      <c r="E239" s="12" t="s">
        <v>82</v>
      </c>
      <c r="F239" s="13">
        <v>1.0787</v>
      </c>
      <c r="G239" s="5">
        <v>89</v>
      </c>
      <c r="H239" s="5">
        <v>145</v>
      </c>
      <c r="I239" t="s">
        <v>141</v>
      </c>
      <c r="J239" t="s">
        <v>298</v>
      </c>
      <c r="P239" s="12" t="s">
        <v>9</v>
      </c>
    </row>
    <row r="240" spans="1:16" x14ac:dyDescent="0.25">
      <c r="D240" s="12" t="s">
        <v>299</v>
      </c>
      <c r="E240" s="12" t="s">
        <v>1</v>
      </c>
      <c r="F240" s="13">
        <v>0.27639999999999998</v>
      </c>
      <c r="G240" s="5">
        <v>38</v>
      </c>
      <c r="H240" s="5">
        <v>75</v>
      </c>
      <c r="I240" t="s">
        <v>141</v>
      </c>
      <c r="J240" t="s">
        <v>300</v>
      </c>
      <c r="P240" s="12" t="s">
        <v>9</v>
      </c>
    </row>
    <row r="242" spans="1:16" x14ac:dyDescent="0.25">
      <c r="A242" s="4">
        <v>44789</v>
      </c>
      <c r="B242" s="9" t="s">
        <v>307</v>
      </c>
      <c r="C242" s="9">
        <v>1446675</v>
      </c>
      <c r="D242" s="12" t="s">
        <v>293</v>
      </c>
      <c r="E242" s="12" t="s">
        <v>1</v>
      </c>
      <c r="F242" s="13">
        <v>2.3209</v>
      </c>
      <c r="G242" s="5">
        <v>243</v>
      </c>
      <c r="H242" s="5">
        <v>320</v>
      </c>
      <c r="I242" t="s">
        <v>90</v>
      </c>
      <c r="J242" t="s">
        <v>306</v>
      </c>
      <c r="P242" s="12" t="s">
        <v>101</v>
      </c>
    </row>
    <row r="244" spans="1:16" x14ac:dyDescent="0.25">
      <c r="A244" s="4">
        <v>44798</v>
      </c>
      <c r="B244" s="9" t="s">
        <v>316</v>
      </c>
      <c r="C244" s="9">
        <v>1450190</v>
      </c>
      <c r="D244" t="s">
        <v>189</v>
      </c>
      <c r="E244" t="s">
        <v>1</v>
      </c>
      <c r="F244">
        <v>0.1177</v>
      </c>
      <c r="G244">
        <v>40</v>
      </c>
      <c r="H244">
        <v>75</v>
      </c>
      <c r="I244" t="s">
        <v>314</v>
      </c>
      <c r="P244" t="s">
        <v>9</v>
      </c>
    </row>
    <row r="245" spans="1:16" x14ac:dyDescent="0.25">
      <c r="D245" t="s">
        <v>312</v>
      </c>
      <c r="E245" t="s">
        <v>1</v>
      </c>
      <c r="F245">
        <v>0.8286</v>
      </c>
      <c r="G245">
        <v>62</v>
      </c>
      <c r="H245">
        <v>110</v>
      </c>
      <c r="I245" t="s">
        <v>313</v>
      </c>
      <c r="P245" t="s">
        <v>9</v>
      </c>
    </row>
    <row r="247" spans="1:16" x14ac:dyDescent="0.25">
      <c r="A247" s="4">
        <v>44811</v>
      </c>
      <c r="B247" s="9" t="s">
        <v>323</v>
      </c>
      <c r="C247" s="9">
        <v>1451851</v>
      </c>
      <c r="D247" t="s">
        <v>15</v>
      </c>
      <c r="E247" t="s">
        <v>1</v>
      </c>
      <c r="F247" s="3">
        <v>7.4399999999999994E-2</v>
      </c>
      <c r="G247">
        <v>58</v>
      </c>
      <c r="H247">
        <v>85</v>
      </c>
      <c r="I247" t="s">
        <v>322</v>
      </c>
      <c r="P247" t="s">
        <v>206</v>
      </c>
    </row>
    <row r="248" spans="1:16" x14ac:dyDescent="0.25">
      <c r="D248" t="s">
        <v>15</v>
      </c>
      <c r="E248" t="s">
        <v>6</v>
      </c>
      <c r="F248" s="3">
        <v>7.7200000000000005E-2</v>
      </c>
      <c r="G248">
        <v>58</v>
      </c>
      <c r="H248">
        <v>85</v>
      </c>
      <c r="I248" t="s">
        <v>322</v>
      </c>
      <c r="P248" t="s">
        <v>206</v>
      </c>
    </row>
    <row r="250" spans="1:16" x14ac:dyDescent="0.25">
      <c r="A250" s="4">
        <v>44817</v>
      </c>
      <c r="B250" s="9" t="s">
        <v>332</v>
      </c>
      <c r="C250" s="9">
        <v>1453255</v>
      </c>
      <c r="D250" t="s">
        <v>324</v>
      </c>
      <c r="E250" t="s">
        <v>1</v>
      </c>
      <c r="F250">
        <v>0.16289999999999999</v>
      </c>
      <c r="G250">
        <v>40</v>
      </c>
      <c r="H250">
        <v>75</v>
      </c>
      <c r="I250" t="s">
        <v>329</v>
      </c>
      <c r="P250" t="s">
        <v>206</v>
      </c>
    </row>
    <row r="252" spans="1:16" x14ac:dyDescent="0.25">
      <c r="A252" s="4">
        <v>44817</v>
      </c>
      <c r="B252" s="9" t="s">
        <v>333</v>
      </c>
      <c r="C252" s="9">
        <v>1453878</v>
      </c>
      <c r="D252" s="1" t="s">
        <v>330</v>
      </c>
      <c r="E252" t="s">
        <v>82</v>
      </c>
      <c r="F252">
        <v>0.54669999999999996</v>
      </c>
      <c r="G252">
        <v>116</v>
      </c>
      <c r="H252">
        <v>170</v>
      </c>
      <c r="I252" t="s">
        <v>331</v>
      </c>
      <c r="P252" t="s">
        <v>9</v>
      </c>
    </row>
    <row r="254" spans="1:16" x14ac:dyDescent="0.25">
      <c r="A254" s="4">
        <v>44832</v>
      </c>
      <c r="B254" s="9" t="s">
        <v>334</v>
      </c>
      <c r="C254" s="9">
        <v>1453504</v>
      </c>
      <c r="D254" t="s">
        <v>165</v>
      </c>
      <c r="E254" t="s">
        <v>1</v>
      </c>
      <c r="F254">
        <v>0.27639999999999998</v>
      </c>
      <c r="G254">
        <v>38</v>
      </c>
      <c r="H254">
        <f>130/2</f>
        <v>65</v>
      </c>
      <c r="I254" t="s">
        <v>325</v>
      </c>
      <c r="P254" t="s">
        <v>206</v>
      </c>
    </row>
    <row r="255" spans="1:16" x14ac:dyDescent="0.25">
      <c r="D255" t="s">
        <v>165</v>
      </c>
      <c r="E255" t="s">
        <v>6</v>
      </c>
      <c r="F255">
        <v>0.28170000000000001</v>
      </c>
      <c r="G255">
        <v>38</v>
      </c>
      <c r="H255">
        <v>65</v>
      </c>
      <c r="I255" t="s">
        <v>325</v>
      </c>
      <c r="P255" t="s">
        <v>206</v>
      </c>
    </row>
    <row r="257" spans="1:16" x14ac:dyDescent="0.25">
      <c r="A257" s="4">
        <v>44832</v>
      </c>
      <c r="B257" s="9" t="s">
        <v>339</v>
      </c>
      <c r="C257" s="9">
        <v>1456780</v>
      </c>
      <c r="D257" t="s">
        <v>143</v>
      </c>
      <c r="E257" t="s">
        <v>82</v>
      </c>
      <c r="F257">
        <v>0.2228</v>
      </c>
      <c r="G257">
        <v>100</v>
      </c>
      <c r="H257">
        <v>155</v>
      </c>
      <c r="I257" t="s">
        <v>338</v>
      </c>
      <c r="P257" t="s">
        <v>9</v>
      </c>
    </row>
    <row r="259" spans="1:16" x14ac:dyDescent="0.25">
      <c r="A259" s="4">
        <v>44833</v>
      </c>
      <c r="B259" s="9" t="s">
        <v>340</v>
      </c>
      <c r="C259" s="9">
        <v>1456784</v>
      </c>
      <c r="D259" t="s">
        <v>58</v>
      </c>
      <c r="E259" t="s">
        <v>1</v>
      </c>
      <c r="F259">
        <v>0.72970000000000002</v>
      </c>
      <c r="G259">
        <v>127</v>
      </c>
      <c r="H259">
        <f>340/2</f>
        <v>170</v>
      </c>
      <c r="I259" t="s">
        <v>336</v>
      </c>
      <c r="P259" t="s">
        <v>9</v>
      </c>
    </row>
    <row r="260" spans="1:16" x14ac:dyDescent="0.25">
      <c r="D260" t="s">
        <v>58</v>
      </c>
      <c r="E260" t="s">
        <v>337</v>
      </c>
      <c r="F260">
        <v>0.73440000000000005</v>
      </c>
      <c r="G260">
        <v>127</v>
      </c>
      <c r="H260">
        <v>170</v>
      </c>
      <c r="I260" t="s">
        <v>336</v>
      </c>
      <c r="P260" t="s">
        <v>9</v>
      </c>
    </row>
    <row r="262" spans="1:16" x14ac:dyDescent="0.25">
      <c r="A262" s="4">
        <v>44833</v>
      </c>
      <c r="B262" s="9" t="s">
        <v>343</v>
      </c>
      <c r="C262" s="9">
        <v>1458852</v>
      </c>
      <c r="D262" t="s">
        <v>41</v>
      </c>
      <c r="E262" t="s">
        <v>1</v>
      </c>
      <c r="F262">
        <v>0.16969999999999999</v>
      </c>
      <c r="G262">
        <v>40</v>
      </c>
      <c r="H262">
        <v>75</v>
      </c>
      <c r="I262" t="s">
        <v>341</v>
      </c>
      <c r="K262" t="s">
        <v>342</v>
      </c>
      <c r="P262" t="s">
        <v>9</v>
      </c>
    </row>
    <row r="264" spans="1:16" x14ac:dyDescent="0.25">
      <c r="C264" s="9">
        <v>1460675</v>
      </c>
      <c r="D264" t="s">
        <v>62</v>
      </c>
      <c r="E264" t="s">
        <v>1</v>
      </c>
      <c r="F264">
        <v>0.14369999999999999</v>
      </c>
      <c r="G264">
        <v>36</v>
      </c>
      <c r="H264">
        <v>70</v>
      </c>
      <c r="I264" t="s">
        <v>344</v>
      </c>
      <c r="P264" t="s">
        <v>9</v>
      </c>
    </row>
    <row r="266" spans="1:16" x14ac:dyDescent="0.25">
      <c r="A266" s="4">
        <v>44883</v>
      </c>
      <c r="B266" s="9" t="s">
        <v>353</v>
      </c>
      <c r="C266" s="9">
        <v>1469645</v>
      </c>
      <c r="D266" t="s">
        <v>345</v>
      </c>
      <c r="E266" t="s">
        <v>6</v>
      </c>
      <c r="F266">
        <v>0.40279999999999999</v>
      </c>
      <c r="G266">
        <v>118</v>
      </c>
      <c r="H266">
        <v>170</v>
      </c>
      <c r="I266" t="s">
        <v>352</v>
      </c>
      <c r="K266" t="s">
        <v>354</v>
      </c>
      <c r="P266" t="s">
        <v>9</v>
      </c>
    </row>
    <row r="267" spans="1:16" x14ac:dyDescent="0.25">
      <c r="D267" t="s">
        <v>189</v>
      </c>
      <c r="E267" t="s">
        <v>144</v>
      </c>
      <c r="F267">
        <v>0.1177</v>
      </c>
      <c r="G267">
        <v>40</v>
      </c>
      <c r="H267">
        <v>75</v>
      </c>
      <c r="I267" t="s">
        <v>351</v>
      </c>
      <c r="P267" t="s">
        <v>9</v>
      </c>
    </row>
    <row r="268" spans="1:16" x14ac:dyDescent="0.25">
      <c r="D268" t="s">
        <v>346</v>
      </c>
      <c r="E268" t="s">
        <v>144</v>
      </c>
      <c r="F268" s="2">
        <v>9.0259999999999998</v>
      </c>
      <c r="G268">
        <v>41</v>
      </c>
      <c r="H268">
        <v>75</v>
      </c>
      <c r="I268" t="s">
        <v>350</v>
      </c>
      <c r="P268" t="s">
        <v>9</v>
      </c>
    </row>
    <row r="269" spans="1:16" x14ac:dyDescent="0.25">
      <c r="D269" t="s">
        <v>346</v>
      </c>
      <c r="E269" t="s">
        <v>6</v>
      </c>
      <c r="F269" s="2">
        <v>9.2059999999999995</v>
      </c>
      <c r="G269">
        <v>41</v>
      </c>
      <c r="H269">
        <v>75</v>
      </c>
      <c r="I269" t="s">
        <v>350</v>
      </c>
      <c r="P269" t="s">
        <v>9</v>
      </c>
    </row>
    <row r="270" spans="1:16" x14ac:dyDescent="0.25">
      <c r="D270" t="s">
        <v>347</v>
      </c>
      <c r="E270" t="s">
        <v>144</v>
      </c>
      <c r="F270">
        <v>0.16289999999999999</v>
      </c>
      <c r="G270">
        <v>40</v>
      </c>
      <c r="H270">
        <v>75</v>
      </c>
      <c r="I270" t="s">
        <v>349</v>
      </c>
      <c r="P270" t="s">
        <v>9</v>
      </c>
    </row>
    <row r="271" spans="1:16" x14ac:dyDescent="0.25">
      <c r="D271" t="s">
        <v>104</v>
      </c>
      <c r="E271" t="s">
        <v>144</v>
      </c>
      <c r="F271">
        <v>0.2268</v>
      </c>
      <c r="G271">
        <v>38</v>
      </c>
      <c r="H271">
        <v>75</v>
      </c>
      <c r="I271" t="s">
        <v>348</v>
      </c>
      <c r="P271" t="s">
        <v>9</v>
      </c>
    </row>
    <row r="273" spans="1:16" x14ac:dyDescent="0.25">
      <c r="A273" s="4">
        <v>44909</v>
      </c>
      <c r="B273" s="9" t="s">
        <v>363</v>
      </c>
      <c r="C273" s="9">
        <v>1475041</v>
      </c>
      <c r="D273" t="s">
        <v>15</v>
      </c>
      <c r="E273" t="s">
        <v>6</v>
      </c>
      <c r="F273">
        <v>7.7200000000000005E-2</v>
      </c>
      <c r="G273">
        <v>50</v>
      </c>
      <c r="H273">
        <v>85</v>
      </c>
      <c r="I273" t="s">
        <v>360</v>
      </c>
      <c r="P273" t="s">
        <v>9</v>
      </c>
    </row>
    <row r="275" spans="1:16" x14ac:dyDescent="0.25">
      <c r="A275" s="4">
        <v>44910</v>
      </c>
      <c r="B275" s="9" t="s">
        <v>365</v>
      </c>
      <c r="C275" s="9">
        <v>1475422</v>
      </c>
      <c r="D275" t="s">
        <v>116</v>
      </c>
      <c r="E275" t="s">
        <v>1</v>
      </c>
      <c r="F275">
        <v>9.5799999999999996E-2</v>
      </c>
      <c r="G275">
        <v>46</v>
      </c>
      <c r="H275">
        <v>80</v>
      </c>
      <c r="I275" t="s">
        <v>364</v>
      </c>
      <c r="P275" t="s">
        <v>9</v>
      </c>
    </row>
    <row r="277" spans="1:16" x14ac:dyDescent="0.25">
      <c r="A277" s="4">
        <v>44911</v>
      </c>
      <c r="B277" s="9" t="s">
        <v>369</v>
      </c>
      <c r="C277" s="9">
        <v>1475930</v>
      </c>
      <c r="D277" t="s">
        <v>120</v>
      </c>
      <c r="E277" t="s">
        <v>1</v>
      </c>
      <c r="F277">
        <v>0.2175</v>
      </c>
      <c r="G277">
        <v>56</v>
      </c>
      <c r="H277">
        <v>90</v>
      </c>
      <c r="I277" t="s">
        <v>367</v>
      </c>
      <c r="P277" t="s">
        <v>366</v>
      </c>
    </row>
    <row r="278" spans="1:16" x14ac:dyDescent="0.25">
      <c r="D278" t="s">
        <v>120</v>
      </c>
      <c r="E278" t="s">
        <v>6</v>
      </c>
      <c r="F278">
        <v>0.22239999999999999</v>
      </c>
      <c r="G278">
        <v>56</v>
      </c>
      <c r="H278">
        <v>90</v>
      </c>
      <c r="I278" t="s">
        <v>368</v>
      </c>
      <c r="P278" t="s">
        <v>366</v>
      </c>
    </row>
    <row r="280" spans="1:16" x14ac:dyDescent="0.25">
      <c r="A280" s="4">
        <v>44914</v>
      </c>
      <c r="B280" s="9" t="s">
        <v>372</v>
      </c>
      <c r="D280" t="s">
        <v>356</v>
      </c>
      <c r="E280" t="s">
        <v>357</v>
      </c>
      <c r="F280" t="s">
        <v>361</v>
      </c>
      <c r="G280" t="s">
        <v>373</v>
      </c>
      <c r="H280" t="s">
        <v>371</v>
      </c>
      <c r="I280" t="s">
        <v>359</v>
      </c>
      <c r="P280" t="s">
        <v>358</v>
      </c>
    </row>
    <row r="281" spans="1:16" x14ac:dyDescent="0.25">
      <c r="D281" s="9"/>
      <c r="G281"/>
      <c r="I281" s="5"/>
    </row>
    <row r="282" spans="1:16" x14ac:dyDescent="0.25">
      <c r="A282" s="4">
        <v>44916</v>
      </c>
      <c r="D282" t="s">
        <v>171</v>
      </c>
      <c r="E282" t="s">
        <v>1</v>
      </c>
      <c r="F282" s="2">
        <v>5.1900000000000002E-2</v>
      </c>
      <c r="G282">
        <v>61</v>
      </c>
      <c r="H282" s="5">
        <v>85</v>
      </c>
      <c r="I282" t="s">
        <v>377</v>
      </c>
      <c r="P282" t="s">
        <v>9</v>
      </c>
    </row>
    <row r="283" spans="1:16" x14ac:dyDescent="0.25">
      <c r="D283" t="s">
        <v>171</v>
      </c>
      <c r="E283" t="s">
        <v>6</v>
      </c>
      <c r="F283" s="2">
        <v>5.4199999999999998E-2</v>
      </c>
      <c r="G283">
        <v>61</v>
      </c>
      <c r="H283" s="5">
        <v>85</v>
      </c>
      <c r="I283" t="s">
        <v>377</v>
      </c>
      <c r="P283" t="s">
        <v>9</v>
      </c>
    </row>
    <row r="284" spans="1:16" x14ac:dyDescent="0.25">
      <c r="D284" s="9"/>
      <c r="G284"/>
      <c r="I284" s="5"/>
    </row>
    <row r="285" spans="1:16" x14ac:dyDescent="0.25">
      <c r="A285" s="4">
        <v>44916</v>
      </c>
      <c r="D285" t="s">
        <v>379</v>
      </c>
      <c r="E285" t="s">
        <v>1</v>
      </c>
      <c r="F285" s="2">
        <v>0.28539999999999999</v>
      </c>
      <c r="G285">
        <v>38</v>
      </c>
      <c r="H285" s="5">
        <v>65</v>
      </c>
      <c r="I285" t="s">
        <v>380</v>
      </c>
      <c r="P285" t="s">
        <v>9</v>
      </c>
    </row>
    <row r="286" spans="1:16" x14ac:dyDescent="0.25">
      <c r="D286" t="s">
        <v>379</v>
      </c>
      <c r="E286" t="s">
        <v>6</v>
      </c>
      <c r="F286" s="2">
        <v>0.29020000000000001</v>
      </c>
      <c r="G286">
        <v>38</v>
      </c>
      <c r="H286" s="5">
        <v>65</v>
      </c>
      <c r="I286" t="s">
        <v>380</v>
      </c>
      <c r="P286" t="s">
        <v>9</v>
      </c>
    </row>
    <row r="287" spans="1:16" x14ac:dyDescent="0.25">
      <c r="D287" s="9"/>
      <c r="G287"/>
      <c r="I287" s="5"/>
    </row>
    <row r="288" spans="1:16" x14ac:dyDescent="0.25">
      <c r="A288" s="4">
        <v>44935</v>
      </c>
      <c r="D288" t="s">
        <v>41</v>
      </c>
      <c r="E288" t="s">
        <v>1</v>
      </c>
      <c r="F288">
        <v>0.16969999999999999</v>
      </c>
      <c r="G288">
        <v>40</v>
      </c>
      <c r="H288">
        <f>135/2</f>
        <v>67.5</v>
      </c>
      <c r="I288" t="s">
        <v>385</v>
      </c>
      <c r="P288" t="s">
        <v>9</v>
      </c>
    </row>
    <row r="289" spans="1:16" x14ac:dyDescent="0.25">
      <c r="D289" t="s">
        <v>41</v>
      </c>
      <c r="E289" t="s">
        <v>6</v>
      </c>
      <c r="F289">
        <v>0.1736</v>
      </c>
      <c r="G289">
        <v>40</v>
      </c>
      <c r="H289">
        <v>67.5</v>
      </c>
      <c r="I289" t="s">
        <v>385</v>
      </c>
      <c r="P289" t="s">
        <v>9</v>
      </c>
    </row>
    <row r="290" spans="1:16" x14ac:dyDescent="0.25">
      <c r="D290" t="s">
        <v>176</v>
      </c>
      <c r="E290" t="s">
        <v>6</v>
      </c>
      <c r="F290">
        <v>0.34010000000000001</v>
      </c>
      <c r="G290">
        <v>35</v>
      </c>
      <c r="H290">
        <v>60</v>
      </c>
      <c r="I290" t="s">
        <v>386</v>
      </c>
      <c r="P290" t="s">
        <v>9</v>
      </c>
    </row>
    <row r="291" spans="1:16" x14ac:dyDescent="0.25">
      <c r="D291" t="s">
        <v>16</v>
      </c>
      <c r="E291" t="s">
        <v>1</v>
      </c>
      <c r="F291">
        <v>0.2175</v>
      </c>
      <c r="G291">
        <v>38</v>
      </c>
      <c r="H291">
        <f>130/2</f>
        <v>65</v>
      </c>
      <c r="I291" t="s">
        <v>387</v>
      </c>
      <c r="P291" t="s">
        <v>9</v>
      </c>
    </row>
    <row r="292" spans="1:16" x14ac:dyDescent="0.25">
      <c r="D292" t="s">
        <v>16</v>
      </c>
      <c r="E292" t="s">
        <v>6</v>
      </c>
      <c r="F292">
        <v>0.22239999999999999</v>
      </c>
      <c r="G292">
        <v>34</v>
      </c>
      <c r="H292">
        <v>65</v>
      </c>
      <c r="I292" t="s">
        <v>387</v>
      </c>
      <c r="P292" t="s">
        <v>9</v>
      </c>
    </row>
    <row r="293" spans="1:16" x14ac:dyDescent="0.25">
      <c r="D293" s="9"/>
      <c r="G293"/>
      <c r="I293" s="5"/>
    </row>
    <row r="294" spans="1:16" x14ac:dyDescent="0.25">
      <c r="A294" s="4">
        <v>44935</v>
      </c>
      <c r="B294" s="9" t="s">
        <v>391</v>
      </c>
      <c r="C294" s="9">
        <v>1481476</v>
      </c>
      <c r="D294" t="s">
        <v>189</v>
      </c>
      <c r="E294" t="s">
        <v>1</v>
      </c>
      <c r="F294">
        <v>0.1177</v>
      </c>
      <c r="G294">
        <v>40</v>
      </c>
      <c r="H294">
        <v>75</v>
      </c>
      <c r="I294" t="s">
        <v>390</v>
      </c>
      <c r="P294" t="s">
        <v>9</v>
      </c>
    </row>
    <row r="295" spans="1:16" x14ac:dyDescent="0.25">
      <c r="D295" t="s">
        <v>15</v>
      </c>
      <c r="E295" t="s">
        <v>1</v>
      </c>
      <c r="F295">
        <v>7.4399999999999994E-2</v>
      </c>
      <c r="G295">
        <v>58</v>
      </c>
      <c r="H295">
        <v>90</v>
      </c>
      <c r="I295" t="s">
        <v>389</v>
      </c>
      <c r="P295" t="s">
        <v>9</v>
      </c>
    </row>
    <row r="297" spans="1:16" x14ac:dyDescent="0.25">
      <c r="A297" s="4">
        <v>44936</v>
      </c>
      <c r="B297" s="9" t="s">
        <v>392</v>
      </c>
      <c r="C297" s="9">
        <v>1477076</v>
      </c>
      <c r="D297" t="s">
        <v>41</v>
      </c>
      <c r="E297" t="s">
        <v>6</v>
      </c>
      <c r="F297">
        <v>0.1736</v>
      </c>
      <c r="G297">
        <v>40</v>
      </c>
      <c r="H297">
        <v>75</v>
      </c>
      <c r="I297" s="25"/>
      <c r="J297" t="s">
        <v>382</v>
      </c>
      <c r="P297" t="s">
        <v>9</v>
      </c>
    </row>
    <row r="298" spans="1:16" x14ac:dyDescent="0.25">
      <c r="D298" t="s">
        <v>62</v>
      </c>
      <c r="E298" t="s">
        <v>1</v>
      </c>
      <c r="F298">
        <v>0.14369999999999999</v>
      </c>
      <c r="G298">
        <v>36</v>
      </c>
      <c r="H298">
        <f>125/2</f>
        <v>62.5</v>
      </c>
      <c r="I298" s="5"/>
      <c r="J298" t="s">
        <v>383</v>
      </c>
      <c r="P298" t="s">
        <v>9</v>
      </c>
    </row>
    <row r="299" spans="1:16" x14ac:dyDescent="0.25">
      <c r="D299" t="s">
        <v>62</v>
      </c>
      <c r="E299" t="s">
        <v>6</v>
      </c>
      <c r="F299">
        <v>0.14749999999999999</v>
      </c>
      <c r="G299">
        <v>36</v>
      </c>
      <c r="H299">
        <v>62.5</v>
      </c>
      <c r="I299" s="5"/>
      <c r="J299" t="s">
        <v>383</v>
      </c>
      <c r="P299" t="s">
        <v>9</v>
      </c>
    </row>
    <row r="300" spans="1:16" x14ac:dyDescent="0.25">
      <c r="D300" t="s">
        <v>189</v>
      </c>
      <c r="E300" t="s">
        <v>1</v>
      </c>
      <c r="F300">
        <v>0.1177</v>
      </c>
      <c r="G300">
        <v>36</v>
      </c>
      <c r="H300">
        <v>70</v>
      </c>
      <c r="I300" s="5"/>
      <c r="J300" t="s">
        <v>384</v>
      </c>
      <c r="P300" t="s">
        <v>9</v>
      </c>
    </row>
    <row r="302" spans="1:16" x14ac:dyDescent="0.25">
      <c r="A302" s="4">
        <v>44936</v>
      </c>
      <c r="B302" s="9" t="s">
        <v>334</v>
      </c>
      <c r="C302" s="9">
        <v>1453504</v>
      </c>
      <c r="D302" t="s">
        <v>393</v>
      </c>
      <c r="G302"/>
      <c r="H302"/>
    </row>
    <row r="303" spans="1:16" x14ac:dyDescent="0.25">
      <c r="D303" t="s">
        <v>165</v>
      </c>
      <c r="E303" t="s">
        <v>6</v>
      </c>
      <c r="F303">
        <v>0.28170000000000001</v>
      </c>
      <c r="G303">
        <v>38</v>
      </c>
      <c r="H303">
        <v>65</v>
      </c>
      <c r="I303" t="s">
        <v>325</v>
      </c>
      <c r="P303" t="s">
        <v>206</v>
      </c>
    </row>
    <row r="305" spans="1:16" x14ac:dyDescent="0.25">
      <c r="A305" s="4">
        <v>44945</v>
      </c>
      <c r="B305" s="9" t="s">
        <v>396</v>
      </c>
      <c r="C305" s="9">
        <v>1478115</v>
      </c>
      <c r="D305" t="s">
        <v>191</v>
      </c>
      <c r="E305" t="s">
        <v>1</v>
      </c>
      <c r="F305">
        <v>0.71750000000000003</v>
      </c>
      <c r="G305">
        <v>89</v>
      </c>
      <c r="H305">
        <v>145</v>
      </c>
      <c r="I305" t="s">
        <v>388</v>
      </c>
      <c r="P305" t="s">
        <v>9</v>
      </c>
    </row>
    <row r="307" spans="1:16" x14ac:dyDescent="0.25">
      <c r="A307" s="4">
        <v>44951</v>
      </c>
      <c r="B307" s="9" t="s">
        <v>411</v>
      </c>
      <c r="C307" s="9">
        <v>1483854</v>
      </c>
      <c r="D307" t="s">
        <v>270</v>
      </c>
      <c r="E307" t="s">
        <v>1</v>
      </c>
      <c r="F307">
        <v>0.97289999999999999</v>
      </c>
      <c r="G307">
        <v>136</v>
      </c>
      <c r="H307">
        <v>175</v>
      </c>
      <c r="I307" t="s">
        <v>399</v>
      </c>
      <c r="P307" t="s">
        <v>9</v>
      </c>
    </row>
    <row r="308" spans="1:16" x14ac:dyDescent="0.25">
      <c r="D308" t="s">
        <v>41</v>
      </c>
      <c r="E308" t="s">
        <v>6</v>
      </c>
      <c r="F308">
        <v>0.1736</v>
      </c>
      <c r="G308">
        <v>42</v>
      </c>
      <c r="H308">
        <v>75</v>
      </c>
      <c r="I308" t="s">
        <v>400</v>
      </c>
      <c r="P308" t="s">
        <v>9</v>
      </c>
    </row>
    <row r="309" spans="1:16" x14ac:dyDescent="0.25">
      <c r="D309" t="s">
        <v>401</v>
      </c>
      <c r="E309" t="s">
        <v>1</v>
      </c>
      <c r="F309" s="2">
        <v>7.1879999999999997</v>
      </c>
      <c r="G309">
        <v>41</v>
      </c>
      <c r="H309">
        <f>135/2</f>
        <v>67.5</v>
      </c>
      <c r="I309" t="s">
        <v>402</v>
      </c>
      <c r="P309" t="s">
        <v>9</v>
      </c>
    </row>
    <row r="310" spans="1:16" x14ac:dyDescent="0.25">
      <c r="D310" t="s">
        <v>401</v>
      </c>
      <c r="E310" t="s">
        <v>6</v>
      </c>
      <c r="F310" s="2">
        <v>7.3479999999999999</v>
      </c>
      <c r="G310">
        <v>41</v>
      </c>
      <c r="H310">
        <v>67.5</v>
      </c>
      <c r="I310" t="s">
        <v>402</v>
      </c>
      <c r="P310" t="s">
        <v>9</v>
      </c>
    </row>
    <row r="312" spans="1:16" x14ac:dyDescent="0.25">
      <c r="A312" s="4">
        <v>44951</v>
      </c>
      <c r="B312" s="9" t="s">
        <v>421</v>
      </c>
      <c r="C312" s="9">
        <v>1486701</v>
      </c>
      <c r="D312" t="s">
        <v>416</v>
      </c>
      <c r="E312" t="s">
        <v>417</v>
      </c>
      <c r="G312">
        <v>25</v>
      </c>
      <c r="H312" t="s">
        <v>371</v>
      </c>
      <c r="I312" t="s">
        <v>420</v>
      </c>
      <c r="P312" t="s">
        <v>418</v>
      </c>
    </row>
    <row r="314" spans="1:16" x14ac:dyDescent="0.25">
      <c r="A314" s="4">
        <v>44956</v>
      </c>
      <c r="B314" s="9" t="s">
        <v>426</v>
      </c>
      <c r="C314" s="9">
        <v>1481480</v>
      </c>
      <c r="D314" t="s">
        <v>422</v>
      </c>
      <c r="E314" t="s">
        <v>1</v>
      </c>
      <c r="F314">
        <v>0.41620000000000001</v>
      </c>
      <c r="G314">
        <v>300</v>
      </c>
      <c r="H314">
        <v>365</v>
      </c>
      <c r="I314" t="s">
        <v>424</v>
      </c>
      <c r="P314" t="s">
        <v>423</v>
      </c>
    </row>
    <row r="316" spans="1:16" x14ac:dyDescent="0.25">
      <c r="A316" s="4">
        <v>44960</v>
      </c>
      <c r="B316" s="9" t="s">
        <v>437</v>
      </c>
      <c r="C316" s="9">
        <v>1490027</v>
      </c>
      <c r="D316" t="s">
        <v>431</v>
      </c>
      <c r="E316" t="s">
        <v>1</v>
      </c>
      <c r="F316">
        <v>0.72289999999999999</v>
      </c>
      <c r="G316">
        <v>134</v>
      </c>
      <c r="H316">
        <v>175</v>
      </c>
      <c r="I316" t="s">
        <v>432</v>
      </c>
      <c r="P316" t="s">
        <v>9</v>
      </c>
    </row>
    <row r="318" spans="1:16" x14ac:dyDescent="0.25">
      <c r="D318" t="s">
        <v>433</v>
      </c>
      <c r="E318" t="s">
        <v>1</v>
      </c>
      <c r="F318">
        <v>0.16880000000000001</v>
      </c>
      <c r="G318">
        <v>120</v>
      </c>
      <c r="H318">
        <v>170</v>
      </c>
      <c r="I318" t="s">
        <v>442</v>
      </c>
      <c r="P318" t="s">
        <v>434</v>
      </c>
    </row>
    <row r="320" spans="1:16" x14ac:dyDescent="0.25">
      <c r="A320" s="4">
        <v>44966</v>
      </c>
      <c r="B320" s="9" t="s">
        <v>438</v>
      </c>
      <c r="C320" s="9">
        <v>1488158</v>
      </c>
      <c r="D320" t="s">
        <v>427</v>
      </c>
      <c r="E320" t="s">
        <v>1</v>
      </c>
      <c r="F320">
        <v>0.15870000000000001</v>
      </c>
      <c r="G320">
        <v>184</v>
      </c>
      <c r="H320">
        <f>450/2</f>
        <v>225</v>
      </c>
      <c r="I320" t="s">
        <v>428</v>
      </c>
      <c r="P320" t="s">
        <v>9</v>
      </c>
    </row>
    <row r="321" spans="1:16" x14ac:dyDescent="0.25">
      <c r="D321" t="s">
        <v>427</v>
      </c>
      <c r="E321" t="s">
        <v>6</v>
      </c>
      <c r="F321">
        <v>0.15620000000000001</v>
      </c>
      <c r="G321">
        <v>184</v>
      </c>
      <c r="H321">
        <v>225</v>
      </c>
      <c r="I321" t="s">
        <v>428</v>
      </c>
      <c r="P321" t="s">
        <v>9</v>
      </c>
    </row>
    <row r="322" spans="1:16" x14ac:dyDescent="0.25">
      <c r="D322" t="s">
        <v>16</v>
      </c>
      <c r="E322" t="s">
        <v>1</v>
      </c>
      <c r="F322">
        <v>0.2175</v>
      </c>
      <c r="G322">
        <v>40</v>
      </c>
      <c r="H322">
        <f>135/2</f>
        <v>67.5</v>
      </c>
      <c r="I322" t="s">
        <v>429</v>
      </c>
      <c r="P322" t="s">
        <v>9</v>
      </c>
    </row>
    <row r="323" spans="1:16" x14ac:dyDescent="0.25">
      <c r="D323" t="s">
        <v>16</v>
      </c>
      <c r="E323" t="s">
        <v>6</v>
      </c>
      <c r="F323">
        <v>0.22239999999999999</v>
      </c>
      <c r="G323">
        <v>40</v>
      </c>
      <c r="H323">
        <v>67.5</v>
      </c>
      <c r="I323" t="s">
        <v>429</v>
      </c>
      <c r="P323" t="s">
        <v>9</v>
      </c>
    </row>
    <row r="324" spans="1:16" x14ac:dyDescent="0.25">
      <c r="D324" t="s">
        <v>98</v>
      </c>
      <c r="E324" t="s">
        <v>1</v>
      </c>
      <c r="F324">
        <v>0.72970000000000002</v>
      </c>
      <c r="G324">
        <v>140</v>
      </c>
      <c r="H324">
        <v>185</v>
      </c>
      <c r="I324" t="s">
        <v>430</v>
      </c>
      <c r="P324" t="s">
        <v>9</v>
      </c>
    </row>
    <row r="325" spans="1:16" x14ac:dyDescent="0.25">
      <c r="G325"/>
      <c r="H325"/>
    </row>
    <row r="326" spans="1:16" x14ac:dyDescent="0.25">
      <c r="A326" s="4">
        <v>44966</v>
      </c>
      <c r="B326" s="9" t="s">
        <v>439</v>
      </c>
      <c r="C326" s="9">
        <v>1487346</v>
      </c>
      <c r="D326" t="s">
        <v>220</v>
      </c>
      <c r="E326" t="s">
        <v>1</v>
      </c>
      <c r="F326" t="s">
        <v>405</v>
      </c>
      <c r="G326">
        <v>53</v>
      </c>
      <c r="H326">
        <f>160/2</f>
        <v>80</v>
      </c>
      <c r="I326" t="s">
        <v>476</v>
      </c>
      <c r="P326" t="s">
        <v>9</v>
      </c>
    </row>
    <row r="327" spans="1:16" x14ac:dyDescent="0.25">
      <c r="D327" t="s">
        <v>220</v>
      </c>
      <c r="E327" t="s">
        <v>6</v>
      </c>
      <c r="F327" t="s">
        <v>406</v>
      </c>
      <c r="G327">
        <v>53</v>
      </c>
      <c r="H327">
        <v>80</v>
      </c>
      <c r="I327" t="s">
        <v>476</v>
      </c>
      <c r="P327" t="s">
        <v>9</v>
      </c>
    </row>
    <row r="328" spans="1:16" ht="4.5" customHeight="1" x14ac:dyDescent="0.25">
      <c r="G328"/>
      <c r="H328"/>
    </row>
    <row r="329" spans="1:16" x14ac:dyDescent="0.25">
      <c r="B329" s="9" t="s">
        <v>439</v>
      </c>
      <c r="D329" t="s">
        <v>16</v>
      </c>
      <c r="E329" t="s">
        <v>1</v>
      </c>
      <c r="F329">
        <v>0.2175</v>
      </c>
      <c r="G329">
        <v>40</v>
      </c>
      <c r="H329">
        <f>135/2</f>
        <v>67.5</v>
      </c>
      <c r="I329" t="s">
        <v>404</v>
      </c>
      <c r="K329" t="s">
        <v>166</v>
      </c>
      <c r="P329" t="s">
        <v>9</v>
      </c>
    </row>
    <row r="330" spans="1:16" x14ac:dyDescent="0.25">
      <c r="D330" t="s">
        <v>16</v>
      </c>
      <c r="E330" t="s">
        <v>6</v>
      </c>
      <c r="F330">
        <v>0.22239999999999999</v>
      </c>
      <c r="G330">
        <v>40</v>
      </c>
      <c r="H330">
        <v>67.5</v>
      </c>
      <c r="I330" t="s">
        <v>404</v>
      </c>
      <c r="K330" t="s">
        <v>166</v>
      </c>
      <c r="P330" t="s">
        <v>9</v>
      </c>
    </row>
    <row r="331" spans="1:16" x14ac:dyDescent="0.25">
      <c r="D331" t="s">
        <v>16</v>
      </c>
      <c r="E331" t="s">
        <v>6</v>
      </c>
      <c r="F331">
        <v>0.22239999999999999</v>
      </c>
      <c r="G331">
        <v>40</v>
      </c>
      <c r="H331">
        <v>75</v>
      </c>
      <c r="I331" t="s">
        <v>408</v>
      </c>
      <c r="K331" t="s">
        <v>166</v>
      </c>
      <c r="P331" t="s">
        <v>9</v>
      </c>
    </row>
    <row r="333" spans="1:16" x14ac:dyDescent="0.25">
      <c r="A333" s="4">
        <v>44966</v>
      </c>
      <c r="B333" s="9" t="s">
        <v>440</v>
      </c>
      <c r="C333" s="9">
        <v>1487246</v>
      </c>
      <c r="D333" t="s">
        <v>412</v>
      </c>
      <c r="E333" t="s">
        <v>1</v>
      </c>
      <c r="F333">
        <v>7.4399999999999994E-2</v>
      </c>
      <c r="G333">
        <v>71</v>
      </c>
      <c r="H333">
        <f>185/2</f>
        <v>92.5</v>
      </c>
      <c r="I333" t="s">
        <v>413</v>
      </c>
      <c r="P333" t="s">
        <v>9</v>
      </c>
    </row>
    <row r="334" spans="1:16" x14ac:dyDescent="0.25">
      <c r="D334" t="s">
        <v>412</v>
      </c>
      <c r="E334" t="s">
        <v>6</v>
      </c>
      <c r="F334">
        <v>7.7200000000000005E-2</v>
      </c>
      <c r="G334">
        <v>71</v>
      </c>
      <c r="H334">
        <v>92.5</v>
      </c>
      <c r="I334" t="s">
        <v>413</v>
      </c>
      <c r="P334" t="s">
        <v>9</v>
      </c>
    </row>
    <row r="335" spans="1:16" x14ac:dyDescent="0.25">
      <c r="D335" t="s">
        <v>116</v>
      </c>
      <c r="E335" t="s">
        <v>1</v>
      </c>
      <c r="F335">
        <v>9.9099999999999994E-2</v>
      </c>
      <c r="G335">
        <v>48</v>
      </c>
      <c r="H335">
        <v>80</v>
      </c>
      <c r="I335" t="s">
        <v>415</v>
      </c>
      <c r="P335" t="s">
        <v>9</v>
      </c>
    </row>
    <row r="336" spans="1:16" ht="4.5" customHeight="1" x14ac:dyDescent="0.25">
      <c r="G336"/>
      <c r="H336"/>
    </row>
    <row r="337" spans="1:16" x14ac:dyDescent="0.25">
      <c r="B337" s="9" t="s">
        <v>440</v>
      </c>
      <c r="D337" t="s">
        <v>176</v>
      </c>
      <c r="E337" t="s">
        <v>6</v>
      </c>
      <c r="F337">
        <v>0.34010000000000001</v>
      </c>
      <c r="G337">
        <v>40</v>
      </c>
      <c r="H337">
        <v>75</v>
      </c>
      <c r="I337" t="s">
        <v>414</v>
      </c>
      <c r="K337" t="s">
        <v>166</v>
      </c>
      <c r="P337" t="s">
        <v>9</v>
      </c>
    </row>
    <row r="339" spans="1:16" x14ac:dyDescent="0.25">
      <c r="A339" s="4">
        <v>44967</v>
      </c>
      <c r="B339" s="9" t="s">
        <v>446</v>
      </c>
      <c r="C339" s="9">
        <v>1492920</v>
      </c>
      <c r="D339" t="s">
        <v>433</v>
      </c>
      <c r="E339" t="s">
        <v>6</v>
      </c>
      <c r="F339">
        <v>0.1658</v>
      </c>
      <c r="G339" s="5">
        <v>120</v>
      </c>
      <c r="H339" s="5">
        <v>170</v>
      </c>
      <c r="I339" t="s">
        <v>445</v>
      </c>
      <c r="P339" t="s">
        <v>444</v>
      </c>
    </row>
    <row r="341" spans="1:16" x14ac:dyDescent="0.25">
      <c r="B341" s="9" t="s">
        <v>443</v>
      </c>
      <c r="D341" t="s">
        <v>284</v>
      </c>
      <c r="E341" t="s">
        <v>1</v>
      </c>
      <c r="F341" t="s">
        <v>441</v>
      </c>
      <c r="G341" s="5">
        <v>41</v>
      </c>
      <c r="H341" s="5">
        <v>75</v>
      </c>
      <c r="I341" t="s">
        <v>447</v>
      </c>
      <c r="P341" t="s">
        <v>9</v>
      </c>
    </row>
    <row r="343" spans="1:16" x14ac:dyDescent="0.25">
      <c r="A343" s="4">
        <v>44973</v>
      </c>
      <c r="B343" s="9" t="s">
        <v>453</v>
      </c>
      <c r="C343" s="9">
        <v>1492661</v>
      </c>
      <c r="D343" s="12" t="s">
        <v>448</v>
      </c>
      <c r="E343" s="12" t="s">
        <v>1</v>
      </c>
      <c r="F343" s="13">
        <v>2.1959</v>
      </c>
      <c r="G343" s="5">
        <v>231</v>
      </c>
      <c r="H343" s="5">
        <v>310</v>
      </c>
      <c r="I343" t="s">
        <v>450</v>
      </c>
      <c r="P343" s="12" t="s">
        <v>101</v>
      </c>
    </row>
    <row r="344" spans="1:16" x14ac:dyDescent="0.25">
      <c r="D344" t="s">
        <v>18</v>
      </c>
      <c r="E344" t="s">
        <v>1</v>
      </c>
      <c r="F344" s="9">
        <v>2.9459</v>
      </c>
      <c r="G344" s="5">
        <v>270</v>
      </c>
      <c r="H344" s="5">
        <v>340</v>
      </c>
      <c r="I344" t="s">
        <v>449</v>
      </c>
      <c r="P344" t="s">
        <v>101</v>
      </c>
    </row>
    <row r="346" spans="1:16" x14ac:dyDescent="0.25">
      <c r="A346" s="4">
        <v>44974</v>
      </c>
      <c r="B346" s="9" t="s">
        <v>460</v>
      </c>
      <c r="C346" s="9">
        <v>1492682</v>
      </c>
      <c r="D346" s="12" t="s">
        <v>16</v>
      </c>
      <c r="E346" s="12" t="s">
        <v>1</v>
      </c>
      <c r="F346" s="9">
        <v>0.2175</v>
      </c>
      <c r="G346" s="5">
        <v>40</v>
      </c>
      <c r="H346" s="5">
        <v>75</v>
      </c>
      <c r="I346" t="s">
        <v>457</v>
      </c>
      <c r="P346" s="12" t="s">
        <v>9</v>
      </c>
    </row>
    <row r="347" spans="1:16" x14ac:dyDescent="0.25">
      <c r="D347" s="12" t="s">
        <v>165</v>
      </c>
      <c r="E347" s="12" t="s">
        <v>1</v>
      </c>
      <c r="F347" s="9">
        <v>0.27639999999999998</v>
      </c>
      <c r="G347" s="5">
        <v>40</v>
      </c>
      <c r="H347" s="5">
        <v>70</v>
      </c>
      <c r="I347" t="s">
        <v>458</v>
      </c>
      <c r="P347" s="12" t="s">
        <v>9</v>
      </c>
    </row>
    <row r="348" spans="1:16" x14ac:dyDescent="0.25">
      <c r="D348" s="12" t="s">
        <v>165</v>
      </c>
      <c r="E348" s="12" t="s">
        <v>6</v>
      </c>
      <c r="F348" s="9">
        <v>0.28170000000000001</v>
      </c>
      <c r="G348" s="5">
        <v>40</v>
      </c>
      <c r="H348" s="5">
        <v>70</v>
      </c>
      <c r="I348" t="s">
        <v>458</v>
      </c>
      <c r="P348" s="12" t="s">
        <v>9</v>
      </c>
    </row>
    <row r="349" spans="1:16" x14ac:dyDescent="0.25">
      <c r="D349" s="12" t="s">
        <v>15</v>
      </c>
      <c r="E349" s="12" t="s">
        <v>1</v>
      </c>
      <c r="F349" s="9">
        <v>7.4399999999999994E-2</v>
      </c>
      <c r="G349" s="5">
        <v>61</v>
      </c>
      <c r="H349" s="5">
        <v>100</v>
      </c>
      <c r="I349" t="s">
        <v>459</v>
      </c>
      <c r="P349" s="12" t="s">
        <v>9</v>
      </c>
    </row>
    <row r="350" spans="1:16" x14ac:dyDescent="0.25">
      <c r="F350" s="9"/>
      <c r="G350"/>
      <c r="H350"/>
    </row>
    <row r="351" spans="1:16" x14ac:dyDescent="0.25">
      <c r="A351" s="4">
        <v>44974</v>
      </c>
      <c r="B351" s="9" t="s">
        <v>454</v>
      </c>
      <c r="C351" s="13">
        <v>1492664</v>
      </c>
      <c r="D351" s="12" t="s">
        <v>451</v>
      </c>
      <c r="E351" s="12" t="s">
        <v>1</v>
      </c>
      <c r="F351" s="13">
        <v>1.1334</v>
      </c>
      <c r="G351" s="5">
        <v>131</v>
      </c>
      <c r="H351" s="5">
        <v>170</v>
      </c>
      <c r="I351" t="s">
        <v>455</v>
      </c>
      <c r="P351" s="12" t="s">
        <v>9</v>
      </c>
    </row>
    <row r="352" spans="1:16" x14ac:dyDescent="0.25">
      <c r="C352" s="13"/>
      <c r="D352" s="12" t="s">
        <v>451</v>
      </c>
      <c r="E352" s="12" t="s">
        <v>6</v>
      </c>
      <c r="F352" s="13">
        <v>1.1409</v>
      </c>
      <c r="G352" s="5">
        <v>131</v>
      </c>
      <c r="H352" s="5">
        <v>170</v>
      </c>
      <c r="I352" t="s">
        <v>455</v>
      </c>
      <c r="P352" s="12" t="s">
        <v>9</v>
      </c>
    </row>
    <row r="353" spans="1:16" x14ac:dyDescent="0.25">
      <c r="C353" s="13"/>
      <c r="D353" s="12" t="s">
        <v>452</v>
      </c>
      <c r="E353" s="12" t="s">
        <v>1</v>
      </c>
      <c r="F353" s="13">
        <v>1.1959</v>
      </c>
      <c r="G353" s="5">
        <v>103</v>
      </c>
      <c r="H353" s="5">
        <v>142.5</v>
      </c>
      <c r="I353" t="s">
        <v>456</v>
      </c>
      <c r="P353" s="12" t="s">
        <v>9</v>
      </c>
    </row>
    <row r="354" spans="1:16" x14ac:dyDescent="0.25">
      <c r="C354" s="13"/>
      <c r="D354" s="12" t="s">
        <v>452</v>
      </c>
      <c r="E354" s="12" t="s">
        <v>6</v>
      </c>
      <c r="F354" s="13">
        <v>1.2039</v>
      </c>
      <c r="G354" s="5">
        <v>103</v>
      </c>
      <c r="H354" s="5">
        <v>142.5</v>
      </c>
      <c r="I354" t="s">
        <v>456</v>
      </c>
      <c r="P354" s="12" t="s">
        <v>9</v>
      </c>
    </row>
    <row r="356" spans="1:16" x14ac:dyDescent="0.25">
      <c r="A356" s="4">
        <v>44979</v>
      </c>
      <c r="B356" s="9" t="s">
        <v>473</v>
      </c>
      <c r="C356" s="13">
        <v>1492698</v>
      </c>
      <c r="D356" s="12" t="s">
        <v>461</v>
      </c>
      <c r="E356" s="12" t="s">
        <v>1</v>
      </c>
      <c r="F356" s="21">
        <v>1.03</v>
      </c>
      <c r="G356" s="5">
        <v>137</v>
      </c>
      <c r="H356" s="5">
        <v>175</v>
      </c>
      <c r="I356" t="s">
        <v>466</v>
      </c>
      <c r="K356" s="26">
        <v>44978</v>
      </c>
      <c r="L356" s="26">
        <v>44979</v>
      </c>
      <c r="M356" s="26">
        <v>44979</v>
      </c>
      <c r="P356" s="12" t="s">
        <v>9</v>
      </c>
    </row>
    <row r="357" spans="1:16" x14ac:dyDescent="0.25">
      <c r="C357" s="13"/>
      <c r="D357" s="12" t="s">
        <v>461</v>
      </c>
      <c r="E357" s="12" t="s">
        <v>6</v>
      </c>
      <c r="F357" s="21">
        <v>1.0359</v>
      </c>
      <c r="G357" s="5">
        <v>137</v>
      </c>
      <c r="H357" s="5">
        <v>175</v>
      </c>
      <c r="I357" t="s">
        <v>466</v>
      </c>
      <c r="K357" s="26"/>
      <c r="L357" s="26"/>
      <c r="M357" s="26"/>
      <c r="P357" s="12" t="s">
        <v>9</v>
      </c>
    </row>
    <row r="358" spans="1:16" x14ac:dyDescent="0.25">
      <c r="C358" s="13"/>
      <c r="D358" s="12" t="s">
        <v>464</v>
      </c>
      <c r="E358" s="12" t="s">
        <v>1</v>
      </c>
      <c r="F358" s="13">
        <v>1.0084</v>
      </c>
      <c r="G358" s="5">
        <v>128</v>
      </c>
      <c r="H358" s="5">
        <v>170</v>
      </c>
      <c r="I358" t="s">
        <v>467</v>
      </c>
      <c r="K358" s="26"/>
      <c r="L358" s="26"/>
      <c r="M358" s="26"/>
      <c r="P358" s="12" t="s">
        <v>9</v>
      </c>
    </row>
    <row r="359" spans="1:16" x14ac:dyDescent="0.25">
      <c r="C359" s="13"/>
      <c r="D359" s="12" t="s">
        <v>465</v>
      </c>
      <c r="E359" s="12" t="s">
        <v>6</v>
      </c>
      <c r="F359" s="13">
        <v>0.70309999999999995</v>
      </c>
      <c r="G359" s="5">
        <v>107</v>
      </c>
      <c r="H359" s="5">
        <v>160</v>
      </c>
      <c r="I359" t="s">
        <v>468</v>
      </c>
      <c r="K359" s="26"/>
      <c r="L359" s="26"/>
      <c r="M359" s="26"/>
      <c r="P359" s="12" t="s">
        <v>9</v>
      </c>
    </row>
    <row r="360" spans="1:16" x14ac:dyDescent="0.25">
      <c r="F360" s="9"/>
      <c r="K360" s="26"/>
      <c r="L360" s="26"/>
      <c r="M360" s="26"/>
    </row>
    <row r="361" spans="1:16" x14ac:dyDescent="0.25">
      <c r="A361" s="4">
        <v>44980</v>
      </c>
      <c r="B361" s="9" t="s">
        <v>474</v>
      </c>
      <c r="C361" s="9">
        <v>1494670</v>
      </c>
      <c r="D361" t="s">
        <v>469</v>
      </c>
      <c r="E361" t="s">
        <v>1</v>
      </c>
      <c r="F361" s="27">
        <v>0.33400000000000002</v>
      </c>
      <c r="G361" s="5">
        <v>13</v>
      </c>
      <c r="H361" s="5">
        <v>40</v>
      </c>
      <c r="I361" t="s">
        <v>471</v>
      </c>
      <c r="K361" s="26">
        <v>44979</v>
      </c>
      <c r="L361" s="26">
        <v>44979</v>
      </c>
      <c r="M361" s="26">
        <v>44980</v>
      </c>
      <c r="N361" s="26"/>
      <c r="P361" t="s">
        <v>470</v>
      </c>
    </row>
    <row r="362" spans="1:16" x14ac:dyDescent="0.25">
      <c r="D362" t="s">
        <v>176</v>
      </c>
      <c r="E362" t="s">
        <v>1</v>
      </c>
      <c r="F362" s="9">
        <v>0.33439999999999998</v>
      </c>
      <c r="G362" s="5">
        <v>39</v>
      </c>
      <c r="H362" s="5">
        <v>65</v>
      </c>
      <c r="I362" t="s">
        <v>472</v>
      </c>
      <c r="K362" s="26"/>
      <c r="L362" s="26"/>
      <c r="M362" s="26"/>
      <c r="N362" s="26"/>
      <c r="P362" t="s">
        <v>9</v>
      </c>
    </row>
    <row r="363" spans="1:16" x14ac:dyDescent="0.25">
      <c r="D363" t="s">
        <v>176</v>
      </c>
      <c r="E363" t="s">
        <v>6</v>
      </c>
      <c r="F363" s="9">
        <v>0.34010000000000001</v>
      </c>
      <c r="G363" s="5">
        <v>39</v>
      </c>
      <c r="H363" s="5">
        <v>65</v>
      </c>
      <c r="I363" t="s">
        <v>472</v>
      </c>
      <c r="K363" s="26"/>
      <c r="L363" s="26"/>
      <c r="M363" s="26"/>
      <c r="N363" s="26"/>
      <c r="P363" t="s">
        <v>9</v>
      </c>
    </row>
    <row r="364" spans="1:16" x14ac:dyDescent="0.25">
      <c r="F364" s="9"/>
      <c r="K364" s="26"/>
      <c r="L364" s="26"/>
      <c r="M364" s="26"/>
      <c r="N364" s="26"/>
    </row>
    <row r="365" spans="1:16" x14ac:dyDescent="0.25">
      <c r="A365" s="4">
        <v>44985</v>
      </c>
      <c r="B365" s="9" t="s">
        <v>477</v>
      </c>
      <c r="C365" s="9">
        <v>1496792</v>
      </c>
      <c r="D365" t="s">
        <v>475</v>
      </c>
      <c r="E365" t="s">
        <v>1</v>
      </c>
      <c r="F365" s="9">
        <v>1.4459</v>
      </c>
      <c r="G365" s="5">
        <v>123</v>
      </c>
      <c r="H365" s="5">
        <v>162.5</v>
      </c>
      <c r="I365" t="s">
        <v>478</v>
      </c>
      <c r="K365" s="26">
        <v>44984</v>
      </c>
      <c r="L365" s="26">
        <v>44985</v>
      </c>
      <c r="M365" s="26">
        <v>44985</v>
      </c>
      <c r="N365" s="26"/>
      <c r="P365" t="s">
        <v>9</v>
      </c>
    </row>
    <row r="366" spans="1:16" x14ac:dyDescent="0.25">
      <c r="D366" t="s">
        <v>475</v>
      </c>
      <c r="E366" t="s">
        <v>6</v>
      </c>
      <c r="F366" s="9">
        <v>1.4541999999999999</v>
      </c>
      <c r="G366" s="5">
        <v>123</v>
      </c>
      <c r="H366" s="5">
        <v>162.5</v>
      </c>
      <c r="I366" t="s">
        <v>478</v>
      </c>
      <c r="K366" s="26"/>
      <c r="L366" s="26"/>
      <c r="M366" s="26"/>
      <c r="N366" s="26"/>
      <c r="P366" t="s">
        <v>9</v>
      </c>
    </row>
    <row r="367" spans="1:16" x14ac:dyDescent="0.25">
      <c r="F367" s="9"/>
      <c r="K367" s="26"/>
      <c r="L367" s="26"/>
      <c r="M367" s="26"/>
      <c r="N367" s="26"/>
    </row>
    <row r="368" spans="1:16" x14ac:dyDescent="0.25">
      <c r="A368" s="4">
        <v>44991</v>
      </c>
      <c r="B368" s="9" t="s">
        <v>480</v>
      </c>
      <c r="C368" s="9">
        <v>1498236</v>
      </c>
      <c r="D368" t="s">
        <v>452</v>
      </c>
      <c r="E368" t="s">
        <v>6</v>
      </c>
      <c r="F368" s="9">
        <v>1.2039</v>
      </c>
      <c r="G368" s="5">
        <v>103</v>
      </c>
      <c r="H368" s="5">
        <v>160</v>
      </c>
      <c r="I368" t="s">
        <v>479</v>
      </c>
      <c r="K368" s="26">
        <v>44987</v>
      </c>
      <c r="L368" s="26">
        <v>44988</v>
      </c>
      <c r="M368" s="26">
        <v>44991</v>
      </c>
      <c r="N368" s="26"/>
      <c r="P368" t="s">
        <v>9</v>
      </c>
    </row>
    <row r="369" spans="1:16" x14ac:dyDescent="0.25">
      <c r="F369" s="9"/>
      <c r="K369" s="26"/>
      <c r="L369" s="26"/>
      <c r="M369" s="26"/>
      <c r="N369" s="26"/>
    </row>
    <row r="370" spans="1:16" x14ac:dyDescent="0.25">
      <c r="D370" t="s">
        <v>481</v>
      </c>
      <c r="E370" t="s">
        <v>1</v>
      </c>
      <c r="F370" s="9">
        <v>0.2175</v>
      </c>
      <c r="G370" s="5">
        <v>101</v>
      </c>
      <c r="H370" s="5">
        <v>137.5</v>
      </c>
      <c r="I370" t="s">
        <v>482</v>
      </c>
      <c r="K370" s="26">
        <v>45000</v>
      </c>
      <c r="L370" s="26">
        <v>45001</v>
      </c>
      <c r="M370" s="26" t="s">
        <v>166</v>
      </c>
      <c r="N370" s="26"/>
      <c r="P370" t="s">
        <v>9</v>
      </c>
    </row>
    <row r="371" spans="1:16" x14ac:dyDescent="0.25">
      <c r="D371" t="s">
        <v>481</v>
      </c>
      <c r="E371" t="s">
        <v>6</v>
      </c>
      <c r="F371" s="9">
        <v>0.22109999999999999</v>
      </c>
      <c r="G371" s="5">
        <v>101</v>
      </c>
      <c r="H371" s="5">
        <v>137.5</v>
      </c>
      <c r="I371" t="s">
        <v>482</v>
      </c>
      <c r="K371" s="26"/>
      <c r="L371" s="26"/>
      <c r="M371" s="26"/>
      <c r="N371" s="26"/>
      <c r="P371" t="s">
        <v>9</v>
      </c>
    </row>
    <row r="372" spans="1:16" x14ac:dyDescent="0.25">
      <c r="F372" s="9"/>
      <c r="K372" s="26"/>
      <c r="L372" s="26"/>
      <c r="M372" s="26"/>
      <c r="N372" s="26"/>
    </row>
    <row r="373" spans="1:16" s="33" customFormat="1" x14ac:dyDescent="0.25">
      <c r="A373" s="31">
        <v>45013</v>
      </c>
      <c r="B373" s="32" t="s">
        <v>486</v>
      </c>
      <c r="C373" s="32">
        <v>1504370</v>
      </c>
      <c r="D373" s="33" t="s">
        <v>483</v>
      </c>
      <c r="E373" s="33" t="s">
        <v>1</v>
      </c>
      <c r="F373" s="32">
        <v>0.2268</v>
      </c>
      <c r="G373" s="30">
        <v>50</v>
      </c>
      <c r="H373" s="30">
        <v>85</v>
      </c>
      <c r="I373" s="33" t="s">
        <v>484</v>
      </c>
      <c r="K373" s="34">
        <v>45012</v>
      </c>
      <c r="L373" s="34">
        <v>45012</v>
      </c>
      <c r="M373" s="34">
        <v>45013</v>
      </c>
      <c r="P373" s="33" t="s">
        <v>9</v>
      </c>
    </row>
    <row r="374" spans="1:16" s="33" customFormat="1" x14ac:dyDescent="0.25">
      <c r="A374" s="31"/>
      <c r="B374" s="32"/>
      <c r="C374" s="32"/>
      <c r="D374" s="33" t="s">
        <v>104</v>
      </c>
      <c r="E374" s="33" t="s">
        <v>1</v>
      </c>
      <c r="F374" s="32">
        <v>0.2268</v>
      </c>
      <c r="G374" s="30">
        <v>40</v>
      </c>
      <c r="H374" s="30">
        <v>75</v>
      </c>
      <c r="I374" s="33" t="s">
        <v>485</v>
      </c>
      <c r="K374" s="34"/>
      <c r="L374" s="35"/>
      <c r="M374" s="35"/>
      <c r="P374" s="33" t="s">
        <v>9</v>
      </c>
    </row>
    <row r="375" spans="1:16" s="33" customFormat="1" x14ac:dyDescent="0.25">
      <c r="A375" s="31"/>
      <c r="B375" s="32"/>
      <c r="C375" s="32"/>
      <c r="F375" s="32"/>
      <c r="G375" s="30"/>
      <c r="H375" s="30"/>
      <c r="K375" s="34"/>
      <c r="L375" s="35"/>
      <c r="M375" s="35"/>
    </row>
    <row r="376" spans="1:16" s="33" customFormat="1" x14ac:dyDescent="0.25">
      <c r="A376" s="31">
        <v>45019</v>
      </c>
      <c r="B376" s="32" t="s">
        <v>488</v>
      </c>
      <c r="C376" s="32">
        <v>1505319</v>
      </c>
      <c r="D376" s="33" t="s">
        <v>15</v>
      </c>
      <c r="E376" s="33" t="s">
        <v>1</v>
      </c>
      <c r="F376" s="32">
        <v>7.4399999999999994E-2</v>
      </c>
      <c r="G376" s="30">
        <v>61</v>
      </c>
      <c r="H376" s="30">
        <v>100</v>
      </c>
      <c r="I376" s="33" t="s">
        <v>487</v>
      </c>
      <c r="K376" s="34">
        <v>45019</v>
      </c>
      <c r="L376" s="34">
        <v>45019</v>
      </c>
      <c r="M376" s="34">
        <v>45019</v>
      </c>
      <c r="P376" s="33" t="s">
        <v>206</v>
      </c>
    </row>
    <row r="377" spans="1:16" x14ac:dyDescent="0.25">
      <c r="D377" s="6"/>
      <c r="E377" s="6"/>
      <c r="F377" s="7"/>
      <c r="K377" s="29"/>
      <c r="L377" s="8"/>
      <c r="M377" s="8"/>
      <c r="P377" s="6"/>
    </row>
    <row r="378" spans="1:16" s="12" customFormat="1" x14ac:dyDescent="0.25">
      <c r="A378" s="36">
        <v>45027</v>
      </c>
      <c r="B378" s="13" t="s">
        <v>491</v>
      </c>
      <c r="C378" s="13">
        <v>1506145</v>
      </c>
      <c r="D378" s="12" t="s">
        <v>489</v>
      </c>
      <c r="E378" s="12" t="s">
        <v>82</v>
      </c>
      <c r="F378" s="9" t="s">
        <v>490</v>
      </c>
      <c r="G378" s="5">
        <v>128</v>
      </c>
      <c r="H378" s="5">
        <v>170</v>
      </c>
      <c r="I378" s="12" t="s">
        <v>492</v>
      </c>
      <c r="K378" s="37">
        <v>45026</v>
      </c>
      <c r="L378" s="37">
        <v>45027</v>
      </c>
      <c r="M378" s="37">
        <v>45027</v>
      </c>
      <c r="P378" s="12" t="s">
        <v>9</v>
      </c>
    </row>
    <row r="379" spans="1:16" s="12" customFormat="1" x14ac:dyDescent="0.25">
      <c r="A379" s="36"/>
      <c r="B379" s="13"/>
      <c r="C379" s="13"/>
      <c r="F379" s="13"/>
      <c r="G379" s="5"/>
      <c r="H379" s="5"/>
      <c r="K379" s="37"/>
      <c r="L379" s="38"/>
      <c r="M379" s="38"/>
    </row>
    <row r="380" spans="1:16" s="12" customFormat="1" x14ac:dyDescent="0.25">
      <c r="A380" s="36">
        <v>45041</v>
      </c>
      <c r="B380" s="13" t="s">
        <v>494</v>
      </c>
      <c r="C380" s="13">
        <v>1511345</v>
      </c>
      <c r="D380" s="12" t="s">
        <v>171</v>
      </c>
      <c r="E380" s="12" t="s">
        <v>1</v>
      </c>
      <c r="F380" s="13">
        <v>5.1900000000000002E-2</v>
      </c>
      <c r="G380" s="5">
        <v>90</v>
      </c>
      <c r="H380" s="30">
        <v>120</v>
      </c>
      <c r="I380" s="12" t="s">
        <v>493</v>
      </c>
      <c r="K380" s="37">
        <v>45041</v>
      </c>
      <c r="L380" s="37">
        <v>45041</v>
      </c>
      <c r="M380" s="37">
        <v>45071</v>
      </c>
      <c r="P380" s="12" t="s">
        <v>17</v>
      </c>
    </row>
    <row r="381" spans="1:16" s="12" customFormat="1" x14ac:dyDescent="0.25">
      <c r="A381" s="36"/>
      <c r="B381" s="13"/>
      <c r="C381" s="13"/>
      <c r="D381" s="12" t="s">
        <v>171</v>
      </c>
      <c r="E381" s="12" t="s">
        <v>6</v>
      </c>
      <c r="F381" s="13">
        <v>5.4199999999999998E-2</v>
      </c>
      <c r="G381" s="5">
        <v>90</v>
      </c>
      <c r="H381" s="30">
        <v>120</v>
      </c>
      <c r="I381" s="12" t="s">
        <v>493</v>
      </c>
      <c r="K381" s="37"/>
      <c r="L381" s="38"/>
      <c r="M381" s="38"/>
      <c r="P381" s="12" t="s">
        <v>17</v>
      </c>
    </row>
    <row r="382" spans="1:16" s="12" customFormat="1" x14ac:dyDescent="0.25">
      <c r="A382" s="36"/>
      <c r="B382" s="13"/>
      <c r="C382" s="13"/>
      <c r="F382" s="13"/>
      <c r="G382" s="5"/>
      <c r="H382" s="30"/>
      <c r="K382" s="37"/>
      <c r="L382" s="38"/>
      <c r="M382" s="38"/>
    </row>
    <row r="383" spans="1:16" s="12" customFormat="1" x14ac:dyDescent="0.25">
      <c r="A383" s="36">
        <v>45058</v>
      </c>
      <c r="B383" s="13" t="s">
        <v>497</v>
      </c>
      <c r="C383" s="13">
        <v>1516555</v>
      </c>
      <c r="D383" s="12" t="s">
        <v>39</v>
      </c>
      <c r="E383" s="12" t="s">
        <v>6</v>
      </c>
      <c r="F383" s="13">
        <v>0.30259999999999998</v>
      </c>
      <c r="G383" s="5">
        <v>165</v>
      </c>
      <c r="H383" s="30">
        <v>215</v>
      </c>
      <c r="I383" s="12" t="s">
        <v>495</v>
      </c>
      <c r="K383" s="39">
        <v>45057</v>
      </c>
      <c r="L383" s="39">
        <v>45058</v>
      </c>
      <c r="M383" s="39">
        <v>45058</v>
      </c>
      <c r="N383" s="39" t="s">
        <v>496</v>
      </c>
      <c r="P383" s="12" t="s">
        <v>9</v>
      </c>
    </row>
    <row r="384" spans="1:16" s="12" customFormat="1" x14ac:dyDescent="0.25">
      <c r="A384" s="36"/>
      <c r="B384" s="13"/>
      <c r="C384" s="13"/>
      <c r="F384" s="13"/>
      <c r="G384" s="5"/>
      <c r="H384" s="30"/>
      <c r="K384" s="39"/>
      <c r="L384" s="39"/>
      <c r="M384" s="39"/>
      <c r="N384" s="39"/>
    </row>
    <row r="385" spans="1:16" s="12" customFormat="1" x14ac:dyDescent="0.25">
      <c r="A385" s="36">
        <v>45069</v>
      </c>
      <c r="B385" s="13" t="s">
        <v>500</v>
      </c>
      <c r="C385" s="13">
        <v>1516693</v>
      </c>
      <c r="D385" s="12" t="s">
        <v>498</v>
      </c>
      <c r="E385" s="12" t="s">
        <v>1</v>
      </c>
      <c r="F385" s="13">
        <v>0.44850000000000001</v>
      </c>
      <c r="G385" s="5">
        <v>124</v>
      </c>
      <c r="H385" s="30">
        <v>170</v>
      </c>
      <c r="I385" s="12" t="s">
        <v>499</v>
      </c>
      <c r="K385" s="39">
        <v>45068</v>
      </c>
      <c r="L385" s="39">
        <v>45068</v>
      </c>
      <c r="M385" s="39">
        <v>45069</v>
      </c>
      <c r="N385" s="39"/>
    </row>
    <row r="386" spans="1:16" s="12" customFormat="1" x14ac:dyDescent="0.25">
      <c r="A386" s="36"/>
      <c r="B386" s="13"/>
      <c r="C386" s="13"/>
      <c r="F386" s="13"/>
      <c r="G386" s="5"/>
      <c r="H386" s="30"/>
      <c r="K386" s="39"/>
      <c r="L386" s="39"/>
      <c r="M386" s="39"/>
      <c r="N386" s="39"/>
    </row>
    <row r="387" spans="1:16" x14ac:dyDescent="0.25">
      <c r="A387" s="4">
        <v>45099</v>
      </c>
      <c r="B387" s="9" t="s">
        <v>505</v>
      </c>
      <c r="C387" s="9">
        <v>1526169</v>
      </c>
      <c r="D387" s="12" t="s">
        <v>503</v>
      </c>
      <c r="E387" s="12" t="s">
        <v>1</v>
      </c>
      <c r="F387" s="9">
        <v>0.98170000000000002</v>
      </c>
      <c r="G387" s="5">
        <v>168</v>
      </c>
      <c r="H387" s="30">
        <v>200</v>
      </c>
      <c r="I387" t="s">
        <v>504</v>
      </c>
      <c r="K387" s="26">
        <v>45099</v>
      </c>
      <c r="L387" s="26">
        <v>45099</v>
      </c>
      <c r="M387" s="26">
        <v>45099</v>
      </c>
      <c r="N387" s="26"/>
    </row>
    <row r="388" spans="1:16" x14ac:dyDescent="0.25">
      <c r="D388" s="12" t="s">
        <v>503</v>
      </c>
      <c r="E388" s="12" t="s">
        <v>82</v>
      </c>
      <c r="F388" s="9">
        <v>0.98460000000000003</v>
      </c>
      <c r="G388" s="5">
        <v>168</v>
      </c>
      <c r="H388" s="30">
        <v>200</v>
      </c>
      <c r="I388" t="s">
        <v>504</v>
      </c>
      <c r="K388" s="26"/>
      <c r="L388" s="26"/>
      <c r="M388" s="26"/>
      <c r="N388" s="26"/>
    </row>
    <row r="389" spans="1:16" x14ac:dyDescent="0.25">
      <c r="H389" s="30"/>
      <c r="K389" s="26"/>
      <c r="L389" s="26"/>
      <c r="M389" s="26"/>
      <c r="N389" s="26"/>
    </row>
    <row r="390" spans="1:16" s="12" customFormat="1" x14ac:dyDescent="0.25">
      <c r="A390" s="36"/>
      <c r="B390" s="13" t="s">
        <v>105</v>
      </c>
      <c r="C390" s="13"/>
      <c r="D390" s="12" t="s">
        <v>116</v>
      </c>
      <c r="E390" s="12" t="s">
        <v>1</v>
      </c>
      <c r="F390" s="20">
        <v>9.5799999999999996E-2</v>
      </c>
      <c r="G390" s="5">
        <v>48</v>
      </c>
      <c r="H390" s="30"/>
      <c r="I390" s="12" t="s">
        <v>501</v>
      </c>
      <c r="K390" s="39">
        <v>45098</v>
      </c>
      <c r="L390" s="39">
        <v>45099</v>
      </c>
      <c r="M390" s="39" t="s">
        <v>506</v>
      </c>
      <c r="N390" s="39" t="s">
        <v>502</v>
      </c>
      <c r="P390" s="12" t="s">
        <v>9</v>
      </c>
    </row>
    <row r="391" spans="1:16" s="12" customFormat="1" x14ac:dyDescent="0.25">
      <c r="A391" s="36"/>
      <c r="B391" s="13"/>
      <c r="C391" s="13"/>
      <c r="D391" s="12" t="s">
        <v>116</v>
      </c>
      <c r="E391" s="12" t="s">
        <v>82</v>
      </c>
      <c r="F391" s="20">
        <v>9.9099999999999994E-2</v>
      </c>
      <c r="G391" s="5">
        <v>48</v>
      </c>
      <c r="H391" s="30"/>
      <c r="I391" s="12" t="s">
        <v>501</v>
      </c>
      <c r="K391" s="39"/>
      <c r="L391" s="39"/>
      <c r="M391" s="39"/>
      <c r="N391" s="39" t="s">
        <v>502</v>
      </c>
      <c r="P391" s="12" t="s">
        <v>9</v>
      </c>
    </row>
    <row r="392" spans="1:16" x14ac:dyDescent="0.25">
      <c r="H392" s="30"/>
      <c r="K392" s="26"/>
      <c r="L392" s="26"/>
      <c r="M392" s="26"/>
      <c r="N392" s="26"/>
    </row>
    <row r="393" spans="1:16" s="12" customFormat="1" x14ac:dyDescent="0.25">
      <c r="A393" s="36">
        <v>45124</v>
      </c>
      <c r="B393" s="13" t="s">
        <v>509</v>
      </c>
      <c r="C393" s="13">
        <v>1528719</v>
      </c>
      <c r="D393" s="12" t="s">
        <v>507</v>
      </c>
      <c r="E393" s="12" t="s">
        <v>1</v>
      </c>
      <c r="F393" s="21">
        <v>0.45</v>
      </c>
      <c r="G393" s="5">
        <v>132</v>
      </c>
      <c r="H393" s="30">
        <v>170</v>
      </c>
      <c r="I393" s="12" t="s">
        <v>508</v>
      </c>
      <c r="K393" s="39">
        <v>45124</v>
      </c>
      <c r="L393" s="39">
        <v>45124</v>
      </c>
      <c r="M393" s="39">
        <v>45124</v>
      </c>
      <c r="N393" s="39"/>
    </row>
    <row r="394" spans="1:16" s="12" customFormat="1" x14ac:dyDescent="0.25">
      <c r="A394" s="36"/>
      <c r="B394" s="13"/>
      <c r="C394" s="13"/>
      <c r="D394" s="12" t="s">
        <v>507</v>
      </c>
      <c r="E394" s="12" t="s">
        <v>6</v>
      </c>
      <c r="F394" s="13">
        <v>0.45369999999999999</v>
      </c>
      <c r="G394" s="5">
        <v>132</v>
      </c>
      <c r="H394" s="30">
        <v>170</v>
      </c>
      <c r="I394" s="12" t="s">
        <v>508</v>
      </c>
      <c r="K394" s="39" t="s">
        <v>510</v>
      </c>
      <c r="L394" s="39"/>
      <c r="M394" s="39"/>
      <c r="N394" s="39"/>
    </row>
    <row r="395" spans="1:16" s="12" customFormat="1" x14ac:dyDescent="0.25">
      <c r="A395" s="36"/>
      <c r="B395" s="13"/>
      <c r="C395" s="13"/>
      <c r="F395" s="13"/>
      <c r="G395" s="5"/>
      <c r="H395" s="30"/>
      <c r="K395" s="39"/>
      <c r="L395" s="39"/>
      <c r="M395" s="39"/>
      <c r="N395" s="39"/>
    </row>
    <row r="396" spans="1:16" s="12" customFormat="1" x14ac:dyDescent="0.25">
      <c r="A396" s="36">
        <v>45148</v>
      </c>
      <c r="B396" s="13" t="s">
        <v>525</v>
      </c>
      <c r="C396" s="13">
        <v>1538354</v>
      </c>
      <c r="D396" s="12" t="s">
        <v>526</v>
      </c>
      <c r="E396" s="12" t="s">
        <v>6</v>
      </c>
      <c r="F396" s="13"/>
      <c r="G396" s="5">
        <v>483</v>
      </c>
      <c r="H396" s="30">
        <v>550</v>
      </c>
      <c r="I396" s="12" t="s">
        <v>527</v>
      </c>
      <c r="K396" s="39"/>
      <c r="L396" s="39">
        <v>45148</v>
      </c>
      <c r="M396" s="39">
        <v>45148</v>
      </c>
      <c r="N396" s="39"/>
    </row>
    <row r="397" spans="1:16" s="12" customFormat="1" x14ac:dyDescent="0.25">
      <c r="A397" s="36"/>
      <c r="B397" s="13"/>
      <c r="C397" s="13"/>
      <c r="F397" s="13"/>
      <c r="G397" s="5"/>
      <c r="H397" s="30"/>
      <c r="K397" s="39"/>
      <c r="L397" s="39"/>
      <c r="M397" s="39"/>
      <c r="N397" s="39"/>
    </row>
    <row r="398" spans="1:16" x14ac:dyDescent="0.25">
      <c r="A398" s="4">
        <v>45159</v>
      </c>
      <c r="B398" s="9" t="s">
        <v>511</v>
      </c>
      <c r="C398" s="9">
        <v>1528790</v>
      </c>
      <c r="D398" t="s">
        <v>512</v>
      </c>
      <c r="E398" t="s">
        <v>1</v>
      </c>
      <c r="F398" s="9">
        <v>2.0828000000000002</v>
      </c>
      <c r="G398" s="5">
        <v>618</v>
      </c>
      <c r="H398" s="5">
        <v>675</v>
      </c>
      <c r="I398" t="s">
        <v>513</v>
      </c>
      <c r="K398" s="26"/>
      <c r="L398" s="26">
        <v>45159</v>
      </c>
      <c r="M398" s="26">
        <v>45159</v>
      </c>
      <c r="N398" s="26"/>
    </row>
    <row r="399" spans="1:16" x14ac:dyDescent="0.25">
      <c r="F399" s="9"/>
      <c r="K399" s="26"/>
      <c r="L399" s="26"/>
      <c r="M399" s="26"/>
      <c r="N399" s="26"/>
    </row>
    <row r="400" spans="1:16" x14ac:dyDescent="0.25">
      <c r="A400" s="4">
        <v>45162</v>
      </c>
      <c r="B400" s="9" t="s">
        <v>514</v>
      </c>
      <c r="C400" s="9" t="s">
        <v>515</v>
      </c>
      <c r="D400" t="s">
        <v>516</v>
      </c>
      <c r="E400" t="s">
        <v>1</v>
      </c>
      <c r="F400" s="9"/>
      <c r="G400" s="5">
        <v>323</v>
      </c>
      <c r="H400" s="5">
        <v>395</v>
      </c>
      <c r="I400" t="s">
        <v>520</v>
      </c>
      <c r="K400" s="26"/>
      <c r="L400" s="26">
        <v>45162</v>
      </c>
      <c r="M400" s="26">
        <v>45162</v>
      </c>
      <c r="N400" s="26"/>
    </row>
    <row r="401" spans="1:21" x14ac:dyDescent="0.25">
      <c r="D401" t="s">
        <v>516</v>
      </c>
      <c r="E401" t="s">
        <v>6</v>
      </c>
      <c r="F401" s="9"/>
      <c r="G401" s="5">
        <v>323</v>
      </c>
      <c r="H401" s="5">
        <v>395</v>
      </c>
      <c r="I401" t="s">
        <v>519</v>
      </c>
      <c r="K401" s="26"/>
      <c r="L401" s="26"/>
      <c r="M401" s="26"/>
      <c r="N401" s="26"/>
    </row>
    <row r="402" spans="1:21" x14ac:dyDescent="0.25">
      <c r="F402" s="9"/>
      <c r="K402" s="26"/>
      <c r="L402" s="26"/>
      <c r="M402" s="26"/>
      <c r="N402" s="26"/>
    </row>
    <row r="403" spans="1:21" x14ac:dyDescent="0.25">
      <c r="D403" t="s">
        <v>518</v>
      </c>
      <c r="E403" t="s">
        <v>6</v>
      </c>
      <c r="F403" s="9"/>
      <c r="G403" s="5">
        <v>313</v>
      </c>
      <c r="H403" s="5">
        <v>375</v>
      </c>
      <c r="I403" t="s">
        <v>517</v>
      </c>
      <c r="K403" s="26"/>
      <c r="L403" s="26">
        <v>45162</v>
      </c>
      <c r="M403" s="26">
        <v>45162</v>
      </c>
      <c r="N403" s="26"/>
    </row>
    <row r="404" spans="1:21" x14ac:dyDescent="0.25">
      <c r="F404" s="9"/>
      <c r="K404" s="26"/>
      <c r="L404" s="26"/>
      <c r="M404" s="26"/>
      <c r="N404" s="26"/>
    </row>
    <row r="405" spans="1:21" x14ac:dyDescent="0.25">
      <c r="D405" t="s">
        <v>521</v>
      </c>
      <c r="E405" t="s">
        <v>6</v>
      </c>
      <c r="F405" s="9"/>
      <c r="G405" s="5">
        <v>480</v>
      </c>
      <c r="H405" s="5">
        <v>550</v>
      </c>
      <c r="I405" t="s">
        <v>522</v>
      </c>
      <c r="K405" s="26"/>
      <c r="L405" s="26">
        <v>45162</v>
      </c>
      <c r="M405" s="26">
        <v>45162</v>
      </c>
      <c r="N405" s="26"/>
    </row>
    <row r="406" spans="1:21" x14ac:dyDescent="0.25">
      <c r="F406" s="9"/>
      <c r="K406" s="26"/>
      <c r="L406" s="26"/>
      <c r="M406" s="26"/>
      <c r="N406" s="26"/>
    </row>
    <row r="407" spans="1:21" x14ac:dyDescent="0.25">
      <c r="D407" t="s">
        <v>523</v>
      </c>
      <c r="E407" t="s">
        <v>1</v>
      </c>
      <c r="F407" s="9"/>
      <c r="G407" s="5">
        <v>378</v>
      </c>
      <c r="H407" s="5">
        <v>450</v>
      </c>
      <c r="I407" t="s">
        <v>524</v>
      </c>
      <c r="K407" s="26"/>
      <c r="L407" s="26">
        <v>45162</v>
      </c>
      <c r="M407" s="26">
        <v>45162</v>
      </c>
      <c r="N407" s="26"/>
    </row>
    <row r="408" spans="1:21" x14ac:dyDescent="0.25">
      <c r="F408" s="9"/>
      <c r="K408" s="26"/>
      <c r="L408" s="26"/>
      <c r="M408" s="26"/>
      <c r="N408" s="26"/>
    </row>
    <row r="409" spans="1:21" x14ac:dyDescent="0.25">
      <c r="A409" s="4">
        <v>45196</v>
      </c>
      <c r="B409" s="9" t="s">
        <v>529</v>
      </c>
      <c r="C409" s="9">
        <v>1549077</v>
      </c>
      <c r="D409" s="12" t="s">
        <v>189</v>
      </c>
      <c r="E409" s="12" t="s">
        <v>1</v>
      </c>
      <c r="F409" s="13">
        <v>0.1177</v>
      </c>
      <c r="G409" s="5">
        <v>42</v>
      </c>
      <c r="H409" s="30">
        <v>75</v>
      </c>
      <c r="I409" t="s">
        <v>528</v>
      </c>
      <c r="J409" s="12"/>
      <c r="K409" s="37">
        <v>45194</v>
      </c>
      <c r="L409" s="37">
        <v>45195</v>
      </c>
      <c r="M409" s="37">
        <v>45196</v>
      </c>
      <c r="N409" s="12"/>
      <c r="O409" s="12"/>
      <c r="P409" s="12"/>
      <c r="Q409" s="12"/>
      <c r="R409" s="12"/>
      <c r="S409" s="12"/>
      <c r="T409" s="12"/>
      <c r="U409" s="12"/>
    </row>
    <row r="410" spans="1:21" x14ac:dyDescent="0.25">
      <c r="F410" s="9"/>
      <c r="K410" s="26"/>
      <c r="L410" s="26"/>
      <c r="M410" s="26"/>
      <c r="N410" s="26"/>
    </row>
    <row r="411" spans="1:21" x14ac:dyDescent="0.25">
      <c r="A411" s="4">
        <v>45198</v>
      </c>
      <c r="B411" s="9" t="s">
        <v>531</v>
      </c>
      <c r="C411" s="9">
        <v>12197</v>
      </c>
      <c r="D411" s="12" t="s">
        <v>315</v>
      </c>
      <c r="E411" s="12" t="s">
        <v>357</v>
      </c>
      <c r="F411" s="13"/>
      <c r="G411" s="5">
        <v>1013</v>
      </c>
      <c r="H411" s="30">
        <v>1200</v>
      </c>
      <c r="I411" s="12" t="s">
        <v>570</v>
      </c>
      <c r="J411" s="12"/>
      <c r="K411" s="37">
        <v>45197</v>
      </c>
      <c r="L411" s="37">
        <v>45198</v>
      </c>
      <c r="M411" s="37">
        <v>45198</v>
      </c>
      <c r="N411" s="12" t="s">
        <v>571</v>
      </c>
      <c r="O411" s="12"/>
      <c r="P411" s="12" t="s">
        <v>530</v>
      </c>
    </row>
    <row r="412" spans="1:21" x14ac:dyDescent="0.25">
      <c r="F412" s="9"/>
      <c r="K412" s="26"/>
      <c r="L412" s="26"/>
      <c r="M412" s="26"/>
      <c r="N412" s="26"/>
    </row>
    <row r="413" spans="1:21" s="12" customFormat="1" x14ac:dyDescent="0.25">
      <c r="A413" s="40" t="s">
        <v>544</v>
      </c>
      <c r="B413" s="13" t="s">
        <v>543</v>
      </c>
      <c r="C413" s="13" t="s">
        <v>532</v>
      </c>
      <c r="D413" s="12" t="s">
        <v>171</v>
      </c>
      <c r="E413" s="12" t="s">
        <v>417</v>
      </c>
      <c r="F413" s="13">
        <v>5.1900000000000002E-2</v>
      </c>
      <c r="G413" s="5" t="s">
        <v>538</v>
      </c>
      <c r="H413" s="30" t="s">
        <v>539</v>
      </c>
      <c r="I413" s="12" t="s">
        <v>533</v>
      </c>
      <c r="K413" s="39"/>
      <c r="L413" s="39">
        <v>45215</v>
      </c>
      <c r="M413" s="39">
        <v>45216</v>
      </c>
      <c r="N413" s="39"/>
      <c r="O413" s="12" t="s">
        <v>496</v>
      </c>
      <c r="Q413" s="12" t="s">
        <v>166</v>
      </c>
    </row>
    <row r="414" spans="1:21" s="12" customFormat="1" x14ac:dyDescent="0.25">
      <c r="A414" s="40"/>
      <c r="B414" s="13"/>
      <c r="C414" s="13" t="s">
        <v>532</v>
      </c>
      <c r="D414" s="12" t="s">
        <v>534</v>
      </c>
      <c r="E414" s="12" t="s">
        <v>535</v>
      </c>
      <c r="F414" s="13">
        <v>0.30740000000000001</v>
      </c>
      <c r="G414" s="5" t="s">
        <v>540</v>
      </c>
      <c r="H414" s="30" t="s">
        <v>541</v>
      </c>
      <c r="I414" s="12" t="s">
        <v>536</v>
      </c>
      <c r="K414" s="39"/>
      <c r="L414" s="39">
        <v>45215</v>
      </c>
      <c r="M414" s="39">
        <v>45216</v>
      </c>
      <c r="N414" s="39"/>
      <c r="O414" s="12" t="s">
        <v>496</v>
      </c>
      <c r="Q414" s="12" t="s">
        <v>166</v>
      </c>
    </row>
    <row r="415" spans="1:21" x14ac:dyDescent="0.25">
      <c r="A415" s="10"/>
      <c r="F415" s="9"/>
      <c r="K415" s="26"/>
      <c r="L415" s="26"/>
      <c r="M415" s="26"/>
      <c r="N415" s="26"/>
    </row>
    <row r="416" spans="1:21" x14ac:dyDescent="0.25">
      <c r="A416" s="10" t="s">
        <v>544</v>
      </c>
      <c r="B416" s="9" t="s">
        <v>545</v>
      </c>
      <c r="D416" s="12" t="s">
        <v>91</v>
      </c>
      <c r="E416" s="12" t="s">
        <v>417</v>
      </c>
      <c r="F416" s="9">
        <v>0.82089999999999996</v>
      </c>
      <c r="G416" s="5">
        <v>169</v>
      </c>
      <c r="H416" s="30">
        <v>200</v>
      </c>
      <c r="I416" t="s">
        <v>537</v>
      </c>
      <c r="K416" s="26">
        <v>45215</v>
      </c>
      <c r="L416" s="26">
        <v>45215</v>
      </c>
      <c r="M416" s="26">
        <v>45217</v>
      </c>
      <c r="N416" s="26" t="s">
        <v>542</v>
      </c>
      <c r="Q416" t="s">
        <v>166</v>
      </c>
    </row>
    <row r="417" spans="1:17" x14ac:dyDescent="0.25">
      <c r="D417" s="12" t="s">
        <v>91</v>
      </c>
      <c r="E417" s="12" t="s">
        <v>535</v>
      </c>
      <c r="F417" s="13">
        <v>0.82650000000000001</v>
      </c>
      <c r="G417" s="5">
        <v>169</v>
      </c>
      <c r="H417" s="30">
        <v>200</v>
      </c>
      <c r="I417" t="s">
        <v>537</v>
      </c>
      <c r="K417" s="26">
        <v>45215</v>
      </c>
      <c r="L417" s="26"/>
      <c r="M417" s="26"/>
      <c r="N417" s="26"/>
      <c r="Q417" t="s">
        <v>166</v>
      </c>
    </row>
    <row r="418" spans="1:17" x14ac:dyDescent="0.25">
      <c r="D418" s="12"/>
      <c r="E418" s="12"/>
      <c r="F418" s="13"/>
      <c r="H418" s="30"/>
      <c r="K418" s="26"/>
      <c r="L418" s="26"/>
      <c r="M418" s="26"/>
      <c r="N418" s="26"/>
    </row>
    <row r="419" spans="1:17" x14ac:dyDescent="0.25">
      <c r="A419" s="4">
        <v>45225</v>
      </c>
      <c r="B419" s="9" t="s">
        <v>562</v>
      </c>
      <c r="C419" s="9">
        <v>1556272</v>
      </c>
      <c r="D419" s="12" t="s">
        <v>561</v>
      </c>
      <c r="E419" s="12" t="s">
        <v>535</v>
      </c>
      <c r="F419" s="13">
        <v>0.12429999999999999</v>
      </c>
      <c r="G419" s="5">
        <v>72</v>
      </c>
      <c r="H419" s="30">
        <v>125</v>
      </c>
      <c r="I419" t="s">
        <v>563</v>
      </c>
      <c r="K419" s="26">
        <v>45225</v>
      </c>
      <c r="L419" s="26">
        <v>45225</v>
      </c>
      <c r="M419" s="26">
        <v>45225</v>
      </c>
      <c r="N419" s="26"/>
      <c r="O419" t="s">
        <v>74</v>
      </c>
    </row>
    <row r="420" spans="1:17" x14ac:dyDescent="0.25">
      <c r="D420" s="12"/>
      <c r="E420" s="12"/>
      <c r="F420" s="13"/>
      <c r="H420" s="30"/>
      <c r="K420" s="26"/>
      <c r="L420" s="26"/>
      <c r="M420" s="26"/>
      <c r="N420" s="26"/>
    </row>
    <row r="421" spans="1:17" x14ac:dyDescent="0.25">
      <c r="F421" s="9"/>
      <c r="K421" s="26"/>
      <c r="L421" s="26"/>
      <c r="M421" s="26"/>
      <c r="N421" s="26"/>
    </row>
    <row r="422" spans="1:17" x14ac:dyDescent="0.25">
      <c r="A422" s="4">
        <v>45230</v>
      </c>
      <c r="B422" s="9" t="s">
        <v>556</v>
      </c>
      <c r="C422" s="9">
        <v>1558659</v>
      </c>
      <c r="D422" s="12" t="s">
        <v>98</v>
      </c>
      <c r="E422" s="12" t="s">
        <v>1</v>
      </c>
      <c r="F422" s="9">
        <v>0.72970000000000002</v>
      </c>
      <c r="G422" s="5">
        <v>140</v>
      </c>
      <c r="H422" s="30">
        <v>185</v>
      </c>
      <c r="I422" t="s">
        <v>555</v>
      </c>
      <c r="K422" s="26">
        <v>45229</v>
      </c>
      <c r="L422" s="26">
        <v>45229</v>
      </c>
      <c r="M422" s="26">
        <v>45230</v>
      </c>
      <c r="N422" s="26" t="s">
        <v>141</v>
      </c>
    </row>
    <row r="423" spans="1:17" x14ac:dyDescent="0.25">
      <c r="H423" s="30"/>
      <c r="K423" s="26"/>
      <c r="L423" s="26"/>
      <c r="M423" s="26"/>
      <c r="N423" s="26"/>
    </row>
    <row r="424" spans="1:17" x14ac:dyDescent="0.25">
      <c r="A424" s="4" t="s">
        <v>544</v>
      </c>
      <c r="B424" s="9" t="s">
        <v>564</v>
      </c>
      <c r="D424" s="12" t="s">
        <v>559</v>
      </c>
      <c r="E424" s="12" t="s">
        <v>1</v>
      </c>
      <c r="F424">
        <v>0.34799999999999998</v>
      </c>
      <c r="G424" s="5">
        <v>140</v>
      </c>
      <c r="H424" s="30">
        <v>185</v>
      </c>
      <c r="I424" t="s">
        <v>560</v>
      </c>
      <c r="K424" s="26">
        <v>45230</v>
      </c>
      <c r="L424" s="26">
        <v>45232</v>
      </c>
      <c r="M424" s="26"/>
      <c r="N424" s="26"/>
      <c r="Q424" t="s">
        <v>166</v>
      </c>
    </row>
    <row r="425" spans="1:17" x14ac:dyDescent="0.25">
      <c r="H425" s="30"/>
      <c r="K425" s="26"/>
      <c r="L425" s="26"/>
      <c r="M425" s="26"/>
      <c r="N425" s="26"/>
    </row>
    <row r="426" spans="1:17" s="12" customFormat="1" x14ac:dyDescent="0.25">
      <c r="A426" s="36"/>
      <c r="B426" s="9" t="s">
        <v>565</v>
      </c>
      <c r="C426" s="13"/>
      <c r="D426" s="12" t="s">
        <v>546</v>
      </c>
      <c r="E426" s="12" t="s">
        <v>1</v>
      </c>
      <c r="F426" s="13">
        <v>0.32250000000000001</v>
      </c>
      <c r="G426" s="5">
        <v>147</v>
      </c>
      <c r="H426" s="30">
        <v>190</v>
      </c>
      <c r="I426" s="12" t="s">
        <v>550</v>
      </c>
      <c r="K426" s="39">
        <v>45229</v>
      </c>
      <c r="L426" s="39">
        <v>45231</v>
      </c>
      <c r="M426" s="39"/>
      <c r="N426" s="39" t="s">
        <v>557</v>
      </c>
      <c r="Q426" s="12" t="s">
        <v>305</v>
      </c>
    </row>
    <row r="427" spans="1:17" s="12" customFormat="1" x14ac:dyDescent="0.25">
      <c r="A427" s="36"/>
      <c r="B427" s="13"/>
      <c r="C427" s="13"/>
      <c r="D427" s="12" t="s">
        <v>547</v>
      </c>
      <c r="E427" s="12" t="s">
        <v>1</v>
      </c>
      <c r="F427" s="13">
        <v>1.6348</v>
      </c>
      <c r="G427" s="5">
        <v>498</v>
      </c>
      <c r="H427" s="30">
        <v>560</v>
      </c>
      <c r="I427" s="12" t="s">
        <v>551</v>
      </c>
      <c r="K427" s="39"/>
      <c r="L427" s="39"/>
      <c r="M427" s="39"/>
      <c r="N427" s="39" t="s">
        <v>558</v>
      </c>
    </row>
    <row r="428" spans="1:17" s="12" customFormat="1" x14ac:dyDescent="0.25">
      <c r="A428" s="36"/>
      <c r="B428" s="13"/>
      <c r="C428" s="13"/>
      <c r="D428" s="12" t="s">
        <v>548</v>
      </c>
      <c r="E428" s="12" t="s">
        <v>1</v>
      </c>
      <c r="F428" s="21">
        <v>3.5449999999999999</v>
      </c>
      <c r="G428" s="5">
        <v>53</v>
      </c>
      <c r="H428" s="30">
        <v>80</v>
      </c>
      <c r="I428" s="12" t="s">
        <v>552</v>
      </c>
      <c r="K428" s="39"/>
      <c r="L428" s="39"/>
      <c r="M428" s="39"/>
      <c r="N428" s="39"/>
    </row>
    <row r="429" spans="1:17" s="12" customFormat="1" x14ac:dyDescent="0.25">
      <c r="A429" s="36"/>
      <c r="B429" s="13"/>
      <c r="C429" s="13"/>
      <c r="D429" s="12" t="s">
        <v>548</v>
      </c>
      <c r="E429" s="12" t="s">
        <v>6</v>
      </c>
      <c r="F429" s="21">
        <v>3.6629999999999998</v>
      </c>
      <c r="G429" s="5">
        <v>53</v>
      </c>
      <c r="H429" s="30">
        <v>80</v>
      </c>
      <c r="I429" s="12" t="s">
        <v>552</v>
      </c>
      <c r="K429" s="39"/>
      <c r="L429" s="39"/>
      <c r="M429" s="39"/>
      <c r="N429" s="39"/>
    </row>
    <row r="430" spans="1:17" s="12" customFormat="1" x14ac:dyDescent="0.25">
      <c r="A430" s="36"/>
      <c r="B430" s="13"/>
      <c r="C430" s="13"/>
      <c r="D430" s="12" t="s">
        <v>549</v>
      </c>
      <c r="E430" s="12" t="s">
        <v>1</v>
      </c>
      <c r="F430" s="21">
        <v>4.6950000000000003</v>
      </c>
      <c r="G430" s="5">
        <v>172</v>
      </c>
      <c r="H430" s="30">
        <v>230</v>
      </c>
      <c r="I430" s="12" t="s">
        <v>553</v>
      </c>
      <c r="K430" s="39"/>
      <c r="L430" s="39"/>
      <c r="M430" s="39"/>
      <c r="N430" s="39"/>
    </row>
    <row r="431" spans="1:17" s="12" customFormat="1" x14ac:dyDescent="0.25">
      <c r="A431" s="36"/>
      <c r="B431" s="13"/>
      <c r="C431" s="13"/>
      <c r="D431" s="12" t="s">
        <v>189</v>
      </c>
      <c r="E431" s="12" t="s">
        <v>6</v>
      </c>
      <c r="F431" s="21">
        <v>0.12139999999999999</v>
      </c>
      <c r="G431" s="5">
        <v>42</v>
      </c>
      <c r="H431" s="30">
        <v>75</v>
      </c>
      <c r="I431" s="12" t="s">
        <v>554</v>
      </c>
      <c r="K431" s="39"/>
      <c r="L431" s="39"/>
      <c r="M431" s="39"/>
      <c r="N431" s="39"/>
    </row>
    <row r="432" spans="1:17" x14ac:dyDescent="0.25">
      <c r="F432" s="9"/>
      <c r="K432" s="26"/>
      <c r="L432" s="26"/>
      <c r="M432" s="26"/>
      <c r="N432" s="26"/>
    </row>
    <row r="433" spans="1:16" x14ac:dyDescent="0.25">
      <c r="A433" s="4" t="s">
        <v>544</v>
      </c>
      <c r="B433" s="9" t="s">
        <v>572</v>
      </c>
      <c r="D433" t="s">
        <v>566</v>
      </c>
      <c r="E433" t="s">
        <v>417</v>
      </c>
      <c r="F433">
        <v>0.14280000000000001</v>
      </c>
      <c r="G433" s="5">
        <v>120</v>
      </c>
      <c r="H433" s="5">
        <v>170</v>
      </c>
      <c r="I433" t="s">
        <v>568</v>
      </c>
      <c r="K433" s="26">
        <v>45257</v>
      </c>
      <c r="L433" s="26">
        <v>45257</v>
      </c>
      <c r="M433" s="26"/>
      <c r="N433" s="26" t="s">
        <v>573</v>
      </c>
      <c r="P433" t="s">
        <v>567</v>
      </c>
    </row>
    <row r="434" spans="1:16" x14ac:dyDescent="0.25">
      <c r="D434" t="s">
        <v>566</v>
      </c>
      <c r="E434" t="s">
        <v>535</v>
      </c>
      <c r="F434">
        <v>0.1399</v>
      </c>
      <c r="G434" s="5">
        <v>120</v>
      </c>
      <c r="H434" s="5">
        <v>170</v>
      </c>
      <c r="I434" t="s">
        <v>569</v>
      </c>
      <c r="P434" t="s">
        <v>567</v>
      </c>
    </row>
    <row r="436" spans="1:16" s="12" customFormat="1" x14ac:dyDescent="0.25">
      <c r="A436" s="36" t="s">
        <v>544</v>
      </c>
      <c r="B436" s="13" t="s">
        <v>575</v>
      </c>
      <c r="C436" s="13"/>
      <c r="D436" s="12" t="s">
        <v>104</v>
      </c>
      <c r="E436" s="12" t="s">
        <v>6</v>
      </c>
      <c r="F436" s="13">
        <v>0.2311</v>
      </c>
      <c r="G436" s="5"/>
      <c r="H436" s="30"/>
      <c r="I436" s="12" t="s">
        <v>574</v>
      </c>
      <c r="K436" s="39">
        <v>45272</v>
      </c>
      <c r="L436" s="39">
        <v>45272</v>
      </c>
      <c r="M436" s="39"/>
      <c r="N436" s="39" t="s">
        <v>576</v>
      </c>
    </row>
    <row r="437" spans="1:16" s="12" customFormat="1" x14ac:dyDescent="0.25">
      <c r="A437" s="36"/>
      <c r="B437" s="13"/>
      <c r="C437" s="13"/>
      <c r="F437" s="13"/>
      <c r="G437" s="5"/>
      <c r="H437" s="30"/>
      <c r="K437" s="39"/>
      <c r="L437" s="39"/>
      <c r="M437" s="39"/>
      <c r="N437" s="39"/>
    </row>
    <row r="438" spans="1:16" s="12" customFormat="1" x14ac:dyDescent="0.25">
      <c r="A438" s="36" t="s">
        <v>580</v>
      </c>
      <c r="B438" s="13" t="s">
        <v>579</v>
      </c>
      <c r="C438" s="13"/>
      <c r="D438" s="12" t="s">
        <v>577</v>
      </c>
      <c r="E438" s="12" t="s">
        <v>1</v>
      </c>
      <c r="F438" s="21">
        <v>0.23100000000000001</v>
      </c>
      <c r="G438" s="5">
        <v>189</v>
      </c>
      <c r="H438" s="41">
        <v>225</v>
      </c>
      <c r="I438" s="12" t="s">
        <v>578</v>
      </c>
      <c r="K438" s="39">
        <v>45644</v>
      </c>
      <c r="L438" s="39">
        <v>45293</v>
      </c>
      <c r="M438" s="39"/>
      <c r="N438" s="39"/>
    </row>
    <row r="439" spans="1:16" s="12" customFormat="1" x14ac:dyDescent="0.25">
      <c r="A439" s="36" t="s">
        <v>580</v>
      </c>
      <c r="B439" s="13"/>
      <c r="C439" s="13"/>
      <c r="D439" s="12" t="s">
        <v>577</v>
      </c>
      <c r="E439" s="12" t="s">
        <v>6</v>
      </c>
      <c r="F439" s="21">
        <v>0.23400000000000001</v>
      </c>
      <c r="G439" s="5">
        <v>189</v>
      </c>
      <c r="H439" s="5">
        <v>225</v>
      </c>
      <c r="I439" s="12" t="s">
        <v>578</v>
      </c>
      <c r="K439" s="39"/>
      <c r="L439" s="39"/>
      <c r="M439" s="39"/>
      <c r="N439" s="39"/>
    </row>
    <row r="440" spans="1:16" s="12" customFormat="1" x14ac:dyDescent="0.25">
      <c r="A440" s="36"/>
      <c r="B440" s="13"/>
      <c r="C440" s="13"/>
      <c r="F440" s="21"/>
      <c r="G440" s="5"/>
      <c r="H440" s="5"/>
      <c r="K440" s="39"/>
      <c r="L440" s="39"/>
      <c r="M440" s="39"/>
      <c r="N440" s="39"/>
    </row>
    <row r="441" spans="1:16" s="12" customFormat="1" x14ac:dyDescent="0.25">
      <c r="A441" s="36">
        <v>45313</v>
      </c>
      <c r="B441" s="13" t="s">
        <v>585</v>
      </c>
      <c r="C441" s="13">
        <v>1575699</v>
      </c>
      <c r="D441" s="12" t="s">
        <v>581</v>
      </c>
      <c r="E441" s="12" t="s">
        <v>1</v>
      </c>
      <c r="F441" s="13">
        <v>2.6549999999999998</v>
      </c>
      <c r="G441" s="5">
        <v>160</v>
      </c>
      <c r="H441" s="30">
        <v>195</v>
      </c>
      <c r="I441" s="12" t="s">
        <v>582</v>
      </c>
      <c r="K441" s="39">
        <v>45306</v>
      </c>
      <c r="L441" s="39">
        <v>45313</v>
      </c>
      <c r="M441" s="39">
        <v>45313</v>
      </c>
      <c r="N441" s="39"/>
    </row>
    <row r="442" spans="1:16" s="12" customFormat="1" x14ac:dyDescent="0.25">
      <c r="A442" s="36"/>
      <c r="B442" s="13"/>
      <c r="C442" s="13"/>
      <c r="D442" s="12" t="s">
        <v>581</v>
      </c>
      <c r="E442" s="12" t="s">
        <v>6</v>
      </c>
      <c r="F442" s="42">
        <v>2.58</v>
      </c>
      <c r="G442" s="5">
        <v>160</v>
      </c>
      <c r="H442" s="30">
        <v>195</v>
      </c>
      <c r="I442" s="12" t="s">
        <v>582</v>
      </c>
      <c r="K442" s="39"/>
      <c r="L442" s="39"/>
      <c r="M442" s="39"/>
      <c r="N442" s="39"/>
    </row>
    <row r="443" spans="1:16" s="12" customFormat="1" x14ac:dyDescent="0.25">
      <c r="A443" s="36"/>
      <c r="B443" s="13"/>
      <c r="C443" s="13"/>
      <c r="F443" s="21"/>
      <c r="G443" s="5"/>
      <c r="H443" s="5"/>
      <c r="K443" s="39"/>
      <c r="L443" s="39"/>
      <c r="M443" s="39"/>
      <c r="N443" s="39"/>
    </row>
    <row r="444" spans="1:16" x14ac:dyDescent="0.25">
      <c r="A444" s="4" t="s">
        <v>580</v>
      </c>
      <c r="B444" s="9" t="s">
        <v>584</v>
      </c>
      <c r="D444" s="12" t="s">
        <v>58</v>
      </c>
      <c r="E444" s="12" t="s">
        <v>1</v>
      </c>
      <c r="F444">
        <v>0.72970000000000002</v>
      </c>
      <c r="G444" s="5">
        <v>140</v>
      </c>
      <c r="H444" s="5">
        <v>185</v>
      </c>
      <c r="I444" t="s">
        <v>583</v>
      </c>
      <c r="K444" s="43">
        <v>45306</v>
      </c>
      <c r="L444" s="43">
        <v>45313</v>
      </c>
      <c r="N444" t="s">
        <v>586</v>
      </c>
    </row>
    <row r="446" spans="1:16" s="12" customFormat="1" x14ac:dyDescent="0.25">
      <c r="A446" s="36">
        <v>45320</v>
      </c>
      <c r="B446" s="13" t="s">
        <v>591</v>
      </c>
      <c r="C446" s="13">
        <v>1579024</v>
      </c>
      <c r="D446" s="12" t="s">
        <v>197</v>
      </c>
      <c r="E446" s="12" t="s">
        <v>1</v>
      </c>
      <c r="F446" s="13">
        <v>9.7600000000000006E-2</v>
      </c>
      <c r="G446" s="5">
        <v>69</v>
      </c>
      <c r="H446" s="30">
        <v>90</v>
      </c>
      <c r="I446" s="12" t="s">
        <v>587</v>
      </c>
      <c r="K446" s="39">
        <v>45317</v>
      </c>
      <c r="L446" s="39">
        <v>45317</v>
      </c>
      <c r="M446" s="39">
        <v>45320</v>
      </c>
      <c r="N446" s="39"/>
    </row>
    <row r="447" spans="1:16" s="12" customFormat="1" x14ac:dyDescent="0.25">
      <c r="A447" s="36"/>
      <c r="B447" s="13"/>
      <c r="C447" s="13"/>
      <c r="D447" s="12" t="s">
        <v>197</v>
      </c>
      <c r="E447" s="12" t="s">
        <v>6</v>
      </c>
      <c r="F447" s="13">
        <v>9.9599999999999994E-2</v>
      </c>
      <c r="G447" s="5">
        <v>69</v>
      </c>
      <c r="H447" s="30">
        <v>90</v>
      </c>
      <c r="I447" s="12" t="s">
        <v>587</v>
      </c>
      <c r="K447" s="39"/>
      <c r="L447" s="39"/>
      <c r="M447" s="39"/>
      <c r="N447" s="39"/>
    </row>
    <row r="448" spans="1:16" s="12" customFormat="1" x14ac:dyDescent="0.25">
      <c r="A448" s="36"/>
      <c r="B448" s="13"/>
      <c r="C448" s="13"/>
      <c r="D448" s="12" t="s">
        <v>395</v>
      </c>
      <c r="E448" s="12" t="s">
        <v>1</v>
      </c>
      <c r="F448" s="13">
        <v>0.1583</v>
      </c>
      <c r="G448" s="5">
        <v>62</v>
      </c>
      <c r="H448" s="30">
        <v>85</v>
      </c>
      <c r="I448" s="12" t="s">
        <v>588</v>
      </c>
      <c r="K448" s="39"/>
      <c r="L448" s="39"/>
      <c r="M448" s="39"/>
      <c r="N448" s="39"/>
    </row>
    <row r="449" spans="1:14" s="12" customFormat="1" x14ac:dyDescent="0.25">
      <c r="A449" s="36"/>
      <c r="B449" s="13"/>
      <c r="C449" s="13"/>
      <c r="D449" s="12" t="s">
        <v>395</v>
      </c>
      <c r="E449" s="12" t="s">
        <v>6</v>
      </c>
      <c r="F449" s="13">
        <v>0.16109999999999999</v>
      </c>
      <c r="G449" s="5">
        <v>62</v>
      </c>
      <c r="H449" s="30">
        <v>85</v>
      </c>
      <c r="I449" s="12" t="s">
        <v>588</v>
      </c>
      <c r="K449" s="39"/>
      <c r="L449" s="39"/>
      <c r="M449" s="39"/>
      <c r="N449" s="39"/>
    </row>
    <row r="450" spans="1:14" s="12" customFormat="1" x14ac:dyDescent="0.25">
      <c r="A450" s="36"/>
      <c r="B450" s="13"/>
      <c r="C450" s="13"/>
      <c r="F450" s="13"/>
      <c r="G450" s="5"/>
      <c r="H450" s="30"/>
      <c r="K450" s="39"/>
      <c r="L450" s="39"/>
      <c r="M450" s="39"/>
      <c r="N450" s="39"/>
    </row>
    <row r="451" spans="1:14" x14ac:dyDescent="0.25">
      <c r="A451" s="4">
        <v>45320</v>
      </c>
      <c r="B451" s="9" t="s">
        <v>590</v>
      </c>
      <c r="C451" s="9">
        <v>1579021</v>
      </c>
      <c r="D451" s="12" t="s">
        <v>15</v>
      </c>
      <c r="E451" s="12" t="s">
        <v>1</v>
      </c>
      <c r="F451" s="13">
        <v>7.4399999999999994E-2</v>
      </c>
      <c r="G451" s="5">
        <v>61</v>
      </c>
      <c r="H451" s="5">
        <v>85</v>
      </c>
      <c r="I451" t="s">
        <v>589</v>
      </c>
      <c r="K451" s="43">
        <v>45317</v>
      </c>
      <c r="L451" s="43">
        <v>45317</v>
      </c>
      <c r="M451" s="43">
        <v>45320</v>
      </c>
    </row>
    <row r="452" spans="1:14" x14ac:dyDescent="0.25">
      <c r="D452" s="12" t="s">
        <v>15</v>
      </c>
      <c r="E452" s="12" t="s">
        <v>6</v>
      </c>
      <c r="F452" s="13">
        <v>7.7200000000000005E-2</v>
      </c>
      <c r="G452" s="5">
        <v>61</v>
      </c>
      <c r="H452" s="5">
        <v>85</v>
      </c>
      <c r="I452" t="s">
        <v>589</v>
      </c>
    </row>
    <row r="454" spans="1:14" x14ac:dyDescent="0.25">
      <c r="A454" s="4">
        <v>45322</v>
      </c>
      <c r="D454" s="12" t="s">
        <v>15</v>
      </c>
      <c r="E454" s="12" t="s">
        <v>1</v>
      </c>
      <c r="F454" s="13">
        <v>7.4399999999999994E-2</v>
      </c>
      <c r="G454" s="5">
        <v>61</v>
      </c>
      <c r="H454" s="5">
        <v>85</v>
      </c>
      <c r="I454" t="s">
        <v>592</v>
      </c>
      <c r="K454" s="43"/>
      <c r="L454" s="43">
        <v>45321</v>
      </c>
      <c r="M454" s="43">
        <v>45322</v>
      </c>
      <c r="N454" t="s">
        <v>593</v>
      </c>
    </row>
    <row r="455" spans="1:14" x14ac:dyDescent="0.25">
      <c r="D455" s="12" t="s">
        <v>15</v>
      </c>
      <c r="E455" s="12" t="s">
        <v>6</v>
      </c>
      <c r="F455" s="13">
        <v>7.7200000000000005E-2</v>
      </c>
      <c r="G455" s="5">
        <v>61</v>
      </c>
      <c r="H455" s="5">
        <v>85</v>
      </c>
      <c r="I455" t="s">
        <v>592</v>
      </c>
    </row>
    <row r="456" spans="1:14" s="6" customFormat="1" x14ac:dyDescent="0.25">
      <c r="A456" s="44"/>
      <c r="B456" s="7"/>
      <c r="C456" s="7"/>
      <c r="F456" s="7"/>
      <c r="G456" s="7"/>
      <c r="H456" s="7"/>
      <c r="K456" s="45"/>
      <c r="L456" s="46"/>
      <c r="M456" s="46"/>
    </row>
    <row r="457" spans="1:14" s="12" customFormat="1" x14ac:dyDescent="0.25">
      <c r="A457" s="36">
        <v>45350</v>
      </c>
      <c r="B457" s="13" t="s">
        <v>595</v>
      </c>
      <c r="C457" s="13">
        <v>1583831</v>
      </c>
      <c r="D457" s="12" t="s">
        <v>209</v>
      </c>
      <c r="E457" s="12" t="s">
        <v>1</v>
      </c>
      <c r="F457" s="13">
        <v>0.14369999999999999</v>
      </c>
      <c r="G457" s="5">
        <v>52</v>
      </c>
      <c r="H457" s="5">
        <v>85</v>
      </c>
      <c r="I457" s="12" t="s">
        <v>594</v>
      </c>
      <c r="K457" s="37">
        <v>45341</v>
      </c>
      <c r="L457" s="37">
        <v>45342</v>
      </c>
      <c r="M457" s="37">
        <v>45350</v>
      </c>
      <c r="N457" s="12" t="s">
        <v>90</v>
      </c>
    </row>
    <row r="458" spans="1:14" s="12" customFormat="1" x14ac:dyDescent="0.25">
      <c r="A458" s="36"/>
      <c r="B458" s="13"/>
      <c r="C458" s="13"/>
      <c r="F458" s="13"/>
      <c r="G458" s="5"/>
      <c r="H458" s="5"/>
      <c r="K458" s="37"/>
      <c r="L458" s="37"/>
      <c r="M458" s="37"/>
    </row>
    <row r="459" spans="1:14" x14ac:dyDescent="0.25">
      <c r="A459" s="4" t="s">
        <v>544</v>
      </c>
      <c r="B459" s="9" t="s">
        <v>598</v>
      </c>
      <c r="D459" s="12" t="s">
        <v>596</v>
      </c>
      <c r="E459" s="12" t="s">
        <v>82</v>
      </c>
      <c r="F459" s="2">
        <v>0.17399999999999999</v>
      </c>
      <c r="G459" s="5">
        <v>132</v>
      </c>
      <c r="H459" s="5">
        <v>175</v>
      </c>
      <c r="I459" t="s">
        <v>597</v>
      </c>
      <c r="K459" s="43">
        <v>45345</v>
      </c>
      <c r="L459" s="43">
        <v>45350</v>
      </c>
      <c r="M459" t="s">
        <v>544</v>
      </c>
      <c r="N459" t="s">
        <v>150</v>
      </c>
    </row>
    <row r="461" spans="1:14" s="12" customFormat="1" x14ac:dyDescent="0.25">
      <c r="A461" s="36">
        <v>45365</v>
      </c>
      <c r="B461" s="13" t="s">
        <v>606</v>
      </c>
      <c r="C461" s="13">
        <v>1588604</v>
      </c>
      <c r="D461" s="12" t="s">
        <v>41</v>
      </c>
      <c r="E461" s="12" t="s">
        <v>1</v>
      </c>
      <c r="F461" s="13">
        <v>0.16969999999999999</v>
      </c>
      <c r="G461" s="5">
        <v>42</v>
      </c>
      <c r="H461" s="5">
        <v>70</v>
      </c>
      <c r="I461" s="12" t="s">
        <v>603</v>
      </c>
      <c r="K461" s="37">
        <v>45355</v>
      </c>
      <c r="L461" s="37">
        <v>45355</v>
      </c>
      <c r="M461" s="37">
        <v>45365</v>
      </c>
    </row>
    <row r="462" spans="1:14" s="12" customFormat="1" x14ac:dyDescent="0.25">
      <c r="A462" s="36"/>
      <c r="B462" s="13"/>
      <c r="C462" s="13"/>
      <c r="D462" s="12" t="s">
        <v>41</v>
      </c>
      <c r="E462" s="12" t="s">
        <v>6</v>
      </c>
      <c r="F462" s="13">
        <v>0.1736</v>
      </c>
      <c r="G462" s="5">
        <v>42</v>
      </c>
      <c r="H462" s="5">
        <v>70</v>
      </c>
      <c r="I462" s="12" t="s">
        <v>603</v>
      </c>
      <c r="K462" s="37"/>
      <c r="L462" s="37"/>
      <c r="M462" s="37"/>
    </row>
    <row r="463" spans="1:14" s="12" customFormat="1" x14ac:dyDescent="0.25">
      <c r="A463" s="36"/>
      <c r="B463" s="13"/>
      <c r="C463" s="13"/>
      <c r="F463" s="13"/>
      <c r="G463" s="5"/>
      <c r="H463" s="5"/>
      <c r="K463" s="37"/>
      <c r="L463" s="37"/>
      <c r="M463" s="37"/>
    </row>
    <row r="464" spans="1:14" x14ac:dyDescent="0.25">
      <c r="A464" s="4">
        <v>45365</v>
      </c>
      <c r="B464" s="9" t="s">
        <v>606</v>
      </c>
      <c r="C464" s="9">
        <v>1588507</v>
      </c>
      <c r="D464" s="12" t="s">
        <v>92</v>
      </c>
      <c r="E464" s="12" t="s">
        <v>1</v>
      </c>
      <c r="F464" s="2">
        <v>0.98499999999999999</v>
      </c>
      <c r="G464" s="5">
        <v>50</v>
      </c>
      <c r="H464" s="5">
        <v>80</v>
      </c>
      <c r="I464" t="s">
        <v>605</v>
      </c>
      <c r="K464" s="43">
        <v>45355</v>
      </c>
      <c r="L464" s="43">
        <v>45355</v>
      </c>
    </row>
    <row r="465" spans="1:13" x14ac:dyDescent="0.25">
      <c r="D465" s="12" t="s">
        <v>92</v>
      </c>
      <c r="E465" s="12" t="s">
        <v>6</v>
      </c>
      <c r="F465">
        <v>0.1016</v>
      </c>
      <c r="G465" s="5">
        <v>50</v>
      </c>
      <c r="H465" s="5">
        <v>80</v>
      </c>
    </row>
    <row r="467" spans="1:13" s="12" customFormat="1" x14ac:dyDescent="0.25">
      <c r="A467" s="36" t="s">
        <v>544</v>
      </c>
      <c r="B467" s="13" t="s">
        <v>602</v>
      </c>
      <c r="C467" s="13"/>
      <c r="D467" s="12" t="s">
        <v>599</v>
      </c>
      <c r="E467" s="12" t="s">
        <v>6</v>
      </c>
      <c r="F467" s="13">
        <v>0.41889999999999999</v>
      </c>
      <c r="G467" s="5">
        <v>140</v>
      </c>
      <c r="H467" s="5">
        <v>185</v>
      </c>
      <c r="I467" s="12" t="s">
        <v>600</v>
      </c>
      <c r="K467" s="37">
        <v>45350</v>
      </c>
      <c r="L467" s="37">
        <v>45350</v>
      </c>
      <c r="M467" s="38"/>
    </row>
    <row r="468" spans="1:13" x14ac:dyDescent="0.25">
      <c r="D468" s="12" t="s">
        <v>176</v>
      </c>
      <c r="E468" s="12" t="s">
        <v>1</v>
      </c>
      <c r="F468" s="13">
        <v>0.33439999999999998</v>
      </c>
      <c r="G468" s="5">
        <v>40</v>
      </c>
      <c r="H468" s="5">
        <v>70</v>
      </c>
      <c r="I468" t="s">
        <v>601</v>
      </c>
    </row>
    <row r="469" spans="1:13" x14ac:dyDescent="0.25">
      <c r="D469" s="12" t="s">
        <v>176</v>
      </c>
      <c r="E469" s="12" t="s">
        <v>6</v>
      </c>
      <c r="F469" s="13">
        <v>0.34010000000000001</v>
      </c>
      <c r="G469" s="5">
        <v>40</v>
      </c>
      <c r="H469" s="5">
        <v>70</v>
      </c>
      <c r="I469" t="s">
        <v>601</v>
      </c>
    </row>
    <row r="471" spans="1:13" x14ac:dyDescent="0.25">
      <c r="A471" s="4" t="s">
        <v>544</v>
      </c>
      <c r="B471" s="9" t="s">
        <v>607</v>
      </c>
      <c r="D471" s="12" t="s">
        <v>81</v>
      </c>
      <c r="E471" s="12" t="s">
        <v>6</v>
      </c>
      <c r="F471" s="2">
        <v>0.21329999999999999</v>
      </c>
      <c r="G471" s="5">
        <v>59</v>
      </c>
      <c r="H471" s="5">
        <v>95</v>
      </c>
      <c r="I471" t="s">
        <v>604</v>
      </c>
      <c r="K471" s="43">
        <v>45355</v>
      </c>
      <c r="L471" s="43">
        <v>45355</v>
      </c>
    </row>
    <row r="473" spans="1:13" s="12" customFormat="1" x14ac:dyDescent="0.25">
      <c r="A473" s="36">
        <v>45369</v>
      </c>
      <c r="B473" s="13" t="s">
        <v>610</v>
      </c>
      <c r="C473" s="13">
        <v>1591531</v>
      </c>
      <c r="D473" s="12" t="s">
        <v>608</v>
      </c>
      <c r="E473" s="12" t="s">
        <v>1</v>
      </c>
      <c r="F473" s="21">
        <v>1.74</v>
      </c>
      <c r="G473" s="5">
        <v>66</v>
      </c>
      <c r="H473" s="5">
        <v>87.5</v>
      </c>
      <c r="I473" s="12" t="s">
        <v>609</v>
      </c>
      <c r="K473" s="37">
        <v>45365</v>
      </c>
      <c r="L473" s="37">
        <v>45366</v>
      </c>
      <c r="M473" s="38"/>
    </row>
    <row r="474" spans="1:13" x14ac:dyDescent="0.25">
      <c r="D474" s="12" t="s">
        <v>608</v>
      </c>
      <c r="E474" s="12" t="s">
        <v>6</v>
      </c>
      <c r="F474" s="21">
        <v>1.83</v>
      </c>
      <c r="G474" s="5">
        <v>66</v>
      </c>
      <c r="H474" s="5">
        <v>87.5</v>
      </c>
    </row>
    <row r="475" spans="1:13" x14ac:dyDescent="0.25">
      <c r="D475" s="12"/>
      <c r="E475" s="12"/>
      <c r="F475" s="21"/>
    </row>
    <row r="476" spans="1:13" s="12" customFormat="1" x14ac:dyDescent="0.25">
      <c r="A476" s="36">
        <v>45370</v>
      </c>
      <c r="B476" s="13" t="s">
        <v>612</v>
      </c>
      <c r="C476" s="13">
        <v>1592606</v>
      </c>
      <c r="D476" s="12" t="s">
        <v>347</v>
      </c>
      <c r="E476" s="12" t="s">
        <v>1</v>
      </c>
      <c r="F476" s="21">
        <v>0.16289999999999999</v>
      </c>
      <c r="G476" s="5">
        <v>42</v>
      </c>
      <c r="H476" s="5">
        <v>70</v>
      </c>
      <c r="I476" s="12" t="s">
        <v>611</v>
      </c>
      <c r="K476" s="37">
        <v>45370</v>
      </c>
      <c r="L476" s="37">
        <v>45370</v>
      </c>
      <c r="M476" s="37">
        <v>45370</v>
      </c>
    </row>
    <row r="477" spans="1:13" x14ac:dyDescent="0.25">
      <c r="D477" s="12" t="s">
        <v>347</v>
      </c>
      <c r="E477" s="12" t="s">
        <v>6</v>
      </c>
      <c r="F477" s="21">
        <v>0.16719999999999999</v>
      </c>
      <c r="G477" s="5">
        <v>42</v>
      </c>
      <c r="H477" s="5">
        <v>70</v>
      </c>
    </row>
    <row r="478" spans="1:13" x14ac:dyDescent="0.25">
      <c r="D478" s="12"/>
      <c r="E478" s="12"/>
      <c r="F478" s="21"/>
    </row>
    <row r="479" spans="1:13" s="12" customFormat="1" x14ac:dyDescent="0.25">
      <c r="A479" s="36" t="s">
        <v>618</v>
      </c>
      <c r="B479" s="13" t="s">
        <v>617</v>
      </c>
      <c r="C479" s="13"/>
      <c r="D479" s="12" t="s">
        <v>613</v>
      </c>
      <c r="E479" s="12" t="s">
        <v>6</v>
      </c>
      <c r="F479" s="21">
        <v>9.8199999999999996E-2</v>
      </c>
      <c r="G479" s="5">
        <v>48</v>
      </c>
      <c r="H479" s="5">
        <v>80</v>
      </c>
      <c r="I479" s="12" t="s">
        <v>614</v>
      </c>
      <c r="K479" s="37">
        <v>45384</v>
      </c>
      <c r="L479" s="37">
        <v>45384</v>
      </c>
      <c r="M479" s="37"/>
    </row>
    <row r="480" spans="1:13" x14ac:dyDescent="0.25">
      <c r="D480" s="12" t="s">
        <v>615</v>
      </c>
      <c r="E480" s="12" t="s">
        <v>6</v>
      </c>
      <c r="F480" s="21">
        <v>0.29609999999999997</v>
      </c>
      <c r="G480" s="5">
        <v>69</v>
      </c>
      <c r="H480" s="5">
        <v>115</v>
      </c>
      <c r="I480" t="s">
        <v>616</v>
      </c>
      <c r="K480" s="43">
        <v>45384</v>
      </c>
      <c r="L480" s="43">
        <v>45384</v>
      </c>
    </row>
    <row r="481" spans="1:16" x14ac:dyDescent="0.25">
      <c r="D481" s="12"/>
      <c r="E481" s="12"/>
      <c r="F481" s="21"/>
      <c r="K481" s="43"/>
      <c r="L481" s="43"/>
    </row>
    <row r="482" spans="1:16" x14ac:dyDescent="0.25">
      <c r="A482" s="4">
        <v>45418</v>
      </c>
      <c r="B482" s="9" t="s">
        <v>630</v>
      </c>
      <c r="C482" s="9">
        <v>1605528</v>
      </c>
      <c r="D482" t="s">
        <v>627</v>
      </c>
      <c r="E482" t="s">
        <v>1</v>
      </c>
      <c r="F482">
        <v>0.14369999999999999</v>
      </c>
      <c r="G482" s="5">
        <v>42</v>
      </c>
      <c r="H482" s="5">
        <v>75</v>
      </c>
      <c r="I482" t="s">
        <v>628</v>
      </c>
      <c r="K482" s="43">
        <v>45418</v>
      </c>
      <c r="L482" s="43">
        <v>45418</v>
      </c>
      <c r="M482" s="43">
        <v>45420</v>
      </c>
    </row>
    <row r="483" spans="1:16" x14ac:dyDescent="0.25">
      <c r="D483" t="s">
        <v>171</v>
      </c>
      <c r="E483" t="s">
        <v>6</v>
      </c>
      <c r="F483">
        <v>5.4199999999999998E-2</v>
      </c>
      <c r="G483" s="5">
        <v>64</v>
      </c>
      <c r="H483" s="5">
        <v>115</v>
      </c>
      <c r="I483" t="s">
        <v>629</v>
      </c>
    </row>
    <row r="485" spans="1:16" x14ac:dyDescent="0.25">
      <c r="A485" s="4" t="s">
        <v>544</v>
      </c>
      <c r="B485" s="9" t="s">
        <v>631</v>
      </c>
      <c r="D485" s="12" t="s">
        <v>623</v>
      </c>
      <c r="E485" s="12" t="s">
        <v>1</v>
      </c>
      <c r="F485" s="2">
        <v>11.35</v>
      </c>
      <c r="G485" s="5">
        <v>56</v>
      </c>
      <c r="H485" s="5">
        <v>90</v>
      </c>
      <c r="I485" t="s">
        <v>624</v>
      </c>
      <c r="K485" s="43">
        <v>45422</v>
      </c>
      <c r="L485" s="43">
        <v>45422</v>
      </c>
      <c r="M485" t="s">
        <v>544</v>
      </c>
    </row>
    <row r="486" spans="1:16" x14ac:dyDescent="0.25">
      <c r="D486" s="12"/>
      <c r="E486" s="12"/>
      <c r="F486" s="2"/>
      <c r="K486" s="43"/>
      <c r="L486" s="43"/>
    </row>
    <row r="487" spans="1:16" x14ac:dyDescent="0.25">
      <c r="A487" s="4" t="s">
        <v>544</v>
      </c>
      <c r="D487" t="s">
        <v>625</v>
      </c>
      <c r="E487" t="s">
        <v>1</v>
      </c>
      <c r="F487">
        <v>1.5918000000000001</v>
      </c>
      <c r="I487" t="s">
        <v>626</v>
      </c>
      <c r="K487" s="43"/>
    </row>
    <row r="488" spans="1:16" x14ac:dyDescent="0.25">
      <c r="D488" t="s">
        <v>625</v>
      </c>
      <c r="E488" t="s">
        <v>6</v>
      </c>
      <c r="F488">
        <v>1.5989</v>
      </c>
      <c r="I488" t="s">
        <v>626</v>
      </c>
    </row>
    <row r="490" spans="1:16" x14ac:dyDescent="0.25">
      <c r="A490" s="4">
        <v>45453</v>
      </c>
      <c r="B490" s="9" t="s">
        <v>633</v>
      </c>
      <c r="C490" s="9">
        <v>1602441</v>
      </c>
      <c r="D490" s="12" t="s">
        <v>619</v>
      </c>
      <c r="E490" s="12" t="s">
        <v>1</v>
      </c>
      <c r="F490" s="21">
        <v>0.56499999999999995</v>
      </c>
      <c r="G490" s="5">
        <v>61</v>
      </c>
      <c r="H490" s="5">
        <v>100</v>
      </c>
      <c r="I490" t="s">
        <v>620</v>
      </c>
      <c r="K490" s="43">
        <v>45422</v>
      </c>
      <c r="L490" s="43">
        <v>45425</v>
      </c>
      <c r="M490" s="43">
        <v>45453</v>
      </c>
      <c r="N490" t="s">
        <v>634</v>
      </c>
    </row>
    <row r="491" spans="1:16" x14ac:dyDescent="0.25">
      <c r="D491" s="12" t="s">
        <v>621</v>
      </c>
      <c r="E491" s="12" t="s">
        <v>1</v>
      </c>
      <c r="F491" s="21">
        <v>0.47970000000000002</v>
      </c>
      <c r="G491" s="5">
        <v>119</v>
      </c>
      <c r="H491" s="5">
        <v>160</v>
      </c>
      <c r="I491" t="s">
        <v>622</v>
      </c>
    </row>
    <row r="492" spans="1:16" x14ac:dyDescent="0.25">
      <c r="D492" s="12" t="s">
        <v>621</v>
      </c>
      <c r="E492" s="12" t="s">
        <v>6</v>
      </c>
      <c r="F492" s="21">
        <v>0.48420000000000002</v>
      </c>
      <c r="G492" s="5">
        <v>119</v>
      </c>
      <c r="H492" s="5">
        <v>160</v>
      </c>
      <c r="I492" t="s">
        <v>622</v>
      </c>
    </row>
    <row r="493" spans="1:16" x14ac:dyDescent="0.25">
      <c r="D493" s="12"/>
      <c r="E493" s="12"/>
      <c r="F493" s="21"/>
    </row>
    <row r="494" spans="1:16" x14ac:dyDescent="0.25">
      <c r="A494" s="4">
        <v>45454</v>
      </c>
      <c r="B494" s="9" t="s">
        <v>635</v>
      </c>
      <c r="C494" s="9">
        <v>1610947</v>
      </c>
      <c r="D494" t="s">
        <v>394</v>
      </c>
      <c r="E494" t="s">
        <v>82</v>
      </c>
      <c r="F494">
        <v>0.57320000000000004</v>
      </c>
      <c r="G494" s="5">
        <v>59</v>
      </c>
      <c r="H494" s="5">
        <v>90</v>
      </c>
      <c r="K494" s="43">
        <v>45448</v>
      </c>
      <c r="L494" s="43">
        <v>45449</v>
      </c>
      <c r="M494" s="43">
        <v>45454</v>
      </c>
      <c r="P494" t="s">
        <v>9</v>
      </c>
    </row>
    <row r="496" spans="1:16" x14ac:dyDescent="0.25">
      <c r="A496" s="4">
        <v>45462</v>
      </c>
      <c r="B496" s="9" t="s">
        <v>637</v>
      </c>
      <c r="C496" s="9">
        <v>1613954</v>
      </c>
      <c r="D496" t="s">
        <v>176</v>
      </c>
      <c r="E496" t="s">
        <v>1</v>
      </c>
      <c r="F496">
        <v>0.33439999999999998</v>
      </c>
      <c r="G496" s="5">
        <v>40</v>
      </c>
      <c r="H496" s="5">
        <v>75</v>
      </c>
      <c r="I496" t="s">
        <v>636</v>
      </c>
      <c r="K496" s="43">
        <v>45457</v>
      </c>
      <c r="L496" s="43">
        <v>45460</v>
      </c>
    </row>
    <row r="498" spans="1:16" x14ac:dyDescent="0.25">
      <c r="A498" s="4">
        <v>45471</v>
      </c>
      <c r="B498" s="9" t="s">
        <v>640</v>
      </c>
      <c r="C498" s="9">
        <v>1616258</v>
      </c>
      <c r="D498" t="s">
        <v>638</v>
      </c>
      <c r="E498" t="s">
        <v>1</v>
      </c>
      <c r="F498">
        <v>0.14369999999999999</v>
      </c>
      <c r="G498" s="5">
        <v>42</v>
      </c>
      <c r="H498" s="5">
        <v>75</v>
      </c>
      <c r="I498" t="s">
        <v>639</v>
      </c>
      <c r="K498" s="43">
        <v>45464</v>
      </c>
      <c r="L498" s="43">
        <v>45464</v>
      </c>
      <c r="M498" s="43">
        <v>45464</v>
      </c>
    </row>
    <row r="500" spans="1:16" x14ac:dyDescent="0.25">
      <c r="A500" s="36">
        <v>45497</v>
      </c>
      <c r="B500" s="13" t="s">
        <v>642</v>
      </c>
      <c r="C500" s="13">
        <v>1621990</v>
      </c>
      <c r="D500" s="12" t="s">
        <v>641</v>
      </c>
      <c r="E500" s="12" t="s">
        <v>1</v>
      </c>
      <c r="F500" s="13">
        <v>0.1177</v>
      </c>
      <c r="G500" s="13">
        <v>42</v>
      </c>
      <c r="H500" s="13">
        <v>75</v>
      </c>
      <c r="I500" s="12" t="s">
        <v>643</v>
      </c>
      <c r="J500" s="12"/>
      <c r="K500" s="37">
        <v>45488</v>
      </c>
      <c r="L500" s="37">
        <v>45489</v>
      </c>
      <c r="M500" s="37">
        <v>45497</v>
      </c>
      <c r="N500" s="12"/>
      <c r="P500" s="12"/>
    </row>
    <row r="504" spans="1:16" x14ac:dyDescent="0.25">
      <c r="A504" s="4" t="s">
        <v>436</v>
      </c>
    </row>
    <row r="505" spans="1:16" x14ac:dyDescent="0.25">
      <c r="D505" s="6" t="s">
        <v>8</v>
      </c>
      <c r="E505" s="6" t="s">
        <v>28</v>
      </c>
      <c r="F505" s="7" t="s">
        <v>2</v>
      </c>
      <c r="G505" s="7" t="s">
        <v>11</v>
      </c>
      <c r="H505" s="7" t="s">
        <v>24</v>
      </c>
      <c r="K505" s="29" t="s">
        <v>462</v>
      </c>
      <c r="L505" s="8" t="s">
        <v>463</v>
      </c>
      <c r="M505" s="8" t="s">
        <v>381</v>
      </c>
      <c r="P505" s="6" t="s">
        <v>10</v>
      </c>
    </row>
    <row r="506" spans="1:16" s="12" customFormat="1" x14ac:dyDescent="0.25">
      <c r="A506" s="36"/>
      <c r="B506" s="13" t="s">
        <v>645</v>
      </c>
      <c r="C506" s="13"/>
      <c r="D506" s="12" t="s">
        <v>62</v>
      </c>
      <c r="E506" s="12" t="s">
        <v>1</v>
      </c>
      <c r="F506" s="13">
        <v>0.14369999999999999</v>
      </c>
      <c r="G506" s="13">
        <v>42</v>
      </c>
      <c r="H506" s="13">
        <v>70</v>
      </c>
      <c r="I506" s="12" t="s">
        <v>644</v>
      </c>
      <c r="K506" s="37"/>
      <c r="L506" s="38"/>
      <c r="M506" s="38"/>
    </row>
    <row r="507" spans="1:16" s="12" customFormat="1" x14ac:dyDescent="0.25">
      <c r="A507" s="36"/>
      <c r="B507" s="13"/>
      <c r="C507" s="13"/>
      <c r="D507" s="12" t="s">
        <v>62</v>
      </c>
      <c r="E507" s="12" t="s">
        <v>6</v>
      </c>
      <c r="F507" s="13">
        <v>0.14749999999999999</v>
      </c>
      <c r="G507" s="13">
        <v>42</v>
      </c>
      <c r="H507" s="13">
        <v>70</v>
      </c>
      <c r="I507" s="12" t="s">
        <v>646</v>
      </c>
      <c r="K507" s="37"/>
      <c r="L507" s="38"/>
      <c r="M507" s="38"/>
    </row>
    <row r="509" spans="1:16" x14ac:dyDescent="0.25">
      <c r="D509" s="6" t="s">
        <v>8</v>
      </c>
      <c r="E509" s="6" t="s">
        <v>28</v>
      </c>
      <c r="F509" s="7" t="s">
        <v>2</v>
      </c>
      <c r="G509" s="7" t="s">
        <v>11</v>
      </c>
      <c r="H509" s="7" t="s">
        <v>24</v>
      </c>
      <c r="K509" s="28" t="s">
        <v>462</v>
      </c>
      <c r="L509" s="28" t="s">
        <v>463</v>
      </c>
      <c r="M509" s="28" t="s">
        <v>381</v>
      </c>
      <c r="N509" s="26"/>
      <c r="P509" s="6" t="s">
        <v>10</v>
      </c>
    </row>
    <row r="510" spans="1:16" x14ac:dyDescent="0.25">
      <c r="B510" s="9" t="s">
        <v>649</v>
      </c>
      <c r="D510" t="s">
        <v>647</v>
      </c>
      <c r="E510" s="12" t="s">
        <v>1</v>
      </c>
      <c r="F510">
        <v>0.2384</v>
      </c>
      <c r="G510" s="5">
        <v>189</v>
      </c>
      <c r="H510" s="5">
        <v>237.5</v>
      </c>
      <c r="I510" t="s">
        <v>648</v>
      </c>
      <c r="K510" s="43">
        <v>45602</v>
      </c>
    </row>
    <row r="511" spans="1:16" x14ac:dyDescent="0.25">
      <c r="D511" t="s">
        <v>647</v>
      </c>
      <c r="E511" s="12" t="s">
        <v>6</v>
      </c>
      <c r="F511">
        <v>0.2417</v>
      </c>
      <c r="G511" s="5">
        <v>189</v>
      </c>
      <c r="H511" s="5">
        <v>237.5</v>
      </c>
    </row>
    <row r="512" spans="1:16" x14ac:dyDescent="0.25">
      <c r="E512" s="12"/>
    </row>
    <row r="513" spans="4:16" x14ac:dyDescent="0.25">
      <c r="D513" s="6" t="s">
        <v>8</v>
      </c>
      <c r="E513" s="6" t="s">
        <v>28</v>
      </c>
      <c r="F513" s="7" t="s">
        <v>2</v>
      </c>
      <c r="G513" s="7" t="s">
        <v>11</v>
      </c>
      <c r="H513" s="7" t="s">
        <v>24</v>
      </c>
      <c r="K513" s="29" t="s">
        <v>462</v>
      </c>
      <c r="L513" s="8" t="s">
        <v>463</v>
      </c>
      <c r="M513" s="8" t="s">
        <v>381</v>
      </c>
      <c r="P513" s="6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topLeftCell="A52" workbookViewId="0">
      <selection activeCell="F61" sqref="F61"/>
    </sheetView>
  </sheetViews>
  <sheetFormatPr defaultRowHeight="15" x14ac:dyDescent="0.25"/>
  <sheetData>
    <row r="1" spans="1:5" x14ac:dyDescent="0.25">
      <c r="A1" s="8" t="s">
        <v>11</v>
      </c>
      <c r="B1" s="8" t="s">
        <v>12</v>
      </c>
      <c r="D1" s="8" t="s">
        <v>31</v>
      </c>
    </row>
    <row r="2" spans="1:5" x14ac:dyDescent="0.25">
      <c r="A2" s="8">
        <v>15</v>
      </c>
      <c r="B2" s="8">
        <v>40</v>
      </c>
      <c r="D2">
        <f>+B2-A2</f>
        <v>25</v>
      </c>
    </row>
    <row r="3" spans="1:5" x14ac:dyDescent="0.25">
      <c r="A3">
        <v>20</v>
      </c>
      <c r="B3">
        <v>50</v>
      </c>
      <c r="D3">
        <f>+B3-A3</f>
        <v>30</v>
      </c>
      <c r="E3" s="19"/>
    </row>
    <row r="4" spans="1:5" x14ac:dyDescent="0.25">
      <c r="A4">
        <v>32</v>
      </c>
      <c r="B4">
        <v>65</v>
      </c>
      <c r="D4">
        <f t="shared" ref="D4" si="0">+B4-A4</f>
        <v>33</v>
      </c>
      <c r="E4" s="19"/>
    </row>
    <row r="5" spans="1:5" x14ac:dyDescent="0.25">
      <c r="A5">
        <v>35</v>
      </c>
      <c r="B5">
        <v>65</v>
      </c>
      <c r="D5">
        <f t="shared" ref="D5:D83" si="1">+B5-A5</f>
        <v>30</v>
      </c>
      <c r="E5" s="19"/>
    </row>
    <row r="6" spans="1:5" x14ac:dyDescent="0.25">
      <c r="A6">
        <v>36</v>
      </c>
      <c r="B6">
        <v>70</v>
      </c>
      <c r="D6">
        <f t="shared" si="1"/>
        <v>34</v>
      </c>
      <c r="E6" s="19"/>
    </row>
    <row r="7" spans="1:5" x14ac:dyDescent="0.25">
      <c r="A7">
        <v>39</v>
      </c>
      <c r="B7">
        <v>75</v>
      </c>
      <c r="D7">
        <f t="shared" si="1"/>
        <v>36</v>
      </c>
      <c r="E7" s="19"/>
    </row>
    <row r="8" spans="1:5" x14ac:dyDescent="0.25">
      <c r="A8">
        <v>40</v>
      </c>
      <c r="B8">
        <v>75</v>
      </c>
      <c r="D8">
        <f t="shared" si="1"/>
        <v>35</v>
      </c>
      <c r="E8" s="19"/>
    </row>
    <row r="9" spans="1:5" x14ac:dyDescent="0.25">
      <c r="A9">
        <v>42</v>
      </c>
      <c r="B9">
        <v>75</v>
      </c>
      <c r="D9">
        <f t="shared" si="1"/>
        <v>33</v>
      </c>
      <c r="E9" s="19"/>
    </row>
    <row r="10" spans="1:5" x14ac:dyDescent="0.25">
      <c r="A10">
        <v>45</v>
      </c>
      <c r="B10">
        <v>80</v>
      </c>
      <c r="D10">
        <f t="shared" si="1"/>
        <v>35</v>
      </c>
      <c r="E10" s="19"/>
    </row>
    <row r="11" spans="1:5" x14ac:dyDescent="0.25">
      <c r="A11">
        <v>48</v>
      </c>
      <c r="B11">
        <v>80</v>
      </c>
      <c r="D11">
        <f t="shared" si="1"/>
        <v>32</v>
      </c>
      <c r="E11" s="19"/>
    </row>
    <row r="12" spans="1:5" x14ac:dyDescent="0.25">
      <c r="A12">
        <v>51</v>
      </c>
      <c r="B12">
        <v>85</v>
      </c>
      <c r="D12">
        <f t="shared" si="1"/>
        <v>34</v>
      </c>
      <c r="E12" s="19"/>
    </row>
    <row r="13" spans="1:5" x14ac:dyDescent="0.25">
      <c r="A13">
        <v>53</v>
      </c>
      <c r="B13">
        <v>85</v>
      </c>
      <c r="D13">
        <f t="shared" ref="D13:D14" si="2">+B13-A13</f>
        <v>32</v>
      </c>
      <c r="E13" s="19"/>
    </row>
    <row r="14" spans="1:5" x14ac:dyDescent="0.25">
      <c r="A14">
        <v>55</v>
      </c>
      <c r="B14">
        <v>85</v>
      </c>
      <c r="D14">
        <f t="shared" si="2"/>
        <v>30</v>
      </c>
      <c r="E14" s="19"/>
    </row>
    <row r="15" spans="1:5" x14ac:dyDescent="0.25">
      <c r="A15">
        <v>56</v>
      </c>
      <c r="B15">
        <v>90</v>
      </c>
      <c r="D15">
        <f t="shared" si="1"/>
        <v>34</v>
      </c>
      <c r="E15" s="19"/>
    </row>
    <row r="16" spans="1:5" x14ac:dyDescent="0.25">
      <c r="A16">
        <v>58</v>
      </c>
      <c r="B16">
        <v>90</v>
      </c>
      <c r="D16">
        <f t="shared" si="1"/>
        <v>32</v>
      </c>
      <c r="E16" s="19"/>
    </row>
    <row r="17" spans="1:13" x14ac:dyDescent="0.25">
      <c r="A17">
        <v>59</v>
      </c>
      <c r="B17">
        <v>95</v>
      </c>
      <c r="D17">
        <f t="shared" si="1"/>
        <v>36</v>
      </c>
      <c r="E17" s="19"/>
    </row>
    <row r="18" spans="1:13" x14ac:dyDescent="0.25">
      <c r="A18">
        <v>61</v>
      </c>
      <c r="B18">
        <v>100</v>
      </c>
      <c r="D18">
        <f t="shared" si="1"/>
        <v>39</v>
      </c>
      <c r="E18" s="19"/>
    </row>
    <row r="19" spans="1:13" x14ac:dyDescent="0.25">
      <c r="A19">
        <f>31*2</f>
        <v>62</v>
      </c>
      <c r="B19">
        <v>110</v>
      </c>
      <c r="D19">
        <f t="shared" si="1"/>
        <v>48</v>
      </c>
      <c r="E19" s="19"/>
    </row>
    <row r="20" spans="1:13" x14ac:dyDescent="0.25">
      <c r="A20">
        <v>64</v>
      </c>
      <c r="B20">
        <v>115</v>
      </c>
      <c r="D20">
        <f t="shared" si="1"/>
        <v>51</v>
      </c>
      <c r="E20" s="19"/>
    </row>
    <row r="21" spans="1:13" x14ac:dyDescent="0.25">
      <c r="A21">
        <v>67</v>
      </c>
      <c r="B21">
        <v>115</v>
      </c>
      <c r="D21">
        <f t="shared" si="1"/>
        <v>48</v>
      </c>
      <c r="E21" s="19"/>
    </row>
    <row r="22" spans="1:13" x14ac:dyDescent="0.25">
      <c r="A22">
        <v>70</v>
      </c>
      <c r="B22">
        <v>120</v>
      </c>
      <c r="D22">
        <f t="shared" si="1"/>
        <v>50</v>
      </c>
      <c r="E22" s="19"/>
      <c r="G22" t="s">
        <v>632</v>
      </c>
    </row>
    <row r="23" spans="1:13" x14ac:dyDescent="0.25">
      <c r="A23">
        <v>72</v>
      </c>
      <c r="B23">
        <v>125</v>
      </c>
      <c r="D23">
        <f t="shared" si="1"/>
        <v>53</v>
      </c>
      <c r="E23" s="19"/>
    </row>
    <row r="24" spans="1:13" x14ac:dyDescent="0.25">
      <c r="A24">
        <v>75</v>
      </c>
      <c r="B24">
        <v>125</v>
      </c>
      <c r="D24">
        <f t="shared" si="1"/>
        <v>50</v>
      </c>
      <c r="E24" s="19"/>
      <c r="M24">
        <f>132*2</f>
        <v>264</v>
      </c>
    </row>
    <row r="25" spans="1:13" x14ac:dyDescent="0.25">
      <c r="A25">
        <v>76</v>
      </c>
      <c r="B25">
        <v>130</v>
      </c>
      <c r="D25">
        <f t="shared" si="1"/>
        <v>54</v>
      </c>
      <c r="E25" s="19"/>
    </row>
    <row r="26" spans="1:13" x14ac:dyDescent="0.25">
      <c r="A26">
        <v>78</v>
      </c>
      <c r="B26">
        <v>130</v>
      </c>
      <c r="D26">
        <f t="shared" si="1"/>
        <v>52</v>
      </c>
      <c r="E26" s="19"/>
    </row>
    <row r="27" spans="1:13" x14ac:dyDescent="0.25">
      <c r="A27">
        <v>80</v>
      </c>
      <c r="B27">
        <v>140</v>
      </c>
      <c r="D27">
        <f t="shared" si="1"/>
        <v>60</v>
      </c>
      <c r="E27" s="19"/>
    </row>
    <row r="28" spans="1:13" x14ac:dyDescent="0.25">
      <c r="A28">
        <v>82</v>
      </c>
      <c r="B28">
        <v>140</v>
      </c>
      <c r="D28">
        <f t="shared" si="1"/>
        <v>58</v>
      </c>
      <c r="E28" s="19"/>
    </row>
    <row r="29" spans="1:13" x14ac:dyDescent="0.25">
      <c r="A29">
        <v>84</v>
      </c>
      <c r="B29">
        <v>140</v>
      </c>
      <c r="D29">
        <f t="shared" si="1"/>
        <v>56</v>
      </c>
      <c r="E29" s="19"/>
    </row>
    <row r="30" spans="1:13" x14ac:dyDescent="0.25">
      <c r="A30">
        <v>86</v>
      </c>
      <c r="B30">
        <v>140</v>
      </c>
      <c r="D30">
        <f t="shared" si="1"/>
        <v>54</v>
      </c>
      <c r="E30" s="19"/>
    </row>
    <row r="31" spans="1:13" x14ac:dyDescent="0.25">
      <c r="A31">
        <v>90</v>
      </c>
      <c r="B31">
        <v>145</v>
      </c>
      <c r="D31">
        <f t="shared" ref="D31" si="3">+B31-A31</f>
        <v>55</v>
      </c>
      <c r="E31" s="19"/>
    </row>
    <row r="32" spans="1:13" x14ac:dyDescent="0.25">
      <c r="A32">
        <v>95</v>
      </c>
      <c r="B32">
        <v>150</v>
      </c>
      <c r="D32">
        <f t="shared" si="1"/>
        <v>55</v>
      </c>
      <c r="E32" s="19"/>
    </row>
    <row r="33" spans="1:9" x14ac:dyDescent="0.25">
      <c r="A33">
        <v>100</v>
      </c>
      <c r="B33">
        <v>155</v>
      </c>
      <c r="D33">
        <f t="shared" si="1"/>
        <v>55</v>
      </c>
      <c r="E33" s="19"/>
      <c r="H33">
        <f>66*2</f>
        <v>132</v>
      </c>
    </row>
    <row r="34" spans="1:9" x14ac:dyDescent="0.25">
      <c r="A34">
        <v>104</v>
      </c>
      <c r="B34">
        <v>160</v>
      </c>
      <c r="D34">
        <f t="shared" si="1"/>
        <v>56</v>
      </c>
      <c r="E34" s="19"/>
    </row>
    <row r="35" spans="1:9" x14ac:dyDescent="0.25">
      <c r="A35">
        <v>106</v>
      </c>
      <c r="B35">
        <v>160</v>
      </c>
      <c r="D35">
        <f t="shared" si="1"/>
        <v>54</v>
      </c>
      <c r="E35" s="19"/>
      <c r="I35">
        <f>62*2</f>
        <v>124</v>
      </c>
    </row>
    <row r="36" spans="1:9" x14ac:dyDescent="0.25">
      <c r="A36">
        <v>109</v>
      </c>
      <c r="B36">
        <v>165</v>
      </c>
      <c r="D36">
        <f t="shared" si="1"/>
        <v>56</v>
      </c>
      <c r="E36" s="19"/>
      <c r="I36">
        <f>69*2</f>
        <v>138</v>
      </c>
    </row>
    <row r="37" spans="1:9" x14ac:dyDescent="0.25">
      <c r="A37">
        <v>116</v>
      </c>
      <c r="B37">
        <v>170</v>
      </c>
      <c r="D37">
        <f t="shared" ref="D37" si="4">+B37-A37</f>
        <v>54</v>
      </c>
      <c r="E37" s="19"/>
    </row>
    <row r="38" spans="1:9" x14ac:dyDescent="0.25">
      <c r="A38">
        <v>118</v>
      </c>
      <c r="B38">
        <v>170</v>
      </c>
      <c r="D38">
        <f t="shared" si="1"/>
        <v>52</v>
      </c>
      <c r="E38" s="19"/>
    </row>
    <row r="39" spans="1:9" x14ac:dyDescent="0.25">
      <c r="A39">
        <v>120</v>
      </c>
      <c r="B39">
        <v>170</v>
      </c>
      <c r="D39">
        <f t="shared" si="1"/>
        <v>50</v>
      </c>
      <c r="E39" s="19"/>
    </row>
    <row r="40" spans="1:9" x14ac:dyDescent="0.25">
      <c r="A40">
        <v>123</v>
      </c>
      <c r="B40">
        <v>170</v>
      </c>
      <c r="D40">
        <f t="shared" ref="D40:D50" si="5">+B40-A40</f>
        <v>47</v>
      </c>
      <c r="E40" s="19"/>
    </row>
    <row r="41" spans="1:9" x14ac:dyDescent="0.25">
      <c r="A41">
        <v>125</v>
      </c>
      <c r="B41">
        <f>340/2</f>
        <v>170</v>
      </c>
      <c r="D41">
        <f t="shared" si="5"/>
        <v>45</v>
      </c>
      <c r="E41" s="19"/>
    </row>
    <row r="42" spans="1:9" x14ac:dyDescent="0.25">
      <c r="A42">
        <v>126</v>
      </c>
      <c r="B42">
        <v>170</v>
      </c>
      <c r="D42">
        <f t="shared" si="5"/>
        <v>44</v>
      </c>
      <c r="E42" s="19"/>
    </row>
    <row r="43" spans="1:9" x14ac:dyDescent="0.25">
      <c r="A43">
        <v>127</v>
      </c>
      <c r="B43">
        <v>170</v>
      </c>
      <c r="D43">
        <f t="shared" si="5"/>
        <v>43</v>
      </c>
      <c r="E43" s="19"/>
    </row>
    <row r="44" spans="1:9" x14ac:dyDescent="0.25">
      <c r="A44">
        <v>134</v>
      </c>
      <c r="B44">
        <v>175</v>
      </c>
      <c r="D44">
        <f t="shared" si="5"/>
        <v>41</v>
      </c>
      <c r="E44" s="19"/>
    </row>
    <row r="45" spans="1:9" x14ac:dyDescent="0.25">
      <c r="A45">
        <v>136</v>
      </c>
      <c r="B45">
        <v>175</v>
      </c>
      <c r="D45">
        <f t="shared" si="5"/>
        <v>39</v>
      </c>
      <c r="E45" s="19"/>
    </row>
    <row r="46" spans="1:9" x14ac:dyDescent="0.25">
      <c r="A46">
        <v>139</v>
      </c>
      <c r="B46">
        <v>180</v>
      </c>
      <c r="D46">
        <f t="shared" si="5"/>
        <v>41</v>
      </c>
      <c r="E46" s="19"/>
    </row>
    <row r="47" spans="1:9" x14ac:dyDescent="0.25">
      <c r="A47">
        <v>140</v>
      </c>
      <c r="B47">
        <v>185</v>
      </c>
      <c r="D47">
        <f t="shared" ref="D47" si="6">+B47-A47</f>
        <v>45</v>
      </c>
      <c r="E47" s="19"/>
    </row>
    <row r="48" spans="1:9" x14ac:dyDescent="0.25">
      <c r="A48">
        <v>141</v>
      </c>
      <c r="B48">
        <v>185</v>
      </c>
      <c r="D48">
        <f t="shared" si="5"/>
        <v>44</v>
      </c>
      <c r="E48" s="19"/>
    </row>
    <row r="49" spans="1:5" x14ac:dyDescent="0.25">
      <c r="A49">
        <v>147</v>
      </c>
      <c r="B49">
        <v>190</v>
      </c>
      <c r="D49">
        <f t="shared" si="5"/>
        <v>43</v>
      </c>
      <c r="E49" s="19"/>
    </row>
    <row r="50" spans="1:5" x14ac:dyDescent="0.25">
      <c r="A50">
        <v>151</v>
      </c>
      <c r="B50">
        <v>195</v>
      </c>
      <c r="D50">
        <f t="shared" si="5"/>
        <v>44</v>
      </c>
      <c r="E50" s="19"/>
    </row>
    <row r="51" spans="1:5" x14ac:dyDescent="0.25">
      <c r="A51">
        <v>154</v>
      </c>
      <c r="B51">
        <v>195</v>
      </c>
      <c r="D51">
        <f t="shared" si="1"/>
        <v>41</v>
      </c>
      <c r="E51" s="19"/>
    </row>
    <row r="52" spans="1:5" x14ac:dyDescent="0.25">
      <c r="A52">
        <v>165</v>
      </c>
      <c r="B52">
        <v>215</v>
      </c>
      <c r="D52">
        <f t="shared" si="1"/>
        <v>50</v>
      </c>
      <c r="E52" s="19"/>
    </row>
    <row r="53" spans="1:5" x14ac:dyDescent="0.25">
      <c r="A53">
        <v>169</v>
      </c>
      <c r="B53">
        <v>230</v>
      </c>
      <c r="D53">
        <f t="shared" si="1"/>
        <v>61</v>
      </c>
      <c r="E53" s="19"/>
    </row>
    <row r="54" spans="1:5" x14ac:dyDescent="0.25">
      <c r="A54">
        <v>170</v>
      </c>
      <c r="B54">
        <v>230</v>
      </c>
      <c r="D54">
        <f t="shared" si="1"/>
        <v>60</v>
      </c>
      <c r="E54" s="19"/>
    </row>
    <row r="55" spans="1:5" x14ac:dyDescent="0.25">
      <c r="A55">
        <v>172</v>
      </c>
      <c r="B55">
        <v>230</v>
      </c>
      <c r="D55">
        <f t="shared" si="1"/>
        <v>58</v>
      </c>
      <c r="E55" s="19"/>
    </row>
    <row r="56" spans="1:5" x14ac:dyDescent="0.25">
      <c r="A56">
        <v>175</v>
      </c>
      <c r="B56">
        <v>235</v>
      </c>
      <c r="D56">
        <f t="shared" si="1"/>
        <v>60</v>
      </c>
      <c r="E56" s="19"/>
    </row>
    <row r="57" spans="1:5" x14ac:dyDescent="0.25">
      <c r="A57">
        <v>180</v>
      </c>
      <c r="B57">
        <v>240</v>
      </c>
      <c r="D57">
        <f t="shared" si="1"/>
        <v>60</v>
      </c>
      <c r="E57" s="19"/>
    </row>
    <row r="58" spans="1:5" x14ac:dyDescent="0.25">
      <c r="A58">
        <v>184</v>
      </c>
      <c r="B58">
        <v>245</v>
      </c>
      <c r="D58">
        <f t="shared" si="1"/>
        <v>61</v>
      </c>
      <c r="E58" s="19"/>
    </row>
    <row r="59" spans="1:5" x14ac:dyDescent="0.25">
      <c r="A59">
        <v>189</v>
      </c>
      <c r="B59">
        <v>250</v>
      </c>
      <c r="D59">
        <f t="shared" si="1"/>
        <v>61</v>
      </c>
      <c r="E59" s="19"/>
    </row>
    <row r="60" spans="1:5" x14ac:dyDescent="0.25">
      <c r="A60">
        <v>198</v>
      </c>
      <c r="B60">
        <v>260</v>
      </c>
      <c r="D60">
        <f t="shared" si="1"/>
        <v>62</v>
      </c>
      <c r="E60" s="19"/>
    </row>
    <row r="61" spans="1:5" x14ac:dyDescent="0.25">
      <c r="A61">
        <v>200</v>
      </c>
      <c r="B61">
        <v>275</v>
      </c>
      <c r="D61">
        <f t="shared" si="1"/>
        <v>75</v>
      </c>
      <c r="E61" s="19"/>
    </row>
    <row r="62" spans="1:5" x14ac:dyDescent="0.25">
      <c r="A62">
        <v>210</v>
      </c>
      <c r="B62">
        <v>285</v>
      </c>
      <c r="D62">
        <f t="shared" si="1"/>
        <v>75</v>
      </c>
      <c r="E62" s="19"/>
    </row>
    <row r="63" spans="1:5" x14ac:dyDescent="0.25">
      <c r="A63">
        <f>107*2</f>
        <v>214</v>
      </c>
      <c r="B63">
        <v>290</v>
      </c>
      <c r="D63">
        <f t="shared" si="1"/>
        <v>76</v>
      </c>
      <c r="E63" s="19"/>
    </row>
    <row r="64" spans="1:5" x14ac:dyDescent="0.25">
      <c r="A64">
        <v>225</v>
      </c>
      <c r="B64">
        <v>300</v>
      </c>
      <c r="D64">
        <f t="shared" si="1"/>
        <v>75</v>
      </c>
      <c r="E64" s="19"/>
    </row>
    <row r="65" spans="1:5" x14ac:dyDescent="0.25">
      <c r="A65">
        <v>233</v>
      </c>
      <c r="B65">
        <v>310</v>
      </c>
      <c r="D65">
        <f t="shared" si="1"/>
        <v>77</v>
      </c>
      <c r="E65" s="19"/>
    </row>
    <row r="66" spans="1:5" x14ac:dyDescent="0.25">
      <c r="A66">
        <v>243</v>
      </c>
      <c r="B66">
        <v>320</v>
      </c>
      <c r="D66">
        <f t="shared" si="1"/>
        <v>77</v>
      </c>
      <c r="E66" s="19"/>
    </row>
    <row r="67" spans="1:5" x14ac:dyDescent="0.25">
      <c r="A67">
        <v>246</v>
      </c>
      <c r="B67">
        <v>325</v>
      </c>
      <c r="D67">
        <f t="shared" si="1"/>
        <v>79</v>
      </c>
      <c r="E67" s="19"/>
    </row>
    <row r="68" spans="1:5" x14ac:dyDescent="0.25">
      <c r="A68">
        <v>248</v>
      </c>
      <c r="B68">
        <v>325</v>
      </c>
      <c r="D68">
        <f t="shared" si="1"/>
        <v>77</v>
      </c>
      <c r="E68" s="19"/>
    </row>
    <row r="69" spans="1:5" x14ac:dyDescent="0.25">
      <c r="A69">
        <v>250</v>
      </c>
      <c r="B69">
        <v>330</v>
      </c>
      <c r="D69">
        <f t="shared" si="1"/>
        <v>80</v>
      </c>
      <c r="E69" s="19"/>
    </row>
    <row r="70" spans="1:5" x14ac:dyDescent="0.25">
      <c r="A70">
        <v>252</v>
      </c>
      <c r="B70">
        <f>170*2</f>
        <v>340</v>
      </c>
      <c r="D70">
        <f t="shared" si="1"/>
        <v>88</v>
      </c>
      <c r="E70" s="19"/>
    </row>
    <row r="71" spans="1:5" x14ac:dyDescent="0.25">
      <c r="A71">
        <v>258</v>
      </c>
      <c r="B71">
        <v>340</v>
      </c>
      <c r="D71">
        <f t="shared" si="1"/>
        <v>82</v>
      </c>
      <c r="E71" s="19"/>
    </row>
    <row r="72" spans="1:5" x14ac:dyDescent="0.25">
      <c r="A72">
        <v>269</v>
      </c>
      <c r="B72">
        <v>340</v>
      </c>
      <c r="D72">
        <f t="shared" si="1"/>
        <v>71</v>
      </c>
      <c r="E72" s="19"/>
    </row>
    <row r="73" spans="1:5" x14ac:dyDescent="0.25">
      <c r="A73">
        <v>294</v>
      </c>
      <c r="B73">
        <v>360</v>
      </c>
      <c r="D73">
        <f t="shared" si="1"/>
        <v>66</v>
      </c>
      <c r="E73" s="19"/>
    </row>
    <row r="74" spans="1:5" x14ac:dyDescent="0.25">
      <c r="A74">
        <v>300</v>
      </c>
      <c r="B74">
        <v>365</v>
      </c>
      <c r="D74">
        <f t="shared" si="1"/>
        <v>65</v>
      </c>
      <c r="E74" s="19"/>
    </row>
    <row r="75" spans="1:5" x14ac:dyDescent="0.25">
      <c r="A75">
        <v>306</v>
      </c>
      <c r="B75">
        <v>375</v>
      </c>
      <c r="D75">
        <f t="shared" si="1"/>
        <v>69</v>
      </c>
      <c r="E75" s="19"/>
    </row>
    <row r="76" spans="1:5" x14ac:dyDescent="0.25">
      <c r="A76">
        <v>318</v>
      </c>
      <c r="B76">
        <v>380</v>
      </c>
      <c r="D76">
        <f t="shared" si="1"/>
        <v>62</v>
      </c>
      <c r="E76" s="19"/>
    </row>
    <row r="77" spans="1:5" x14ac:dyDescent="0.25">
      <c r="A77">
        <v>320</v>
      </c>
      <c r="B77">
        <v>390</v>
      </c>
      <c r="D77">
        <f t="shared" si="1"/>
        <v>70</v>
      </c>
      <c r="E77" s="19"/>
    </row>
    <row r="78" spans="1:5" x14ac:dyDescent="0.25">
      <c r="A78">
        <v>324</v>
      </c>
      <c r="B78">
        <v>385</v>
      </c>
      <c r="D78">
        <f t="shared" si="1"/>
        <v>61</v>
      </c>
      <c r="E78" s="19"/>
    </row>
    <row r="79" spans="1:5" x14ac:dyDescent="0.25">
      <c r="A79">
        <v>332</v>
      </c>
      <c r="B79">
        <v>390</v>
      </c>
      <c r="D79">
        <f t="shared" si="1"/>
        <v>58</v>
      </c>
      <c r="E79" s="19"/>
    </row>
    <row r="80" spans="1:5" x14ac:dyDescent="0.25">
      <c r="A80">
        <v>348</v>
      </c>
      <c r="B80">
        <v>420</v>
      </c>
      <c r="D80">
        <f t="shared" si="1"/>
        <v>72</v>
      </c>
      <c r="E80" s="19"/>
    </row>
    <row r="81" spans="1:5" x14ac:dyDescent="0.25">
      <c r="A81">
        <v>369</v>
      </c>
      <c r="B81">
        <v>450</v>
      </c>
      <c r="D81">
        <f t="shared" si="1"/>
        <v>81</v>
      </c>
      <c r="E81" s="19"/>
    </row>
    <row r="82" spans="1:5" x14ac:dyDescent="0.25">
      <c r="A82">
        <v>378</v>
      </c>
      <c r="B82">
        <v>450</v>
      </c>
      <c r="D82">
        <f t="shared" si="1"/>
        <v>72</v>
      </c>
      <c r="E82" s="19"/>
    </row>
    <row r="83" spans="1:5" x14ac:dyDescent="0.25">
      <c r="A83">
        <v>424</v>
      </c>
      <c r="B83">
        <v>500</v>
      </c>
      <c r="D83">
        <f t="shared" si="1"/>
        <v>76</v>
      </c>
      <c r="E83" s="19"/>
    </row>
    <row r="84" spans="1:5" x14ac:dyDescent="0.25">
      <c r="A84">
        <v>442</v>
      </c>
      <c r="B84">
        <v>520</v>
      </c>
      <c r="D84">
        <f t="shared" ref="D84:D87" si="7">+B84-A84</f>
        <v>78</v>
      </c>
    </row>
    <row r="85" spans="1:5" x14ac:dyDescent="0.25">
      <c r="A85">
        <v>498</v>
      </c>
      <c r="B85">
        <v>560</v>
      </c>
      <c r="D85">
        <f t="shared" si="7"/>
        <v>62</v>
      </c>
    </row>
    <row r="86" spans="1:5" x14ac:dyDescent="0.25">
      <c r="A86">
        <v>636</v>
      </c>
      <c r="B86">
        <v>710</v>
      </c>
      <c r="D86">
        <f t="shared" si="7"/>
        <v>74</v>
      </c>
    </row>
    <row r="87" spans="1:5" x14ac:dyDescent="0.25">
      <c r="A87">
        <v>681</v>
      </c>
      <c r="B87">
        <v>755</v>
      </c>
      <c r="D87">
        <f t="shared" si="7"/>
        <v>74</v>
      </c>
    </row>
  </sheetData>
  <sortState ref="A2:B14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15"/>
  <sheetViews>
    <sheetView topLeftCell="A278" workbookViewId="0">
      <selection activeCell="L286" sqref="L286"/>
    </sheetView>
  </sheetViews>
  <sheetFormatPr defaultRowHeight="15" x14ac:dyDescent="0.25"/>
  <cols>
    <col min="2" max="2" width="16.7109375" customWidth="1"/>
    <col min="3" max="3" width="11.42578125" customWidth="1"/>
    <col min="4" max="4" width="19" customWidth="1"/>
    <col min="6" max="6" width="9.5703125" bestFit="1" customWidth="1"/>
    <col min="7" max="7" width="10.42578125" customWidth="1"/>
    <col min="8" max="8" width="9.140625" customWidth="1"/>
    <col min="9" max="9" width="13.140625" customWidth="1"/>
  </cols>
  <sheetData>
    <row r="1" spans="2:9" x14ac:dyDescent="0.25">
      <c r="B1" s="6" t="s">
        <v>8</v>
      </c>
      <c r="C1" s="6" t="s">
        <v>28</v>
      </c>
      <c r="D1" s="6" t="s">
        <v>10</v>
      </c>
      <c r="E1" s="7" t="s">
        <v>2</v>
      </c>
      <c r="F1" s="7" t="s">
        <v>11</v>
      </c>
      <c r="G1" s="7" t="s">
        <v>12</v>
      </c>
      <c r="H1" s="7" t="s">
        <v>13</v>
      </c>
    </row>
    <row r="2" spans="2:9" x14ac:dyDescent="0.25">
      <c r="B2" t="s">
        <v>103</v>
      </c>
      <c r="C2" t="s">
        <v>1</v>
      </c>
      <c r="D2" t="s">
        <v>9</v>
      </c>
      <c r="E2" s="3">
        <v>9.5799999999999996E-2</v>
      </c>
      <c r="F2">
        <v>40</v>
      </c>
      <c r="G2">
        <v>75</v>
      </c>
      <c r="H2" t="s">
        <v>105</v>
      </c>
    </row>
    <row r="3" spans="2:9" x14ac:dyDescent="0.25">
      <c r="B3" s="12" t="s">
        <v>209</v>
      </c>
      <c r="C3" s="12" t="s">
        <v>1</v>
      </c>
      <c r="D3" s="12" t="s">
        <v>9</v>
      </c>
      <c r="E3" s="20">
        <v>0.14369999999999999</v>
      </c>
      <c r="F3" s="5">
        <v>50</v>
      </c>
      <c r="G3" s="5">
        <v>85</v>
      </c>
      <c r="H3" t="s">
        <v>35</v>
      </c>
    </row>
    <row r="4" spans="2:9" x14ac:dyDescent="0.25">
      <c r="B4" t="s">
        <v>152</v>
      </c>
      <c r="C4" t="s">
        <v>1</v>
      </c>
      <c r="D4" t="s">
        <v>9</v>
      </c>
      <c r="E4" s="2">
        <v>0.16289999999999999</v>
      </c>
      <c r="F4">
        <v>40</v>
      </c>
      <c r="G4">
        <v>75</v>
      </c>
    </row>
    <row r="5" spans="2:9" x14ac:dyDescent="0.25">
      <c r="B5" t="s">
        <v>120</v>
      </c>
      <c r="C5" t="s">
        <v>1</v>
      </c>
      <c r="D5" t="s">
        <v>9</v>
      </c>
      <c r="E5">
        <v>0.2175</v>
      </c>
      <c r="F5">
        <v>32</v>
      </c>
      <c r="G5">
        <f>115/2</f>
        <v>57.5</v>
      </c>
    </row>
    <row r="6" spans="2:9" x14ac:dyDescent="0.25">
      <c r="B6" t="s">
        <v>120</v>
      </c>
      <c r="C6" t="s">
        <v>6</v>
      </c>
      <c r="D6" t="s">
        <v>9</v>
      </c>
      <c r="E6">
        <v>0.22239999999999999</v>
      </c>
      <c r="F6">
        <v>32</v>
      </c>
      <c r="G6">
        <f>115/2</f>
        <v>57.5</v>
      </c>
    </row>
    <row r="7" spans="2:9" x14ac:dyDescent="0.25">
      <c r="B7" t="s">
        <v>143</v>
      </c>
      <c r="C7" t="s">
        <v>144</v>
      </c>
      <c r="D7" t="s">
        <v>9</v>
      </c>
      <c r="E7" s="3">
        <v>0.21870000000000001</v>
      </c>
      <c r="F7">
        <v>91</v>
      </c>
      <c r="G7">
        <f>245/2</f>
        <v>122.5</v>
      </c>
    </row>
    <row r="8" spans="2:9" x14ac:dyDescent="0.25">
      <c r="B8" t="s">
        <v>143</v>
      </c>
      <c r="C8" t="s">
        <v>6</v>
      </c>
      <c r="D8" t="s">
        <v>9</v>
      </c>
      <c r="E8" s="3">
        <v>0.2228</v>
      </c>
      <c r="F8">
        <v>91</v>
      </c>
      <c r="G8">
        <v>122.5</v>
      </c>
    </row>
    <row r="9" spans="2:9" x14ac:dyDescent="0.25">
      <c r="B9" t="s">
        <v>147</v>
      </c>
      <c r="C9" t="s">
        <v>1</v>
      </c>
      <c r="D9" t="s">
        <v>9</v>
      </c>
      <c r="E9" s="2">
        <v>0.34789999999999999</v>
      </c>
      <c r="F9">
        <v>48</v>
      </c>
      <c r="G9">
        <v>85</v>
      </c>
    </row>
    <row r="10" spans="2:9" x14ac:dyDescent="0.25">
      <c r="B10" t="s">
        <v>164</v>
      </c>
      <c r="C10" t="s">
        <v>1</v>
      </c>
      <c r="D10" t="s">
        <v>17</v>
      </c>
      <c r="E10" s="3">
        <v>0.35880000000000001</v>
      </c>
      <c r="F10" s="5">
        <v>159</v>
      </c>
      <c r="G10" s="5" t="s">
        <v>166</v>
      </c>
      <c r="H10" s="5"/>
    </row>
    <row r="11" spans="2:9" x14ac:dyDescent="0.25">
      <c r="B11" t="s">
        <v>164</v>
      </c>
      <c r="C11" t="s">
        <v>6</v>
      </c>
      <c r="D11" t="s">
        <v>17</v>
      </c>
      <c r="E11" s="3">
        <v>0.3629</v>
      </c>
      <c r="F11" s="5">
        <v>159</v>
      </c>
      <c r="G11" s="5" t="s">
        <v>166</v>
      </c>
      <c r="H11" s="5"/>
    </row>
    <row r="12" spans="2:9" x14ac:dyDescent="0.25">
      <c r="B12" t="s">
        <v>191</v>
      </c>
      <c r="C12" t="s">
        <v>1</v>
      </c>
      <c r="D12" t="s">
        <v>9</v>
      </c>
      <c r="E12">
        <v>0.71750000000000003</v>
      </c>
      <c r="F12">
        <v>78</v>
      </c>
      <c r="G12" t="s">
        <v>193</v>
      </c>
    </row>
    <row r="13" spans="2:9" x14ac:dyDescent="0.25">
      <c r="B13" t="s">
        <v>98</v>
      </c>
      <c r="C13" t="s">
        <v>1</v>
      </c>
      <c r="D13" t="s">
        <v>9</v>
      </c>
      <c r="E13" s="3">
        <v>0.72970000000000002</v>
      </c>
      <c r="F13">
        <v>127</v>
      </c>
      <c r="G13">
        <v>170</v>
      </c>
    </row>
    <row r="14" spans="2:9" x14ac:dyDescent="0.25">
      <c r="B14" s="1" t="s">
        <v>37</v>
      </c>
      <c r="C14" t="s">
        <v>6</v>
      </c>
      <c r="D14" t="s">
        <v>9</v>
      </c>
      <c r="E14" s="3">
        <v>0.85680000000000001</v>
      </c>
      <c r="F14">
        <v>120</v>
      </c>
      <c r="G14">
        <v>170</v>
      </c>
      <c r="H14" t="s">
        <v>14</v>
      </c>
    </row>
    <row r="15" spans="2:9" x14ac:dyDescent="0.25">
      <c r="B15" t="s">
        <v>171</v>
      </c>
      <c r="C15" t="s">
        <v>1</v>
      </c>
      <c r="D15" t="s">
        <v>9</v>
      </c>
      <c r="E15">
        <v>5.1900000000000002E-2</v>
      </c>
      <c r="F15">
        <v>61</v>
      </c>
      <c r="G15">
        <v>100</v>
      </c>
    </row>
    <row r="16" spans="2:9" x14ac:dyDescent="0.25">
      <c r="B16" t="s">
        <v>171</v>
      </c>
      <c r="C16" t="s">
        <v>1</v>
      </c>
      <c r="D16" t="s">
        <v>9</v>
      </c>
      <c r="E16">
        <v>5.1900000000000002E-2</v>
      </c>
      <c r="F16">
        <v>61</v>
      </c>
      <c r="G16">
        <v>90</v>
      </c>
      <c r="H16" t="s">
        <v>218</v>
      </c>
      <c r="I16" t="s">
        <v>166</v>
      </c>
    </row>
    <row r="17" spans="2:9" x14ac:dyDescent="0.25">
      <c r="B17" t="s">
        <v>171</v>
      </c>
      <c r="C17" t="s">
        <v>6</v>
      </c>
      <c r="D17" t="s">
        <v>9</v>
      </c>
      <c r="E17">
        <v>5.4199999999999998E-2</v>
      </c>
      <c r="F17">
        <v>61</v>
      </c>
      <c r="G17">
        <v>90</v>
      </c>
      <c r="H17" t="s">
        <v>218</v>
      </c>
      <c r="I17" t="s">
        <v>166</v>
      </c>
    </row>
    <row r="18" spans="2:9" x14ac:dyDescent="0.25">
      <c r="B18" t="s">
        <v>171</v>
      </c>
      <c r="C18" t="s">
        <v>1</v>
      </c>
      <c r="D18" t="s">
        <v>9</v>
      </c>
      <c r="E18">
        <v>5.1900000000000002E-2</v>
      </c>
      <c r="F18">
        <v>61</v>
      </c>
      <c r="G18">
        <v>100</v>
      </c>
      <c r="H18" t="s">
        <v>237</v>
      </c>
    </row>
    <row r="19" spans="2:9" x14ac:dyDescent="0.25">
      <c r="B19" s="1" t="s">
        <v>3</v>
      </c>
      <c r="C19" t="s">
        <v>1</v>
      </c>
      <c r="D19" t="s">
        <v>9</v>
      </c>
      <c r="E19" s="3">
        <v>0.2384</v>
      </c>
      <c r="F19">
        <v>144</v>
      </c>
      <c r="G19">
        <v>215</v>
      </c>
      <c r="H19" t="s">
        <v>14</v>
      </c>
    </row>
    <row r="20" spans="2:9" x14ac:dyDescent="0.25">
      <c r="B20" s="1" t="s">
        <v>4</v>
      </c>
      <c r="C20" t="s">
        <v>1</v>
      </c>
      <c r="D20" t="s">
        <v>9</v>
      </c>
      <c r="E20" s="3">
        <v>0.70940000000000003</v>
      </c>
      <c r="F20">
        <v>51</v>
      </c>
    </row>
    <row r="21" spans="2:9" x14ac:dyDescent="0.25">
      <c r="B21" s="12" t="s">
        <v>211</v>
      </c>
      <c r="C21" s="12" t="s">
        <v>1</v>
      </c>
      <c r="D21" s="12" t="s">
        <v>101</v>
      </c>
      <c r="E21" s="21">
        <v>1.6959</v>
      </c>
      <c r="F21" s="5">
        <v>200</v>
      </c>
      <c r="G21" s="5">
        <v>275</v>
      </c>
    </row>
    <row r="22" spans="2:9" x14ac:dyDescent="0.25">
      <c r="B22" t="s">
        <v>205</v>
      </c>
      <c r="C22" t="s">
        <v>1</v>
      </c>
      <c r="D22" t="s">
        <v>206</v>
      </c>
      <c r="E22">
        <v>1.1959</v>
      </c>
      <c r="F22">
        <v>108</v>
      </c>
      <c r="G22">
        <v>165</v>
      </c>
      <c r="H22" t="s">
        <v>35</v>
      </c>
    </row>
    <row r="23" spans="2:9" x14ac:dyDescent="0.25">
      <c r="B23" s="1" t="s">
        <v>36</v>
      </c>
      <c r="C23" t="s">
        <v>6</v>
      </c>
      <c r="D23" t="s">
        <v>9</v>
      </c>
      <c r="E23" s="3">
        <v>1.4661999999999999</v>
      </c>
      <c r="F23">
        <v>151</v>
      </c>
      <c r="G23">
        <v>195</v>
      </c>
      <c r="H23" t="s">
        <v>14</v>
      </c>
    </row>
    <row r="24" spans="2:9" x14ac:dyDescent="0.25">
      <c r="B24" t="s">
        <v>204</v>
      </c>
      <c r="C24" t="s">
        <v>1</v>
      </c>
      <c r="D24" t="s">
        <v>101</v>
      </c>
      <c r="E24">
        <v>1.6959</v>
      </c>
      <c r="F24">
        <v>210</v>
      </c>
      <c r="G24">
        <v>285</v>
      </c>
      <c r="H24" t="s">
        <v>35</v>
      </c>
    </row>
    <row r="25" spans="2:9" x14ac:dyDescent="0.25">
      <c r="B25" t="s">
        <v>107</v>
      </c>
      <c r="C25" t="s">
        <v>1</v>
      </c>
      <c r="D25" t="s">
        <v>101</v>
      </c>
      <c r="E25" s="3">
        <v>1.7719</v>
      </c>
      <c r="F25">
        <v>170</v>
      </c>
      <c r="G25">
        <v>230</v>
      </c>
    </row>
    <row r="26" spans="2:9" x14ac:dyDescent="0.25">
      <c r="B26" t="s">
        <v>71</v>
      </c>
      <c r="C26" t="s">
        <v>1</v>
      </c>
      <c r="D26" t="s">
        <v>72</v>
      </c>
      <c r="E26">
        <v>1.8209</v>
      </c>
    </row>
    <row r="27" spans="2:9" x14ac:dyDescent="0.25">
      <c r="B27" s="1" t="s">
        <v>38</v>
      </c>
      <c r="C27" t="s">
        <v>1</v>
      </c>
      <c r="D27" t="s">
        <v>9</v>
      </c>
      <c r="E27" s="3">
        <v>0.45</v>
      </c>
      <c r="F27">
        <v>35</v>
      </c>
      <c r="G27">
        <v>65</v>
      </c>
    </row>
    <row r="28" spans="2:9" x14ac:dyDescent="0.25">
      <c r="B28" t="s">
        <v>151</v>
      </c>
      <c r="C28" t="s">
        <v>1</v>
      </c>
      <c r="D28" t="s">
        <v>9</v>
      </c>
      <c r="E28" s="2">
        <v>0.49159999999999998</v>
      </c>
      <c r="F28">
        <v>107</v>
      </c>
      <c r="G28">
        <f>290/2</f>
        <v>145</v>
      </c>
    </row>
    <row r="29" spans="2:9" x14ac:dyDescent="0.25">
      <c r="B29" t="s">
        <v>151</v>
      </c>
      <c r="C29" t="s">
        <v>6</v>
      </c>
      <c r="D29" t="s">
        <v>9</v>
      </c>
      <c r="E29" s="2">
        <v>0.49740000000000001</v>
      </c>
      <c r="F29">
        <v>107</v>
      </c>
      <c r="G29">
        <v>145</v>
      </c>
    </row>
    <row r="30" spans="2:9" x14ac:dyDescent="0.25">
      <c r="B30" t="s">
        <v>155</v>
      </c>
      <c r="C30" t="s">
        <v>1</v>
      </c>
      <c r="D30" t="s">
        <v>9</v>
      </c>
      <c r="E30" s="3">
        <v>0.28249999999999997</v>
      </c>
      <c r="F30" s="5">
        <v>54</v>
      </c>
      <c r="G30" s="5"/>
      <c r="H30" s="5"/>
    </row>
    <row r="31" spans="2:9" x14ac:dyDescent="0.25">
      <c r="B31" t="s">
        <v>155</v>
      </c>
      <c r="C31" t="s">
        <v>6</v>
      </c>
      <c r="D31" t="s">
        <v>9</v>
      </c>
      <c r="E31" s="3">
        <v>0.28639999999999999</v>
      </c>
      <c r="F31" s="5">
        <v>54</v>
      </c>
      <c r="G31" s="5"/>
      <c r="H31" s="5"/>
    </row>
    <row r="32" spans="2:9" x14ac:dyDescent="0.25">
      <c r="B32" s="1" t="s">
        <v>16</v>
      </c>
      <c r="C32" t="s">
        <v>1</v>
      </c>
      <c r="D32" t="s">
        <v>17</v>
      </c>
      <c r="E32" s="3">
        <v>0.2175</v>
      </c>
      <c r="F32">
        <v>32</v>
      </c>
      <c r="G32">
        <v>65</v>
      </c>
    </row>
    <row r="33" spans="2:9" x14ac:dyDescent="0.25">
      <c r="B33" s="1" t="s">
        <v>16</v>
      </c>
      <c r="C33" t="s">
        <v>1</v>
      </c>
      <c r="D33" t="s">
        <v>9</v>
      </c>
      <c r="E33" s="3">
        <v>0.2175</v>
      </c>
      <c r="F33">
        <v>32</v>
      </c>
      <c r="G33">
        <v>65</v>
      </c>
    </row>
    <row r="34" spans="2:9" x14ac:dyDescent="0.25">
      <c r="B34" t="s">
        <v>16</v>
      </c>
      <c r="C34" t="s">
        <v>6</v>
      </c>
      <c r="D34" t="s">
        <v>9</v>
      </c>
      <c r="E34">
        <v>0.22239999999999999</v>
      </c>
      <c r="F34">
        <v>67</v>
      </c>
      <c r="G34">
        <v>115</v>
      </c>
    </row>
    <row r="35" spans="2:9" x14ac:dyDescent="0.25">
      <c r="B35" t="s">
        <v>16</v>
      </c>
      <c r="C35" t="s">
        <v>1</v>
      </c>
      <c r="D35" t="s">
        <v>9</v>
      </c>
      <c r="E35" s="3">
        <v>0.2175</v>
      </c>
      <c r="F35">
        <v>32</v>
      </c>
      <c r="G35">
        <v>65</v>
      </c>
    </row>
    <row r="36" spans="2:9" x14ac:dyDescent="0.25">
      <c r="B36" t="s">
        <v>16</v>
      </c>
      <c r="C36" t="s">
        <v>1</v>
      </c>
      <c r="D36" t="s">
        <v>9</v>
      </c>
      <c r="E36" s="2">
        <v>0.2175</v>
      </c>
      <c r="F36">
        <v>38</v>
      </c>
      <c r="G36">
        <v>65</v>
      </c>
    </row>
    <row r="37" spans="2:9" x14ac:dyDescent="0.25">
      <c r="B37" t="s">
        <v>16</v>
      </c>
      <c r="C37" t="s">
        <v>6</v>
      </c>
      <c r="D37" t="s">
        <v>9</v>
      </c>
      <c r="E37" s="2">
        <v>0.22239999999999999</v>
      </c>
      <c r="F37">
        <v>38</v>
      </c>
      <c r="G37">
        <f>130/2</f>
        <v>65</v>
      </c>
    </row>
    <row r="38" spans="2:9" x14ac:dyDescent="0.25">
      <c r="B38" t="s">
        <v>16</v>
      </c>
      <c r="C38" t="s">
        <v>1</v>
      </c>
      <c r="D38" t="s">
        <v>9</v>
      </c>
      <c r="E38">
        <v>0.2175</v>
      </c>
      <c r="F38">
        <v>38</v>
      </c>
      <c r="G38">
        <v>65</v>
      </c>
      <c r="H38" t="s">
        <v>196</v>
      </c>
    </row>
    <row r="39" spans="2:9" x14ac:dyDescent="0.25">
      <c r="B39" t="s">
        <v>16</v>
      </c>
      <c r="C39" t="s">
        <v>6</v>
      </c>
      <c r="D39" t="s">
        <v>9</v>
      </c>
      <c r="E39">
        <v>0.22239999999999999</v>
      </c>
      <c r="F39">
        <v>38</v>
      </c>
      <c r="G39">
        <v>65</v>
      </c>
      <c r="H39" t="s">
        <v>196</v>
      </c>
    </row>
    <row r="40" spans="2:9" x14ac:dyDescent="0.25">
      <c r="B40" s="12" t="s">
        <v>16</v>
      </c>
      <c r="C40" s="12" t="s">
        <v>1</v>
      </c>
      <c r="D40" s="12" t="s">
        <v>210</v>
      </c>
      <c r="E40" s="20">
        <v>0.2175</v>
      </c>
      <c r="F40" s="5">
        <v>56</v>
      </c>
      <c r="G40" s="5">
        <v>90</v>
      </c>
    </row>
    <row r="41" spans="2:9" x14ac:dyDescent="0.25">
      <c r="B41" t="s">
        <v>16</v>
      </c>
      <c r="C41" t="s">
        <v>1</v>
      </c>
      <c r="D41" t="s">
        <v>9</v>
      </c>
      <c r="E41">
        <v>0.2175</v>
      </c>
      <c r="F41">
        <v>38</v>
      </c>
      <c r="G41">
        <v>75</v>
      </c>
      <c r="H41" t="s">
        <v>35</v>
      </c>
    </row>
    <row r="42" spans="2:9" x14ac:dyDescent="0.25">
      <c r="B42" t="s">
        <v>16</v>
      </c>
      <c r="C42" t="s">
        <v>6</v>
      </c>
      <c r="D42" t="s">
        <v>9</v>
      </c>
      <c r="E42">
        <v>0.22239999999999999</v>
      </c>
      <c r="F42">
        <v>31</v>
      </c>
      <c r="G42">
        <v>65</v>
      </c>
      <c r="H42" t="s">
        <v>223</v>
      </c>
      <c r="I42" t="s">
        <v>166</v>
      </c>
    </row>
    <row r="43" spans="2:9" x14ac:dyDescent="0.25">
      <c r="B43" t="s">
        <v>104</v>
      </c>
      <c r="C43" t="s">
        <v>1</v>
      </c>
      <c r="D43" t="s">
        <v>9</v>
      </c>
      <c r="E43" s="3">
        <v>0.2268</v>
      </c>
      <c r="F43">
        <v>31</v>
      </c>
      <c r="G43">
        <v>55</v>
      </c>
      <c r="H43" t="s">
        <v>105</v>
      </c>
    </row>
    <row r="44" spans="2:9" x14ac:dyDescent="0.25">
      <c r="B44" t="s">
        <v>104</v>
      </c>
      <c r="C44" t="s">
        <v>6</v>
      </c>
      <c r="D44" t="s">
        <v>9</v>
      </c>
      <c r="E44" s="3">
        <v>0.2311</v>
      </c>
      <c r="F44">
        <v>31</v>
      </c>
      <c r="G44">
        <v>55</v>
      </c>
      <c r="H44" t="s">
        <v>105</v>
      </c>
    </row>
    <row r="45" spans="2:9" x14ac:dyDescent="0.25">
      <c r="B45" t="s">
        <v>114</v>
      </c>
      <c r="C45" t="s">
        <v>1</v>
      </c>
      <c r="D45" t="s">
        <v>9</v>
      </c>
      <c r="E45" s="3">
        <v>0.23649999999999999</v>
      </c>
      <c r="F45">
        <v>123</v>
      </c>
      <c r="G45">
        <v>170</v>
      </c>
    </row>
    <row r="46" spans="2:9" x14ac:dyDescent="0.25">
      <c r="B46" s="1" t="s">
        <v>20</v>
      </c>
      <c r="C46" t="s">
        <v>1</v>
      </c>
      <c r="D46" t="s">
        <v>9</v>
      </c>
      <c r="E46" s="2">
        <v>0.16289999999999999</v>
      </c>
      <c r="F46">
        <v>35</v>
      </c>
      <c r="G46">
        <v>60</v>
      </c>
    </row>
    <row r="47" spans="2:9" x14ac:dyDescent="0.25">
      <c r="B47" s="1" t="s">
        <v>20</v>
      </c>
      <c r="C47" t="s">
        <v>6</v>
      </c>
      <c r="D47" t="s">
        <v>9</v>
      </c>
      <c r="E47" s="2">
        <v>0.1661</v>
      </c>
      <c r="F47">
        <v>35</v>
      </c>
      <c r="G47">
        <v>60</v>
      </c>
    </row>
    <row r="48" spans="2:9" x14ac:dyDescent="0.25">
      <c r="B48" s="1" t="s">
        <v>20</v>
      </c>
      <c r="C48" t="s">
        <v>1</v>
      </c>
      <c r="D48" t="s">
        <v>17</v>
      </c>
      <c r="E48" s="2">
        <v>0.16289999999999999</v>
      </c>
      <c r="F48">
        <v>55</v>
      </c>
      <c r="G48">
        <v>85</v>
      </c>
    </row>
    <row r="49" spans="2:8" x14ac:dyDescent="0.25">
      <c r="B49" s="1" t="s">
        <v>20</v>
      </c>
      <c r="C49" t="s">
        <v>6</v>
      </c>
      <c r="D49" t="s">
        <v>17</v>
      </c>
      <c r="E49" s="2">
        <v>0.1661</v>
      </c>
      <c r="F49">
        <v>55</v>
      </c>
      <c r="G49">
        <v>85</v>
      </c>
    </row>
    <row r="50" spans="2:8" ht="15.75" customHeight="1" x14ac:dyDescent="0.25">
      <c r="B50" s="1" t="s">
        <v>41</v>
      </c>
      <c r="C50" t="s">
        <v>6</v>
      </c>
      <c r="D50" t="s">
        <v>9</v>
      </c>
      <c r="E50" s="3">
        <v>0.21329999999999999</v>
      </c>
      <c r="F50">
        <v>51</v>
      </c>
      <c r="G50">
        <v>85</v>
      </c>
    </row>
    <row r="51" spans="2:8" x14ac:dyDescent="0.25">
      <c r="B51" s="11" t="s">
        <v>41</v>
      </c>
      <c r="C51" t="s">
        <v>1</v>
      </c>
      <c r="D51" t="s">
        <v>9</v>
      </c>
      <c r="E51" s="3">
        <v>0.16969999999999999</v>
      </c>
      <c r="F51" s="5">
        <v>35</v>
      </c>
      <c r="G51" s="5">
        <v>60</v>
      </c>
    </row>
    <row r="52" spans="2:8" x14ac:dyDescent="0.25">
      <c r="B52" t="s">
        <v>41</v>
      </c>
      <c r="C52" t="s">
        <v>1</v>
      </c>
      <c r="D52" t="s">
        <v>9</v>
      </c>
      <c r="E52" s="3">
        <v>0.16969999999999999</v>
      </c>
      <c r="F52">
        <v>35</v>
      </c>
      <c r="G52">
        <v>62.5</v>
      </c>
    </row>
    <row r="53" spans="2:8" x14ac:dyDescent="0.25">
      <c r="B53" t="s">
        <v>41</v>
      </c>
      <c r="C53" t="s">
        <v>6</v>
      </c>
      <c r="D53" t="s">
        <v>9</v>
      </c>
      <c r="E53" s="3">
        <v>0.1736</v>
      </c>
      <c r="F53">
        <v>36</v>
      </c>
      <c r="G53">
        <v>62.5</v>
      </c>
    </row>
    <row r="54" spans="2:8" x14ac:dyDescent="0.25">
      <c r="B54" t="s">
        <v>41</v>
      </c>
      <c r="C54" t="s">
        <v>1</v>
      </c>
      <c r="D54" t="s">
        <v>9</v>
      </c>
      <c r="E54">
        <v>0.16969999999999999</v>
      </c>
      <c r="F54">
        <v>36</v>
      </c>
      <c r="G54">
        <v>70</v>
      </c>
    </row>
    <row r="55" spans="2:8" x14ac:dyDescent="0.25">
      <c r="B55" t="s">
        <v>41</v>
      </c>
      <c r="C55" t="s">
        <v>1</v>
      </c>
      <c r="D55" t="s">
        <v>9</v>
      </c>
      <c r="E55" s="3">
        <v>0.16969999999999999</v>
      </c>
      <c r="F55">
        <v>35</v>
      </c>
      <c r="G55">
        <v>65</v>
      </c>
    </row>
    <row r="56" spans="2:8" x14ac:dyDescent="0.25">
      <c r="B56" t="s">
        <v>41</v>
      </c>
      <c r="C56" t="s">
        <v>1</v>
      </c>
      <c r="D56" t="s">
        <v>9</v>
      </c>
      <c r="E56">
        <v>0.16969999999999999</v>
      </c>
      <c r="F56" s="5"/>
      <c r="G56" s="5"/>
      <c r="H56" s="5"/>
    </row>
    <row r="57" spans="2:8" x14ac:dyDescent="0.25">
      <c r="B57" t="s">
        <v>81</v>
      </c>
      <c r="C57" t="s">
        <v>82</v>
      </c>
      <c r="D57" t="s">
        <v>9</v>
      </c>
      <c r="E57" s="3">
        <v>0.21329999999999999</v>
      </c>
      <c r="F57">
        <v>51</v>
      </c>
    </row>
    <row r="58" spans="2:8" x14ac:dyDescent="0.25">
      <c r="B58" t="s">
        <v>190</v>
      </c>
      <c r="C58" t="s">
        <v>6</v>
      </c>
      <c r="D58" t="s">
        <v>9</v>
      </c>
      <c r="E58">
        <v>0.67179999999999995</v>
      </c>
      <c r="F58">
        <v>127</v>
      </c>
    </row>
    <row r="59" spans="2:8" x14ac:dyDescent="0.25">
      <c r="B59" t="s">
        <v>227</v>
      </c>
      <c r="C59" t="s">
        <v>6</v>
      </c>
      <c r="D59" t="s">
        <v>9</v>
      </c>
      <c r="E59">
        <v>1.2039</v>
      </c>
      <c r="F59">
        <v>98</v>
      </c>
      <c r="G59">
        <v>155</v>
      </c>
    </row>
    <row r="60" spans="2:8" x14ac:dyDescent="0.25">
      <c r="B60" t="s">
        <v>170</v>
      </c>
      <c r="C60" t="s">
        <v>6</v>
      </c>
      <c r="D60" t="s">
        <v>101</v>
      </c>
      <c r="E60">
        <v>1.6412</v>
      </c>
      <c r="F60">
        <v>169</v>
      </c>
      <c r="G60">
        <v>230</v>
      </c>
    </row>
    <row r="61" spans="2:8" x14ac:dyDescent="0.25">
      <c r="B61" t="s">
        <v>188</v>
      </c>
      <c r="C61" t="s">
        <v>1</v>
      </c>
      <c r="D61" t="s">
        <v>9</v>
      </c>
      <c r="E61">
        <v>0.94589999999999996</v>
      </c>
      <c r="F61">
        <v>72</v>
      </c>
    </row>
    <row r="62" spans="2:8" x14ac:dyDescent="0.25">
      <c r="B62" t="s">
        <v>108</v>
      </c>
      <c r="C62" t="s">
        <v>6</v>
      </c>
      <c r="D62" t="s">
        <v>9</v>
      </c>
      <c r="E62" s="3">
        <v>1.3290999999999999</v>
      </c>
      <c r="F62">
        <v>95</v>
      </c>
      <c r="G62">
        <v>150</v>
      </c>
    </row>
    <row r="63" spans="2:8" x14ac:dyDescent="0.25">
      <c r="B63" t="s">
        <v>55</v>
      </c>
      <c r="C63" t="s">
        <v>1</v>
      </c>
      <c r="D63" t="s">
        <v>9</v>
      </c>
      <c r="E63" s="3">
        <v>0.97970000000000002</v>
      </c>
      <c r="F63">
        <v>139</v>
      </c>
      <c r="G63">
        <v>180</v>
      </c>
      <c r="H63" t="s">
        <v>57</v>
      </c>
    </row>
    <row r="64" spans="2:8" x14ac:dyDescent="0.25">
      <c r="B64" t="s">
        <v>55</v>
      </c>
      <c r="C64" t="s">
        <v>144</v>
      </c>
      <c r="D64" t="s">
        <v>9</v>
      </c>
      <c r="E64" s="2">
        <v>0.97970000000000002</v>
      </c>
      <c r="F64" s="5">
        <v>139</v>
      </c>
      <c r="G64" s="5">
        <v>180</v>
      </c>
      <c r="H64" t="s">
        <v>54</v>
      </c>
    </row>
    <row r="65" spans="2:18" x14ac:dyDescent="0.25">
      <c r="B65" t="s">
        <v>175</v>
      </c>
      <c r="C65" t="s">
        <v>1</v>
      </c>
      <c r="D65" t="s">
        <v>9</v>
      </c>
      <c r="E65" s="2">
        <v>0.2175</v>
      </c>
      <c r="F65" s="5"/>
      <c r="G65" s="5"/>
      <c r="H65" s="5"/>
    </row>
    <row r="66" spans="2:18" x14ac:dyDescent="0.25">
      <c r="B66" t="s">
        <v>175</v>
      </c>
      <c r="C66" t="s">
        <v>6</v>
      </c>
      <c r="D66" t="s">
        <v>9</v>
      </c>
      <c r="E66" s="2">
        <v>0.22239999999999999</v>
      </c>
      <c r="F66" s="5"/>
      <c r="G66" s="5"/>
      <c r="H66" s="5"/>
    </row>
    <row r="67" spans="2:18" x14ac:dyDescent="0.25">
      <c r="B67" s="1" t="s">
        <v>21</v>
      </c>
      <c r="C67" t="s">
        <v>1</v>
      </c>
      <c r="D67" t="s">
        <v>19</v>
      </c>
      <c r="E67" s="2">
        <v>1.8209</v>
      </c>
      <c r="F67">
        <v>166</v>
      </c>
      <c r="G67">
        <f>390/2</f>
        <v>195</v>
      </c>
      <c r="H67" t="s">
        <v>30</v>
      </c>
    </row>
    <row r="68" spans="2:18" x14ac:dyDescent="0.25">
      <c r="B68" s="1" t="s">
        <v>21</v>
      </c>
      <c r="C68" t="s">
        <v>6</v>
      </c>
      <c r="D68" t="s">
        <v>19</v>
      </c>
      <c r="E68" s="2">
        <v>1.8287</v>
      </c>
      <c r="F68">
        <v>166</v>
      </c>
      <c r="G68">
        <v>195</v>
      </c>
      <c r="H68" t="s">
        <v>30</v>
      </c>
    </row>
    <row r="69" spans="2:18" x14ac:dyDescent="0.25">
      <c r="B69" s="12" t="s">
        <v>132</v>
      </c>
      <c r="C69" s="12" t="s">
        <v>1</v>
      </c>
      <c r="D69" s="12" t="s">
        <v>9</v>
      </c>
      <c r="E69" s="13">
        <v>6.4000000000000001E-2</v>
      </c>
      <c r="F69" s="12">
        <v>55</v>
      </c>
      <c r="G69" s="12">
        <v>85</v>
      </c>
      <c r="H69" s="12"/>
      <c r="I69" s="12"/>
      <c r="J69" s="12"/>
    </row>
    <row r="70" spans="2:18" x14ac:dyDescent="0.25">
      <c r="B70" t="s">
        <v>132</v>
      </c>
      <c r="C70" t="s">
        <v>1</v>
      </c>
      <c r="D70" t="s">
        <v>17</v>
      </c>
      <c r="E70" s="3">
        <v>6.4000000000000001E-2</v>
      </c>
      <c r="F70" s="5">
        <v>86</v>
      </c>
      <c r="G70" s="5" t="s">
        <v>166</v>
      </c>
      <c r="H70" s="5"/>
    </row>
    <row r="71" spans="2:18" x14ac:dyDescent="0.25">
      <c r="B71" t="s">
        <v>132</v>
      </c>
      <c r="C71" t="s">
        <v>6</v>
      </c>
      <c r="D71" t="s">
        <v>17</v>
      </c>
      <c r="E71" s="3">
        <v>6.6500000000000004E-2</v>
      </c>
      <c r="F71" s="5">
        <v>86</v>
      </c>
      <c r="G71" s="5" t="s">
        <v>166</v>
      </c>
      <c r="H71" s="5"/>
    </row>
    <row r="72" spans="2:18" x14ac:dyDescent="0.25">
      <c r="B72" t="s">
        <v>112</v>
      </c>
      <c r="C72" t="s">
        <v>1</v>
      </c>
      <c r="D72" t="s">
        <v>101</v>
      </c>
      <c r="E72" s="3">
        <v>2.5709200000000001</v>
      </c>
      <c r="F72">
        <v>232</v>
      </c>
      <c r="G72">
        <v>310</v>
      </c>
      <c r="Q72" s="12"/>
      <c r="R72" s="12"/>
    </row>
    <row r="73" spans="2:18" x14ac:dyDescent="0.25">
      <c r="B73" t="s">
        <v>182</v>
      </c>
      <c r="C73" t="s">
        <v>1</v>
      </c>
      <c r="D73" t="s">
        <v>101</v>
      </c>
      <c r="E73" s="3">
        <v>2.8344</v>
      </c>
      <c r="F73" s="5"/>
      <c r="G73" s="5"/>
      <c r="H73" s="5"/>
      <c r="Q73" s="12"/>
      <c r="R73" s="12"/>
    </row>
    <row r="74" spans="2:18" x14ac:dyDescent="0.25">
      <c r="B74" t="s">
        <v>100</v>
      </c>
      <c r="C74" t="s">
        <v>1</v>
      </c>
      <c r="D74" t="s">
        <v>101</v>
      </c>
      <c r="E74">
        <v>1.9459</v>
      </c>
      <c r="F74">
        <v>174</v>
      </c>
      <c r="G74">
        <v>235</v>
      </c>
      <c r="Q74" s="12"/>
      <c r="R74" s="12"/>
    </row>
    <row r="75" spans="2:18" x14ac:dyDescent="0.25">
      <c r="B75" t="s">
        <v>100</v>
      </c>
      <c r="C75" t="s">
        <v>1</v>
      </c>
      <c r="D75" t="s">
        <v>101</v>
      </c>
      <c r="E75" s="16">
        <v>1.9459</v>
      </c>
      <c r="F75" s="5">
        <v>212</v>
      </c>
      <c r="G75" s="5"/>
      <c r="H75" s="5"/>
      <c r="Q75" s="12"/>
      <c r="R75" s="12"/>
    </row>
    <row r="76" spans="2:18" x14ac:dyDescent="0.25">
      <c r="B76" t="s">
        <v>100</v>
      </c>
      <c r="C76" t="s">
        <v>6</v>
      </c>
      <c r="D76" t="s">
        <v>101</v>
      </c>
      <c r="E76" s="3">
        <v>1.9538</v>
      </c>
      <c r="F76" s="5">
        <v>212</v>
      </c>
    </row>
    <row r="77" spans="2:18" x14ac:dyDescent="0.25">
      <c r="B77" s="1" t="s">
        <v>15</v>
      </c>
      <c r="C77" t="s">
        <v>1</v>
      </c>
      <c r="D77" t="s">
        <v>9</v>
      </c>
      <c r="E77" s="3">
        <v>7.4399999999999994E-2</v>
      </c>
      <c r="F77">
        <v>53</v>
      </c>
      <c r="G77">
        <v>85</v>
      </c>
    </row>
    <row r="78" spans="2:18" x14ac:dyDescent="0.25">
      <c r="B78" t="s">
        <v>15</v>
      </c>
      <c r="C78" t="s">
        <v>1</v>
      </c>
      <c r="D78" t="s">
        <v>9</v>
      </c>
      <c r="E78" s="3">
        <v>7.4399999999999994E-2</v>
      </c>
      <c r="F78" s="5">
        <v>58</v>
      </c>
      <c r="G78" s="5">
        <v>85</v>
      </c>
      <c r="H78" s="5"/>
      <c r="K78" s="12"/>
      <c r="L78" s="12"/>
      <c r="M78" s="12"/>
      <c r="N78" s="12"/>
      <c r="O78" s="12"/>
      <c r="P78" s="12"/>
    </row>
    <row r="79" spans="2:18" x14ac:dyDescent="0.25">
      <c r="B79" t="s">
        <v>15</v>
      </c>
      <c r="C79" t="s">
        <v>6</v>
      </c>
      <c r="D79" t="s">
        <v>9</v>
      </c>
      <c r="E79" s="3">
        <v>7.7200000000000005E-2</v>
      </c>
      <c r="F79" s="5">
        <v>58</v>
      </c>
      <c r="G79" s="5">
        <v>85</v>
      </c>
      <c r="H79" s="5"/>
      <c r="K79" s="12"/>
      <c r="L79" s="12"/>
      <c r="M79" s="12"/>
      <c r="N79" s="12"/>
      <c r="O79" s="12"/>
      <c r="P79" s="12"/>
    </row>
    <row r="80" spans="2:18" x14ac:dyDescent="0.25">
      <c r="B80" t="s">
        <v>15</v>
      </c>
      <c r="C80" t="s">
        <v>6</v>
      </c>
      <c r="D80" t="s">
        <v>9</v>
      </c>
      <c r="E80" s="3">
        <v>7.7200000000000005E-2</v>
      </c>
      <c r="F80" s="5">
        <v>58</v>
      </c>
      <c r="G80" s="5">
        <v>80</v>
      </c>
      <c r="H80" t="s">
        <v>203</v>
      </c>
      <c r="I80" t="s">
        <v>166</v>
      </c>
      <c r="K80" s="12"/>
      <c r="L80" s="12"/>
      <c r="M80" s="12"/>
      <c r="N80" s="12"/>
      <c r="O80" s="12"/>
      <c r="P80" s="12"/>
    </row>
    <row r="81" spans="2:16" x14ac:dyDescent="0.25">
      <c r="B81" t="s">
        <v>197</v>
      </c>
      <c r="C81" t="s">
        <v>1</v>
      </c>
      <c r="D81" t="s">
        <v>9</v>
      </c>
      <c r="E81">
        <v>9.7600000000000006E-2</v>
      </c>
      <c r="F81">
        <v>58</v>
      </c>
      <c r="G81" t="s">
        <v>166</v>
      </c>
      <c r="H81" t="s">
        <v>198</v>
      </c>
      <c r="K81" s="12"/>
      <c r="L81" s="12"/>
      <c r="M81" s="12"/>
      <c r="N81" s="12"/>
      <c r="O81" s="12"/>
      <c r="P81" s="12"/>
    </row>
    <row r="82" spans="2:16" x14ac:dyDescent="0.25">
      <c r="B82" t="s">
        <v>197</v>
      </c>
      <c r="C82" t="s">
        <v>6</v>
      </c>
      <c r="D82" t="s">
        <v>9</v>
      </c>
      <c r="E82">
        <v>9.9599999999999994E-2</v>
      </c>
      <c r="F82">
        <v>58</v>
      </c>
    </row>
    <row r="83" spans="2:16" x14ac:dyDescent="0.25">
      <c r="B83" t="s">
        <v>167</v>
      </c>
      <c r="C83" t="s">
        <v>1</v>
      </c>
      <c r="D83" t="s">
        <v>101</v>
      </c>
      <c r="E83">
        <v>2.8209</v>
      </c>
      <c r="F83">
        <v>246</v>
      </c>
      <c r="G83">
        <v>325</v>
      </c>
      <c r="H83" s="5"/>
    </row>
    <row r="84" spans="2:16" x14ac:dyDescent="0.25">
      <c r="B84" s="1" t="s">
        <v>18</v>
      </c>
      <c r="C84" t="s">
        <v>1</v>
      </c>
      <c r="D84" t="s">
        <v>19</v>
      </c>
      <c r="E84" s="3">
        <v>2.9459</v>
      </c>
      <c r="F84">
        <v>246</v>
      </c>
      <c r="G84">
        <v>325</v>
      </c>
      <c r="H84" t="s">
        <v>30</v>
      </c>
    </row>
    <row r="85" spans="2:16" x14ac:dyDescent="0.25">
      <c r="B85" t="s">
        <v>18</v>
      </c>
      <c r="C85" t="s">
        <v>1</v>
      </c>
      <c r="D85" t="s">
        <v>101</v>
      </c>
      <c r="E85" s="15">
        <v>2.9459</v>
      </c>
      <c r="F85" s="5">
        <v>246</v>
      </c>
      <c r="G85" s="5"/>
      <c r="H85" s="5"/>
    </row>
    <row r="86" spans="2:16" x14ac:dyDescent="0.25">
      <c r="B86" t="s">
        <v>18</v>
      </c>
      <c r="C86" t="s">
        <v>6</v>
      </c>
      <c r="D86" t="s">
        <v>101</v>
      </c>
      <c r="E86" s="2">
        <v>2.9540999999999999</v>
      </c>
      <c r="F86" s="5">
        <v>246</v>
      </c>
      <c r="G86" s="5"/>
      <c r="H86" s="5"/>
    </row>
    <row r="87" spans="2:16" x14ac:dyDescent="0.25">
      <c r="B87" t="s">
        <v>224</v>
      </c>
      <c r="C87" t="s">
        <v>6</v>
      </c>
      <c r="D87" t="s">
        <v>225</v>
      </c>
      <c r="E87">
        <v>2.9540999999999999</v>
      </c>
      <c r="F87">
        <v>270</v>
      </c>
      <c r="G87">
        <v>340</v>
      </c>
      <c r="H87">
        <v>1407260</v>
      </c>
      <c r="I87" t="s">
        <v>78</v>
      </c>
      <c r="J87" t="s">
        <v>226</v>
      </c>
    </row>
    <row r="88" spans="2:16" x14ac:dyDescent="0.25">
      <c r="B88" t="s">
        <v>80</v>
      </c>
      <c r="C88" t="s">
        <v>1</v>
      </c>
      <c r="D88" t="s">
        <v>72</v>
      </c>
      <c r="E88">
        <v>3.1959</v>
      </c>
    </row>
    <row r="89" spans="2:16" x14ac:dyDescent="0.25">
      <c r="B89" t="s">
        <v>142</v>
      </c>
      <c r="C89" t="s">
        <v>1</v>
      </c>
      <c r="D89" t="s">
        <v>9</v>
      </c>
      <c r="E89" s="3">
        <v>0.71750000000000003</v>
      </c>
      <c r="F89">
        <v>89</v>
      </c>
      <c r="G89">
        <v>145</v>
      </c>
    </row>
    <row r="90" spans="2:16" x14ac:dyDescent="0.25">
      <c r="B90" t="s">
        <v>58</v>
      </c>
      <c r="C90" t="s">
        <v>1</v>
      </c>
      <c r="D90" t="s">
        <v>9</v>
      </c>
      <c r="E90" s="3">
        <v>0.72970000000000002</v>
      </c>
      <c r="F90">
        <v>127</v>
      </c>
      <c r="G90">
        <v>170</v>
      </c>
      <c r="H90" t="s">
        <v>60</v>
      </c>
    </row>
    <row r="91" spans="2:16" x14ac:dyDescent="0.25">
      <c r="B91" t="s">
        <v>58</v>
      </c>
      <c r="C91" t="s">
        <v>1</v>
      </c>
      <c r="D91" t="s">
        <v>9</v>
      </c>
      <c r="E91" s="3">
        <v>0.72970000000000002</v>
      </c>
      <c r="F91">
        <v>128</v>
      </c>
      <c r="G91">
        <v>170</v>
      </c>
    </row>
    <row r="92" spans="2:16" x14ac:dyDescent="0.25">
      <c r="B92" t="s">
        <v>58</v>
      </c>
      <c r="C92" t="s">
        <v>1</v>
      </c>
      <c r="D92" t="s">
        <v>9</v>
      </c>
      <c r="E92">
        <v>0.72970000000000002</v>
      </c>
      <c r="F92">
        <v>266</v>
      </c>
      <c r="G92">
        <v>340</v>
      </c>
      <c r="H92" t="s">
        <v>54</v>
      </c>
    </row>
    <row r="93" spans="2:16" x14ac:dyDescent="0.25">
      <c r="B93" t="s">
        <v>58</v>
      </c>
      <c r="C93" t="s">
        <v>6</v>
      </c>
      <c r="D93" t="s">
        <v>9</v>
      </c>
      <c r="E93">
        <v>0.73440000000000005</v>
      </c>
      <c r="F93" t="s">
        <v>214</v>
      </c>
    </row>
    <row r="94" spans="2:16" x14ac:dyDescent="0.25">
      <c r="B94" t="s">
        <v>176</v>
      </c>
      <c r="C94" t="s">
        <v>1</v>
      </c>
      <c r="D94" t="s">
        <v>9</v>
      </c>
      <c r="E94" s="2">
        <v>0.33439999999999998</v>
      </c>
      <c r="F94" s="5"/>
      <c r="G94" s="5"/>
      <c r="H94" s="5"/>
    </row>
    <row r="95" spans="2:16" x14ac:dyDescent="0.25">
      <c r="B95" t="s">
        <v>176</v>
      </c>
      <c r="C95" t="s">
        <v>1</v>
      </c>
      <c r="D95" t="s">
        <v>9</v>
      </c>
      <c r="E95">
        <v>0.33439999999999998</v>
      </c>
      <c r="F95" s="5"/>
      <c r="G95" s="5"/>
    </row>
    <row r="96" spans="2:16" x14ac:dyDescent="0.25">
      <c r="B96" t="s">
        <v>176</v>
      </c>
      <c r="C96" t="s">
        <v>6</v>
      </c>
      <c r="D96" t="s">
        <v>9</v>
      </c>
      <c r="E96">
        <v>0.34010000000000001</v>
      </c>
      <c r="F96" s="5"/>
      <c r="G96" s="5"/>
      <c r="H96" s="5"/>
    </row>
    <row r="97" spans="2:9" x14ac:dyDescent="0.25">
      <c r="B97" t="s">
        <v>176</v>
      </c>
      <c r="C97" t="s">
        <v>1</v>
      </c>
      <c r="D97" t="s">
        <v>9</v>
      </c>
      <c r="E97">
        <v>0.33439999999999998</v>
      </c>
      <c r="F97">
        <v>38</v>
      </c>
    </row>
    <row r="98" spans="2:9" x14ac:dyDescent="0.25">
      <c r="B98" t="s">
        <v>176</v>
      </c>
      <c r="C98" t="s">
        <v>6</v>
      </c>
      <c r="D98" t="s">
        <v>9</v>
      </c>
      <c r="E98">
        <v>0.34010000000000001</v>
      </c>
      <c r="F98">
        <v>38</v>
      </c>
    </row>
    <row r="99" spans="2:9" x14ac:dyDescent="0.25">
      <c r="B99" s="1" t="s">
        <v>0</v>
      </c>
      <c r="C99" t="s">
        <v>1</v>
      </c>
      <c r="D99" t="s">
        <v>9</v>
      </c>
      <c r="E99" s="3">
        <v>0.33439999999999998</v>
      </c>
      <c r="F99">
        <v>32</v>
      </c>
    </row>
    <row r="100" spans="2:9" x14ac:dyDescent="0.25">
      <c r="B100" t="s">
        <v>115</v>
      </c>
      <c r="C100" t="s">
        <v>6</v>
      </c>
      <c r="D100" t="s">
        <v>9</v>
      </c>
      <c r="E100" s="3">
        <v>0.3387</v>
      </c>
      <c r="F100">
        <v>32</v>
      </c>
      <c r="G100">
        <v>65</v>
      </c>
    </row>
    <row r="101" spans="2:9" x14ac:dyDescent="0.25">
      <c r="B101" t="s">
        <v>156</v>
      </c>
      <c r="C101" t="s">
        <v>1</v>
      </c>
      <c r="D101" t="s">
        <v>9</v>
      </c>
      <c r="E101" s="15">
        <v>0.34789999999999999</v>
      </c>
      <c r="F101" s="5">
        <v>38</v>
      </c>
      <c r="G101" s="5">
        <v>85</v>
      </c>
      <c r="H101" s="5"/>
    </row>
    <row r="102" spans="2:9" x14ac:dyDescent="0.25">
      <c r="B102" t="s">
        <v>156</v>
      </c>
      <c r="C102" t="s">
        <v>1</v>
      </c>
      <c r="D102" t="s">
        <v>9</v>
      </c>
      <c r="E102">
        <v>0.34789999999999999</v>
      </c>
      <c r="F102">
        <v>38</v>
      </c>
      <c r="G102">
        <v>75</v>
      </c>
      <c r="H102" t="s">
        <v>54</v>
      </c>
    </row>
    <row r="103" spans="2:9" x14ac:dyDescent="0.25">
      <c r="B103" t="s">
        <v>61</v>
      </c>
      <c r="C103" t="s">
        <v>1</v>
      </c>
      <c r="D103" t="s">
        <v>9</v>
      </c>
      <c r="E103">
        <v>0.35470000000000002</v>
      </c>
      <c r="F103">
        <v>34</v>
      </c>
      <c r="G103">
        <v>65</v>
      </c>
      <c r="I103" t="s">
        <v>64</v>
      </c>
    </row>
    <row r="104" spans="2:9" x14ac:dyDescent="0.25">
      <c r="B104" t="s">
        <v>160</v>
      </c>
      <c r="C104" t="s">
        <v>1</v>
      </c>
      <c r="D104" t="s">
        <v>72</v>
      </c>
      <c r="E104" s="2">
        <v>3.7094</v>
      </c>
      <c r="F104" s="5">
        <v>324</v>
      </c>
      <c r="G104" s="5">
        <v>385</v>
      </c>
      <c r="H104" s="5"/>
    </row>
    <row r="105" spans="2:9" x14ac:dyDescent="0.25">
      <c r="B105" t="s">
        <v>116</v>
      </c>
      <c r="C105" t="s">
        <v>1</v>
      </c>
      <c r="D105" t="s">
        <v>9</v>
      </c>
      <c r="E105" s="3">
        <v>9.8500000000000004E-2</v>
      </c>
      <c r="F105">
        <v>42</v>
      </c>
    </row>
    <row r="106" spans="2:9" x14ac:dyDescent="0.25">
      <c r="B106" t="s">
        <v>116</v>
      </c>
      <c r="C106" t="s">
        <v>6</v>
      </c>
      <c r="D106" t="s">
        <v>9</v>
      </c>
      <c r="E106" s="3">
        <v>9.9099999999999994E-2</v>
      </c>
      <c r="F106">
        <v>42</v>
      </c>
    </row>
    <row r="107" spans="2:9" x14ac:dyDescent="0.25">
      <c r="B107" t="s">
        <v>116</v>
      </c>
      <c r="C107" t="s">
        <v>1</v>
      </c>
      <c r="D107" t="s">
        <v>9</v>
      </c>
      <c r="E107" s="2">
        <v>9.5799999999999996E-2</v>
      </c>
      <c r="F107" s="5">
        <v>46</v>
      </c>
      <c r="G107" s="5"/>
      <c r="H107" s="5"/>
    </row>
    <row r="108" spans="2:9" x14ac:dyDescent="0.25">
      <c r="B108" t="s">
        <v>116</v>
      </c>
      <c r="C108" t="s">
        <v>6</v>
      </c>
      <c r="D108" t="s">
        <v>9</v>
      </c>
      <c r="E108" s="2">
        <v>9.9099999999999994E-2</v>
      </c>
      <c r="F108" s="5">
        <v>46</v>
      </c>
      <c r="G108" s="5"/>
      <c r="H108" s="5"/>
    </row>
    <row r="109" spans="2:9" x14ac:dyDescent="0.25">
      <c r="B109" t="s">
        <v>116</v>
      </c>
      <c r="C109" t="s">
        <v>1</v>
      </c>
      <c r="D109" t="s">
        <v>9</v>
      </c>
      <c r="E109" s="3">
        <v>9.5799999999999996E-2</v>
      </c>
      <c r="F109" s="5">
        <v>46</v>
      </c>
      <c r="G109" s="5">
        <v>80</v>
      </c>
      <c r="H109" s="5"/>
    </row>
    <row r="110" spans="2:9" x14ac:dyDescent="0.25">
      <c r="B110" t="s">
        <v>116</v>
      </c>
      <c r="C110" t="s">
        <v>6</v>
      </c>
      <c r="D110" t="s">
        <v>9</v>
      </c>
      <c r="E110" s="3"/>
      <c r="F110" s="5">
        <v>46</v>
      </c>
      <c r="G110" s="5">
        <v>80</v>
      </c>
      <c r="H110" s="5"/>
    </row>
    <row r="111" spans="2:9" x14ac:dyDescent="0.25">
      <c r="B111" t="s">
        <v>116</v>
      </c>
      <c r="C111" t="s">
        <v>1</v>
      </c>
      <c r="D111" t="s">
        <v>9</v>
      </c>
      <c r="E111" s="3">
        <v>9.5799999999999996E-2</v>
      </c>
      <c r="F111" s="5" t="s">
        <v>208</v>
      </c>
    </row>
    <row r="112" spans="2:9" x14ac:dyDescent="0.25">
      <c r="B112" t="s">
        <v>118</v>
      </c>
      <c r="C112" t="s">
        <v>1</v>
      </c>
      <c r="D112" t="s">
        <v>9</v>
      </c>
      <c r="E112" s="3">
        <v>9.5799999999999996E-2</v>
      </c>
      <c r="F112">
        <v>42</v>
      </c>
    </row>
    <row r="113" spans="2:10" x14ac:dyDescent="0.25">
      <c r="B113" s="1" t="s">
        <v>5</v>
      </c>
      <c r="C113" t="s">
        <v>1</v>
      </c>
      <c r="D113" t="s">
        <v>9</v>
      </c>
      <c r="E113" s="3">
        <v>9.5799999999999996E-2</v>
      </c>
      <c r="F113">
        <v>42</v>
      </c>
    </row>
    <row r="114" spans="2:10" x14ac:dyDescent="0.25">
      <c r="B114" s="1" t="s">
        <v>5</v>
      </c>
      <c r="C114" t="s">
        <v>6</v>
      </c>
      <c r="D114" t="s">
        <v>9</v>
      </c>
      <c r="E114" s="3">
        <v>9.9099999999999994E-2</v>
      </c>
      <c r="F114">
        <v>42</v>
      </c>
    </row>
    <row r="115" spans="2:10" x14ac:dyDescent="0.25">
      <c r="B115" s="12" t="s">
        <v>134</v>
      </c>
      <c r="C115" s="12" t="s">
        <v>1</v>
      </c>
      <c r="D115" s="12" t="s">
        <v>9</v>
      </c>
      <c r="E115" s="14">
        <v>9.7000000000000003E-2</v>
      </c>
      <c r="F115" s="12">
        <v>125</v>
      </c>
      <c r="G115" s="12">
        <v>170</v>
      </c>
      <c r="H115" s="12" t="s">
        <v>14</v>
      </c>
      <c r="I115" s="12"/>
      <c r="J115" s="12"/>
    </row>
    <row r="116" spans="2:10" x14ac:dyDescent="0.25">
      <c r="B116" s="12" t="s">
        <v>134</v>
      </c>
      <c r="C116" s="12" t="s">
        <v>6</v>
      </c>
      <c r="D116" s="12" t="s">
        <v>9</v>
      </c>
      <c r="E116" s="14">
        <v>0.1003</v>
      </c>
      <c r="F116" s="12">
        <v>125</v>
      </c>
      <c r="G116" s="12">
        <v>170</v>
      </c>
      <c r="H116" s="12"/>
      <c r="I116" s="12"/>
      <c r="J116" s="12"/>
    </row>
    <row r="117" spans="2:10" x14ac:dyDescent="0.25">
      <c r="B117" t="s">
        <v>92</v>
      </c>
      <c r="C117" t="s">
        <v>1</v>
      </c>
      <c r="D117" t="s">
        <v>9</v>
      </c>
      <c r="E117" s="3">
        <v>9.8500000000000004E-2</v>
      </c>
      <c r="F117">
        <v>43</v>
      </c>
      <c r="G117" t="s">
        <v>93</v>
      </c>
    </row>
    <row r="118" spans="2:10" x14ac:dyDescent="0.25">
      <c r="B118" t="s">
        <v>92</v>
      </c>
      <c r="C118" t="s">
        <v>6</v>
      </c>
      <c r="D118" t="s">
        <v>9</v>
      </c>
      <c r="E118" s="3">
        <v>0.1016</v>
      </c>
      <c r="F118">
        <v>43</v>
      </c>
      <c r="G118" t="s">
        <v>93</v>
      </c>
    </row>
    <row r="119" spans="2:10" x14ac:dyDescent="0.25">
      <c r="B119" t="s">
        <v>165</v>
      </c>
      <c r="C119" t="s">
        <v>6</v>
      </c>
      <c r="D119" t="s">
        <v>9</v>
      </c>
      <c r="E119" s="2">
        <v>0.27639999999999998</v>
      </c>
      <c r="F119" s="5">
        <v>38</v>
      </c>
      <c r="G119" s="5" t="s">
        <v>166</v>
      </c>
      <c r="H119" s="5"/>
    </row>
    <row r="120" spans="2:10" x14ac:dyDescent="0.25">
      <c r="B120" s="1" t="s">
        <v>39</v>
      </c>
      <c r="C120" t="s">
        <v>6</v>
      </c>
      <c r="D120" t="s">
        <v>9</v>
      </c>
      <c r="E120">
        <v>0.30259999999999998</v>
      </c>
      <c r="F120">
        <v>123</v>
      </c>
      <c r="G120">
        <v>170</v>
      </c>
      <c r="H120" t="s">
        <v>14</v>
      </c>
    </row>
    <row r="121" spans="2:10" x14ac:dyDescent="0.25">
      <c r="B121" t="s">
        <v>113</v>
      </c>
      <c r="C121" t="s">
        <v>1</v>
      </c>
      <c r="D121" t="s">
        <v>9</v>
      </c>
      <c r="E121" s="3">
        <v>0.10879999999999999</v>
      </c>
      <c r="F121">
        <v>39</v>
      </c>
      <c r="G121">
        <v>75</v>
      </c>
    </row>
    <row r="122" spans="2:10" x14ac:dyDescent="0.25">
      <c r="B122" t="s">
        <v>65</v>
      </c>
      <c r="C122" t="s">
        <v>1</v>
      </c>
      <c r="D122" t="s">
        <v>66</v>
      </c>
      <c r="E122">
        <v>5.9459</v>
      </c>
    </row>
    <row r="123" spans="2:10" x14ac:dyDescent="0.25">
      <c r="B123" t="s">
        <v>189</v>
      </c>
      <c r="C123" t="s">
        <v>1</v>
      </c>
      <c r="D123" t="s">
        <v>9</v>
      </c>
      <c r="E123">
        <v>0.1177</v>
      </c>
      <c r="F123">
        <v>40</v>
      </c>
    </row>
    <row r="124" spans="2:10" x14ac:dyDescent="0.25">
      <c r="B124" t="s">
        <v>96</v>
      </c>
      <c r="C124" t="s">
        <v>1</v>
      </c>
      <c r="D124" t="s">
        <v>17</v>
      </c>
      <c r="E124" s="3">
        <v>0.12180000000000001</v>
      </c>
      <c r="F124">
        <v>52</v>
      </c>
    </row>
    <row r="125" spans="2:10" x14ac:dyDescent="0.25">
      <c r="B125" t="s">
        <v>96</v>
      </c>
      <c r="C125" t="s">
        <v>6</v>
      </c>
      <c r="D125" t="s">
        <v>17</v>
      </c>
      <c r="E125" s="3">
        <v>0.12429999999999999</v>
      </c>
      <c r="F125">
        <v>52</v>
      </c>
    </row>
    <row r="126" spans="2:10" x14ac:dyDescent="0.25">
      <c r="B126" t="s">
        <v>70</v>
      </c>
      <c r="C126" t="s">
        <v>6</v>
      </c>
      <c r="D126" t="s">
        <v>9</v>
      </c>
      <c r="E126">
        <v>0.41039999999999999</v>
      </c>
    </row>
    <row r="127" spans="2:10" x14ac:dyDescent="0.25">
      <c r="B127" t="s">
        <v>228</v>
      </c>
      <c r="C127" t="s">
        <v>1</v>
      </c>
      <c r="D127" t="s">
        <v>9</v>
      </c>
      <c r="E127">
        <v>0.41720000000000002</v>
      </c>
      <c r="F127">
        <v>108</v>
      </c>
      <c r="G127">
        <v>165</v>
      </c>
      <c r="H127" t="s">
        <v>54</v>
      </c>
      <c r="I127" t="s">
        <v>230</v>
      </c>
    </row>
    <row r="128" spans="2:10" x14ac:dyDescent="0.25">
      <c r="B128" t="s">
        <v>91</v>
      </c>
      <c r="C128" t="s">
        <v>1</v>
      </c>
      <c r="D128" t="s">
        <v>9</v>
      </c>
      <c r="E128" s="3">
        <v>0.82089999999999996</v>
      </c>
      <c r="F128">
        <v>116.5</v>
      </c>
    </row>
    <row r="129" spans="2:9" x14ac:dyDescent="0.25">
      <c r="B129" t="s">
        <v>91</v>
      </c>
      <c r="C129" t="s">
        <v>6</v>
      </c>
      <c r="D129" t="s">
        <v>9</v>
      </c>
      <c r="E129" s="3">
        <v>0.82650000000000001</v>
      </c>
      <c r="F129">
        <v>116.5</v>
      </c>
    </row>
    <row r="130" spans="2:9" x14ac:dyDescent="0.25">
      <c r="B130" t="s">
        <v>62</v>
      </c>
      <c r="C130" t="s">
        <v>1</v>
      </c>
      <c r="D130" t="s">
        <v>9</v>
      </c>
      <c r="E130">
        <v>0.14369999999999999</v>
      </c>
      <c r="F130">
        <v>36</v>
      </c>
      <c r="G130">
        <f>125/2</f>
        <v>62.5</v>
      </c>
    </row>
    <row r="131" spans="2:9" x14ac:dyDescent="0.25">
      <c r="B131" t="s">
        <v>62</v>
      </c>
      <c r="C131" t="s">
        <v>6</v>
      </c>
      <c r="D131" t="s">
        <v>9</v>
      </c>
      <c r="E131">
        <v>0.14749999999999999</v>
      </c>
      <c r="F131">
        <v>36</v>
      </c>
      <c r="G131">
        <v>62.5</v>
      </c>
    </row>
    <row r="132" spans="2:9" x14ac:dyDescent="0.25">
      <c r="B132" t="s">
        <v>62</v>
      </c>
      <c r="C132" t="s">
        <v>1</v>
      </c>
      <c r="D132" t="s">
        <v>9</v>
      </c>
      <c r="E132" s="3">
        <v>0.14369999999999999</v>
      </c>
      <c r="F132">
        <v>36</v>
      </c>
      <c r="G132">
        <v>62.5</v>
      </c>
    </row>
    <row r="133" spans="2:9" x14ac:dyDescent="0.25">
      <c r="B133" t="s">
        <v>62</v>
      </c>
      <c r="C133" t="s">
        <v>6</v>
      </c>
      <c r="D133" t="s">
        <v>9</v>
      </c>
      <c r="E133" s="3">
        <v>0.14749999999999999</v>
      </c>
      <c r="F133">
        <v>36</v>
      </c>
      <c r="G133">
        <v>62.5</v>
      </c>
    </row>
    <row r="134" spans="2:9" x14ac:dyDescent="0.25">
      <c r="B134" t="s">
        <v>62</v>
      </c>
      <c r="C134" t="s">
        <v>1</v>
      </c>
      <c r="D134" t="s">
        <v>9</v>
      </c>
      <c r="E134" s="3">
        <v>0.14369999999999999</v>
      </c>
      <c r="F134">
        <v>35</v>
      </c>
      <c r="G134">
        <v>65</v>
      </c>
    </row>
    <row r="135" spans="2:9" x14ac:dyDescent="0.25">
      <c r="B135" t="s">
        <v>62</v>
      </c>
      <c r="C135" t="s">
        <v>6</v>
      </c>
      <c r="D135" t="s">
        <v>9</v>
      </c>
      <c r="E135" s="3">
        <v>0.14749999999999999</v>
      </c>
      <c r="F135">
        <v>35</v>
      </c>
      <c r="G135" t="s">
        <v>117</v>
      </c>
    </row>
    <row r="136" spans="2:9" x14ac:dyDescent="0.25">
      <c r="B136" t="s">
        <v>62</v>
      </c>
      <c r="C136" t="s">
        <v>1</v>
      </c>
      <c r="D136" t="s">
        <v>9</v>
      </c>
      <c r="E136" s="3">
        <v>0.14369999999999999</v>
      </c>
      <c r="F136">
        <v>35</v>
      </c>
    </row>
    <row r="137" spans="2:9" x14ac:dyDescent="0.25">
      <c r="B137" t="s">
        <v>62</v>
      </c>
      <c r="C137" t="s">
        <v>1</v>
      </c>
      <c r="D137" t="s">
        <v>9</v>
      </c>
      <c r="E137" s="3">
        <v>0.14369999999999999</v>
      </c>
      <c r="F137">
        <v>40</v>
      </c>
      <c r="G137">
        <v>75</v>
      </c>
    </row>
    <row r="138" spans="2:9" x14ac:dyDescent="0.25">
      <c r="B138" t="s">
        <v>62</v>
      </c>
      <c r="C138" t="s">
        <v>1</v>
      </c>
      <c r="D138" t="s">
        <v>9</v>
      </c>
      <c r="E138" s="2">
        <v>0.14369999999999999</v>
      </c>
      <c r="F138">
        <v>40</v>
      </c>
      <c r="G138">
        <f>135/2</f>
        <v>67.5</v>
      </c>
    </row>
    <row r="139" spans="2:9" x14ac:dyDescent="0.25">
      <c r="B139" t="s">
        <v>62</v>
      </c>
      <c r="C139" t="s">
        <v>6</v>
      </c>
      <c r="D139" t="s">
        <v>9</v>
      </c>
      <c r="E139" s="2">
        <v>0.14749999999999999</v>
      </c>
      <c r="F139">
        <v>40</v>
      </c>
      <c r="G139">
        <v>67.5</v>
      </c>
    </row>
    <row r="140" spans="2:9" x14ac:dyDescent="0.25">
      <c r="B140" t="s">
        <v>62</v>
      </c>
      <c r="C140" t="s">
        <v>1</v>
      </c>
      <c r="D140" t="s">
        <v>9</v>
      </c>
      <c r="E140" s="2">
        <v>0.14369999999999999</v>
      </c>
      <c r="F140" s="5">
        <v>40</v>
      </c>
      <c r="G140" s="5"/>
      <c r="H140" s="5"/>
    </row>
    <row r="141" spans="2:9" x14ac:dyDescent="0.25">
      <c r="B141" t="s">
        <v>62</v>
      </c>
      <c r="C141" t="s">
        <v>1</v>
      </c>
      <c r="D141" t="s">
        <v>9</v>
      </c>
      <c r="E141" s="3">
        <v>0.14369999999999999</v>
      </c>
      <c r="F141" s="5">
        <v>60</v>
      </c>
      <c r="G141" s="5" t="s">
        <v>166</v>
      </c>
      <c r="H141" s="5"/>
    </row>
    <row r="142" spans="2:9" x14ac:dyDescent="0.25">
      <c r="B142" t="s">
        <v>62</v>
      </c>
      <c r="C142" t="s">
        <v>1</v>
      </c>
      <c r="D142" t="s">
        <v>9</v>
      </c>
      <c r="E142">
        <v>0.14369999999999999</v>
      </c>
      <c r="F142">
        <v>40</v>
      </c>
      <c r="G142">
        <v>75</v>
      </c>
      <c r="H142" t="s">
        <v>195</v>
      </c>
    </row>
    <row r="143" spans="2:9" x14ac:dyDescent="0.25">
      <c r="B143" t="s">
        <v>213</v>
      </c>
      <c r="F143" t="s">
        <v>214</v>
      </c>
    </row>
    <row r="144" spans="2:9" x14ac:dyDescent="0.25">
      <c r="B144" t="s">
        <v>202</v>
      </c>
      <c r="C144" t="s">
        <v>6</v>
      </c>
      <c r="D144" t="s">
        <v>9</v>
      </c>
      <c r="E144" s="2">
        <v>11.368</v>
      </c>
      <c r="F144" s="5">
        <v>43</v>
      </c>
      <c r="G144" s="5">
        <v>75</v>
      </c>
      <c r="H144" t="s">
        <v>203</v>
      </c>
      <c r="I144" t="s">
        <v>166</v>
      </c>
    </row>
    <row r="145" spans="2:8" x14ac:dyDescent="0.25">
      <c r="B145" s="1" t="s">
        <v>7</v>
      </c>
      <c r="C145" t="s">
        <v>1</v>
      </c>
      <c r="D145" t="s">
        <v>9</v>
      </c>
      <c r="E145" s="2">
        <v>13.675000000000001</v>
      </c>
      <c r="F145">
        <v>148</v>
      </c>
    </row>
    <row r="146" spans="2:8" x14ac:dyDescent="0.25">
      <c r="B146" s="1" t="s">
        <v>7</v>
      </c>
      <c r="C146" t="s">
        <v>6</v>
      </c>
      <c r="D146" t="s">
        <v>9</v>
      </c>
      <c r="E146" s="2">
        <v>13.792</v>
      </c>
      <c r="F146">
        <v>148</v>
      </c>
    </row>
    <row r="147" spans="2:8" x14ac:dyDescent="0.25">
      <c r="B147" t="s">
        <v>187</v>
      </c>
      <c r="C147" t="s">
        <v>1</v>
      </c>
      <c r="D147" t="s">
        <v>9</v>
      </c>
      <c r="E147">
        <v>15.026</v>
      </c>
      <c r="F147">
        <v>52</v>
      </c>
    </row>
    <row r="148" spans="2:8" x14ac:dyDescent="0.25">
      <c r="B148" t="s">
        <v>180</v>
      </c>
      <c r="C148" t="s">
        <v>1</v>
      </c>
      <c r="D148" t="s">
        <v>9</v>
      </c>
      <c r="E148" s="3">
        <v>2.2080000000000002</v>
      </c>
      <c r="F148" s="5"/>
      <c r="G148" s="5"/>
      <c r="H148" s="5"/>
    </row>
    <row r="149" spans="2:8" x14ac:dyDescent="0.25">
      <c r="B149" t="s">
        <v>180</v>
      </c>
      <c r="C149" t="s">
        <v>1</v>
      </c>
      <c r="D149" t="s">
        <v>9</v>
      </c>
      <c r="E149" s="18">
        <v>2.2080000000000002</v>
      </c>
      <c r="F149" s="5"/>
      <c r="G149" s="5"/>
      <c r="H149" s="5"/>
    </row>
    <row r="150" spans="2:8" x14ac:dyDescent="0.25">
      <c r="B150" t="s">
        <v>106</v>
      </c>
      <c r="C150" t="s">
        <v>6</v>
      </c>
      <c r="D150" t="s">
        <v>9</v>
      </c>
      <c r="E150" s="2">
        <v>16.216000000000001</v>
      </c>
      <c r="F150">
        <v>58</v>
      </c>
      <c r="G150">
        <v>90</v>
      </c>
      <c r="H150" t="s">
        <v>105</v>
      </c>
    </row>
    <row r="151" spans="2:8" x14ac:dyDescent="0.25">
      <c r="B151" t="s">
        <v>158</v>
      </c>
      <c r="C151" t="s">
        <v>6</v>
      </c>
      <c r="D151" t="s">
        <v>9</v>
      </c>
      <c r="E151" s="3">
        <v>0.75409000000000004</v>
      </c>
      <c r="F151" s="5">
        <v>117</v>
      </c>
      <c r="G151" s="5"/>
      <c r="H151" s="5" t="s">
        <v>69</v>
      </c>
    </row>
    <row r="152" spans="2:8" x14ac:dyDescent="0.25">
      <c r="B152" t="s">
        <v>85</v>
      </c>
      <c r="C152" t="s">
        <v>1</v>
      </c>
      <c r="D152" t="s">
        <v>9</v>
      </c>
      <c r="E152" s="2">
        <v>24.026</v>
      </c>
      <c r="F152">
        <v>126</v>
      </c>
      <c r="G152">
        <v>170</v>
      </c>
    </row>
    <row r="153" spans="2:8" x14ac:dyDescent="0.25">
      <c r="B153" t="s">
        <v>85</v>
      </c>
      <c r="C153" t="s">
        <v>6</v>
      </c>
      <c r="D153" t="s">
        <v>9</v>
      </c>
      <c r="E153" s="2">
        <v>24.225999999999999</v>
      </c>
      <c r="F153">
        <v>126</v>
      </c>
      <c r="G153">
        <v>170</v>
      </c>
    </row>
    <row r="154" spans="2:8" x14ac:dyDescent="0.25">
      <c r="B154" t="s">
        <v>159</v>
      </c>
      <c r="C154" t="s">
        <v>1</v>
      </c>
      <c r="D154" t="s">
        <v>9</v>
      </c>
      <c r="E154" s="2">
        <v>2.6749999999999998</v>
      </c>
      <c r="F154" s="5">
        <v>59</v>
      </c>
      <c r="G154" s="5"/>
      <c r="H154" s="5"/>
    </row>
    <row r="155" spans="2:8" x14ac:dyDescent="0.25">
      <c r="B155" t="s">
        <v>183</v>
      </c>
      <c r="C155" t="s">
        <v>1</v>
      </c>
      <c r="D155" t="s">
        <v>9</v>
      </c>
      <c r="E155" s="2">
        <v>2.6749999999999998</v>
      </c>
      <c r="F155" s="5"/>
      <c r="G155" s="5"/>
    </row>
    <row r="156" spans="2:8" x14ac:dyDescent="0.25">
      <c r="B156" t="s">
        <v>220</v>
      </c>
      <c r="C156" t="s">
        <v>1</v>
      </c>
      <c r="D156" t="s">
        <v>9</v>
      </c>
      <c r="E156">
        <v>3.5449999999999999</v>
      </c>
      <c r="F156">
        <v>50</v>
      </c>
      <c r="G156">
        <v>80</v>
      </c>
      <c r="H156" t="s">
        <v>219</v>
      </c>
    </row>
    <row r="157" spans="2:8" x14ac:dyDescent="0.25">
      <c r="B157" t="s">
        <v>220</v>
      </c>
      <c r="C157" t="s">
        <v>6</v>
      </c>
      <c r="D157" t="s">
        <v>9</v>
      </c>
      <c r="E157">
        <v>3.6629999999999998</v>
      </c>
      <c r="F157">
        <v>50</v>
      </c>
      <c r="G157">
        <v>80</v>
      </c>
    </row>
    <row r="158" spans="2:8" x14ac:dyDescent="0.25">
      <c r="B158" t="s">
        <v>220</v>
      </c>
      <c r="C158" t="s">
        <v>1</v>
      </c>
      <c r="D158" t="s">
        <v>9</v>
      </c>
      <c r="E158">
        <v>3.5449999999999999</v>
      </c>
      <c r="F158" t="s">
        <v>238</v>
      </c>
    </row>
    <row r="159" spans="2:8" x14ac:dyDescent="0.25">
      <c r="B159" t="s">
        <v>220</v>
      </c>
      <c r="C159" t="s">
        <v>6</v>
      </c>
      <c r="D159" t="s">
        <v>9</v>
      </c>
      <c r="E159">
        <v>3.6629999999999998</v>
      </c>
    </row>
    <row r="160" spans="2:8" x14ac:dyDescent="0.25">
      <c r="B160" t="s">
        <v>111</v>
      </c>
      <c r="C160" t="s">
        <v>1</v>
      </c>
      <c r="D160" t="s">
        <v>9</v>
      </c>
      <c r="E160" s="2">
        <v>4.4800000000000004</v>
      </c>
      <c r="F160">
        <v>45</v>
      </c>
      <c r="G160">
        <v>80</v>
      </c>
    </row>
    <row r="161" spans="2:10" x14ac:dyDescent="0.25">
      <c r="B161" t="s">
        <v>139</v>
      </c>
      <c r="C161" t="s">
        <v>1</v>
      </c>
      <c r="D161" t="s">
        <v>9</v>
      </c>
      <c r="E161" s="2">
        <v>0.1764</v>
      </c>
      <c r="F161">
        <v>50</v>
      </c>
      <c r="G161">
        <v>85</v>
      </c>
    </row>
    <row r="162" spans="2:10" x14ac:dyDescent="0.25">
      <c r="B162" t="s">
        <v>135</v>
      </c>
      <c r="C162" t="s">
        <v>1</v>
      </c>
      <c r="D162" t="s">
        <v>9</v>
      </c>
      <c r="E162" s="3" t="s">
        <v>136</v>
      </c>
      <c r="F162" s="12">
        <v>92</v>
      </c>
      <c r="G162" s="12">
        <f>245/2</f>
        <v>122.5</v>
      </c>
      <c r="H162" s="12"/>
      <c r="I162" s="12"/>
      <c r="J162" s="12"/>
    </row>
    <row r="163" spans="2:10" x14ac:dyDescent="0.25">
      <c r="B163" t="s">
        <v>135</v>
      </c>
      <c r="C163" t="s">
        <v>6</v>
      </c>
      <c r="D163" t="s">
        <v>9</v>
      </c>
      <c r="E163" s="3" t="s">
        <v>137</v>
      </c>
      <c r="F163" s="12">
        <v>92</v>
      </c>
      <c r="G163" s="12">
        <v>122.5</v>
      </c>
    </row>
    <row r="164" spans="2:10" x14ac:dyDescent="0.25">
      <c r="B164" t="s">
        <v>171</v>
      </c>
      <c r="C164" t="s">
        <v>1</v>
      </c>
      <c r="D164" t="s">
        <v>9</v>
      </c>
      <c r="E164" s="3">
        <v>5.1900000000000002E-2</v>
      </c>
      <c r="F164">
        <v>61</v>
      </c>
      <c r="G164" t="s">
        <v>166</v>
      </c>
      <c r="H164" t="s">
        <v>218</v>
      </c>
      <c r="I164" t="s">
        <v>229</v>
      </c>
    </row>
    <row r="165" spans="2:10" x14ac:dyDescent="0.25">
      <c r="B165" t="s">
        <v>171</v>
      </c>
      <c r="C165" t="s">
        <v>6</v>
      </c>
      <c r="D165" t="s">
        <v>9</v>
      </c>
      <c r="E165" s="3">
        <v>5.4199999999999998E-2</v>
      </c>
      <c r="F165">
        <v>61</v>
      </c>
      <c r="G165" t="s">
        <v>166</v>
      </c>
    </row>
    <row r="166" spans="2:10" x14ac:dyDescent="0.25">
      <c r="B166" s="12" t="s">
        <v>240</v>
      </c>
      <c r="C166" s="12" t="s">
        <v>1</v>
      </c>
      <c r="D166" s="12" t="s">
        <v>9</v>
      </c>
      <c r="E166" s="13">
        <v>1.0084</v>
      </c>
      <c r="F166" s="22">
        <v>127</v>
      </c>
      <c r="G166" s="22">
        <v>170</v>
      </c>
      <c r="H166" t="s">
        <v>241</v>
      </c>
    </row>
    <row r="167" spans="2:10" x14ac:dyDescent="0.25">
      <c r="B167" s="12" t="s">
        <v>240</v>
      </c>
      <c r="C167" s="12" t="s">
        <v>6</v>
      </c>
      <c r="D167" s="12" t="s">
        <v>9</v>
      </c>
      <c r="E167" s="13">
        <v>1.0158</v>
      </c>
      <c r="F167" s="22">
        <v>127</v>
      </c>
      <c r="G167" s="22">
        <v>170</v>
      </c>
      <c r="H167" t="s">
        <v>241</v>
      </c>
    </row>
    <row r="168" spans="2:10" x14ac:dyDescent="0.25">
      <c r="B168" t="s">
        <v>183</v>
      </c>
      <c r="C168" t="s">
        <v>1</v>
      </c>
      <c r="D168" t="s">
        <v>9</v>
      </c>
      <c r="E168">
        <v>2.6749999999999998</v>
      </c>
      <c r="F168">
        <v>59</v>
      </c>
      <c r="G168" t="s">
        <v>166</v>
      </c>
      <c r="H168" t="s">
        <v>239</v>
      </c>
    </row>
    <row r="169" spans="2:10" x14ac:dyDescent="0.25">
      <c r="B169" s="12" t="s">
        <v>242</v>
      </c>
      <c r="C169" s="12" t="s">
        <v>1</v>
      </c>
      <c r="D169" s="12" t="s">
        <v>9</v>
      </c>
      <c r="E169" s="13">
        <v>0.10992</v>
      </c>
      <c r="F169" s="22">
        <v>221</v>
      </c>
      <c r="G169" s="22">
        <f>510/2</f>
        <v>255</v>
      </c>
      <c r="H169" t="s">
        <v>243</v>
      </c>
    </row>
    <row r="170" spans="2:10" x14ac:dyDescent="0.25">
      <c r="B170" s="12" t="s">
        <v>242</v>
      </c>
      <c r="C170" s="12" t="s">
        <v>6</v>
      </c>
      <c r="D170" s="12" t="s">
        <v>9</v>
      </c>
      <c r="E170" s="13">
        <v>0.11209</v>
      </c>
      <c r="F170" s="22">
        <v>221</v>
      </c>
      <c r="G170" s="22">
        <v>255</v>
      </c>
    </row>
    <row r="171" spans="2:10" x14ac:dyDescent="0.25">
      <c r="B171" t="s">
        <v>55</v>
      </c>
      <c r="C171" t="s">
        <v>1</v>
      </c>
      <c r="D171" t="s">
        <v>9</v>
      </c>
      <c r="E171" s="3">
        <v>0.97970000000000002</v>
      </c>
      <c r="F171" s="5">
        <v>139</v>
      </c>
      <c r="G171">
        <v>180</v>
      </c>
      <c r="H171" s="5" t="s">
        <v>54</v>
      </c>
    </row>
    <row r="172" spans="2:10" x14ac:dyDescent="0.25">
      <c r="B172" t="s">
        <v>61</v>
      </c>
      <c r="C172" t="s">
        <v>1</v>
      </c>
      <c r="D172" t="s">
        <v>9</v>
      </c>
      <c r="E172">
        <v>0.35470000000000002</v>
      </c>
      <c r="F172">
        <v>76</v>
      </c>
      <c r="G172">
        <v>130</v>
      </c>
      <c r="H172" t="s">
        <v>246</v>
      </c>
    </row>
    <row r="173" spans="2:10" x14ac:dyDescent="0.25">
      <c r="B173" s="12" t="s">
        <v>197</v>
      </c>
      <c r="C173" s="12" t="s">
        <v>1</v>
      </c>
      <c r="D173" s="12" t="s">
        <v>9</v>
      </c>
      <c r="E173" s="13">
        <v>9.7600000000000006E-2</v>
      </c>
      <c r="F173" s="22">
        <v>66</v>
      </c>
      <c r="G173" s="22">
        <v>115</v>
      </c>
      <c r="H173" t="s">
        <v>248</v>
      </c>
    </row>
    <row r="174" spans="2:10" x14ac:dyDescent="0.25">
      <c r="B174" t="s">
        <v>116</v>
      </c>
      <c r="C174" t="s">
        <v>1</v>
      </c>
      <c r="D174" t="s">
        <v>9</v>
      </c>
      <c r="E174" s="13">
        <v>9.5799999999999996E-2</v>
      </c>
      <c r="F174" s="22">
        <v>46</v>
      </c>
      <c r="G174" s="22">
        <v>80</v>
      </c>
      <c r="H174" t="s">
        <v>249</v>
      </c>
    </row>
    <row r="175" spans="2:10" x14ac:dyDescent="0.25">
      <c r="B175" t="s">
        <v>81</v>
      </c>
      <c r="C175" t="s">
        <v>6</v>
      </c>
      <c r="D175" t="s">
        <v>9</v>
      </c>
      <c r="E175" s="13">
        <v>0.21329999999999999</v>
      </c>
      <c r="F175" s="22">
        <v>56</v>
      </c>
      <c r="G175" s="22">
        <v>85</v>
      </c>
      <c r="H175" s="23" t="s">
        <v>252</v>
      </c>
    </row>
    <row r="176" spans="2:10" x14ac:dyDescent="0.25">
      <c r="B176" t="s">
        <v>251</v>
      </c>
      <c r="C176" t="s">
        <v>1</v>
      </c>
      <c r="D176" t="s">
        <v>9</v>
      </c>
      <c r="E176" s="13">
        <v>0.46750000000000003</v>
      </c>
      <c r="F176" s="22">
        <v>39</v>
      </c>
      <c r="G176" s="22">
        <v>65</v>
      </c>
      <c r="H176" s="23"/>
    </row>
    <row r="177" spans="2:12" x14ac:dyDescent="0.25">
      <c r="B177" t="s">
        <v>251</v>
      </c>
      <c r="C177" t="s">
        <v>6</v>
      </c>
      <c r="D177" t="s">
        <v>9</v>
      </c>
      <c r="E177" s="13">
        <v>0.47310000000000002</v>
      </c>
      <c r="F177" s="22">
        <v>39</v>
      </c>
      <c r="G177" s="22">
        <v>65</v>
      </c>
    </row>
    <row r="178" spans="2:12" x14ac:dyDescent="0.25">
      <c r="B178" t="s">
        <v>254</v>
      </c>
      <c r="C178" t="s">
        <v>1</v>
      </c>
      <c r="D178" t="s">
        <v>255</v>
      </c>
      <c r="E178">
        <v>0.70940000000000003</v>
      </c>
      <c r="F178" s="22">
        <v>77</v>
      </c>
      <c r="G178" s="22">
        <v>130</v>
      </c>
      <c r="H178" t="s">
        <v>256</v>
      </c>
    </row>
    <row r="179" spans="2:12" x14ac:dyDescent="0.25">
      <c r="B179" t="s">
        <v>257</v>
      </c>
      <c r="C179" t="s">
        <v>1</v>
      </c>
      <c r="D179" t="s">
        <v>101</v>
      </c>
      <c r="E179">
        <v>2.3209</v>
      </c>
      <c r="F179" s="22"/>
      <c r="G179" s="22"/>
      <c r="H179" t="s">
        <v>258</v>
      </c>
    </row>
    <row r="180" spans="2:12" x14ac:dyDescent="0.25">
      <c r="B180" t="s">
        <v>263</v>
      </c>
      <c r="C180" t="s">
        <v>1</v>
      </c>
      <c r="D180" t="s">
        <v>9</v>
      </c>
      <c r="E180" t="s">
        <v>264</v>
      </c>
      <c r="F180" s="22">
        <v>63</v>
      </c>
      <c r="G180" s="22">
        <v>110</v>
      </c>
      <c r="H180" t="s">
        <v>266</v>
      </c>
    </row>
    <row r="181" spans="2:12" x14ac:dyDescent="0.25">
      <c r="B181" t="s">
        <v>58</v>
      </c>
      <c r="C181" t="s">
        <v>82</v>
      </c>
      <c r="D181" t="s">
        <v>9</v>
      </c>
      <c r="E181">
        <v>0.72970000000000002</v>
      </c>
      <c r="F181" s="22">
        <v>140</v>
      </c>
      <c r="G181" s="22">
        <v>180</v>
      </c>
      <c r="H181" t="s">
        <v>267</v>
      </c>
    </row>
    <row r="182" spans="2:12" x14ac:dyDescent="0.25">
      <c r="B182" t="s">
        <v>58</v>
      </c>
      <c r="C182" t="s">
        <v>1</v>
      </c>
      <c r="D182" t="s">
        <v>9</v>
      </c>
      <c r="E182">
        <v>0.73440000000000005</v>
      </c>
      <c r="F182" s="22">
        <v>140</v>
      </c>
      <c r="G182" s="22">
        <v>180</v>
      </c>
      <c r="H182" t="s">
        <v>267</v>
      </c>
    </row>
    <row r="183" spans="2:12" x14ac:dyDescent="0.25">
      <c r="B183" t="s">
        <v>270</v>
      </c>
      <c r="C183" t="s">
        <v>6</v>
      </c>
      <c r="D183" t="s">
        <v>9</v>
      </c>
      <c r="E183">
        <v>0.97840000000000005</v>
      </c>
      <c r="F183" s="22">
        <v>136</v>
      </c>
      <c r="G183" s="22">
        <v>180</v>
      </c>
      <c r="H183" t="s">
        <v>273</v>
      </c>
    </row>
    <row r="184" spans="2:12" x14ac:dyDescent="0.25">
      <c r="B184" t="s">
        <v>261</v>
      </c>
      <c r="C184" t="s">
        <v>1</v>
      </c>
      <c r="D184" t="s">
        <v>101</v>
      </c>
      <c r="E184">
        <v>2.0709</v>
      </c>
      <c r="F184" s="22">
        <v>189</v>
      </c>
      <c r="G184" s="22">
        <v>250</v>
      </c>
      <c r="H184" t="s">
        <v>269</v>
      </c>
    </row>
    <row r="185" spans="2:12" x14ac:dyDescent="0.25">
      <c r="B185" t="s">
        <v>262</v>
      </c>
      <c r="C185" t="s">
        <v>1</v>
      </c>
      <c r="D185" t="s">
        <v>9</v>
      </c>
      <c r="E185" s="2" t="s">
        <v>265</v>
      </c>
      <c r="F185" s="22">
        <v>39</v>
      </c>
      <c r="G185" s="22">
        <v>75</v>
      </c>
      <c r="H185" t="s">
        <v>274</v>
      </c>
    </row>
    <row r="186" spans="2:12" x14ac:dyDescent="0.25">
      <c r="B186" s="12" t="s">
        <v>100</v>
      </c>
      <c r="C186" s="12" t="s">
        <v>1</v>
      </c>
      <c r="D186" s="12" t="s">
        <v>101</v>
      </c>
      <c r="E186" s="13">
        <v>1.9459</v>
      </c>
      <c r="F186" s="5">
        <v>198</v>
      </c>
      <c r="G186" s="5">
        <v>275</v>
      </c>
      <c r="H186" s="12" t="s">
        <v>275</v>
      </c>
      <c r="I186" s="12"/>
      <c r="J186" s="12"/>
      <c r="K186" s="12"/>
      <c r="L186" s="12"/>
    </row>
    <row r="187" spans="2:12" x14ac:dyDescent="0.25">
      <c r="B187" s="12" t="s">
        <v>100</v>
      </c>
      <c r="C187" s="12" t="s">
        <v>1</v>
      </c>
      <c r="D187" s="12" t="s">
        <v>101</v>
      </c>
      <c r="E187" s="13">
        <v>1.9459</v>
      </c>
      <c r="F187" s="5">
        <v>198</v>
      </c>
      <c r="G187" s="5">
        <v>275</v>
      </c>
      <c r="H187" s="12" t="s">
        <v>275</v>
      </c>
      <c r="I187" s="12"/>
      <c r="J187" s="12"/>
      <c r="K187" s="12"/>
      <c r="L187" s="12"/>
    </row>
    <row r="188" spans="2:12" x14ac:dyDescent="0.25">
      <c r="B188" s="12" t="s">
        <v>100</v>
      </c>
      <c r="C188" s="12" t="s">
        <v>1</v>
      </c>
      <c r="D188" s="12" t="s">
        <v>101</v>
      </c>
      <c r="E188" s="13">
        <v>1.9459</v>
      </c>
      <c r="F188" s="5">
        <v>212</v>
      </c>
      <c r="G188" s="5">
        <v>275</v>
      </c>
      <c r="H188" t="s">
        <v>277</v>
      </c>
    </row>
    <row r="189" spans="2:12" x14ac:dyDescent="0.25">
      <c r="B189" s="12" t="s">
        <v>278</v>
      </c>
      <c r="C189" s="12" t="s">
        <v>6</v>
      </c>
      <c r="D189" s="12" t="s">
        <v>101</v>
      </c>
      <c r="E189" s="13">
        <v>2.2164000000000001</v>
      </c>
      <c r="F189" s="5">
        <v>225</v>
      </c>
      <c r="G189" s="5">
        <v>300</v>
      </c>
      <c r="H189" t="s">
        <v>279</v>
      </c>
    </row>
    <row r="190" spans="2:12" x14ac:dyDescent="0.25">
      <c r="B190" s="12" t="s">
        <v>280</v>
      </c>
      <c r="C190" s="12" t="s">
        <v>1</v>
      </c>
      <c r="D190" s="12" t="s">
        <v>9</v>
      </c>
      <c r="E190" s="13">
        <v>0.35470000000000002</v>
      </c>
      <c r="F190" s="5">
        <v>76</v>
      </c>
      <c r="G190" s="5">
        <v>130</v>
      </c>
      <c r="H190" t="s">
        <v>281</v>
      </c>
    </row>
    <row r="191" spans="2:12" x14ac:dyDescent="0.25">
      <c r="B191" s="12" t="s">
        <v>100</v>
      </c>
      <c r="C191" s="12" t="s">
        <v>1</v>
      </c>
      <c r="D191" s="12" t="s">
        <v>101</v>
      </c>
      <c r="E191" s="13">
        <v>1.9459</v>
      </c>
      <c r="F191" s="5">
        <v>212</v>
      </c>
      <c r="G191" s="5">
        <v>275</v>
      </c>
      <c r="H191" t="s">
        <v>277</v>
      </c>
    </row>
    <row r="192" spans="2:12" x14ac:dyDescent="0.25">
      <c r="B192" s="12" t="s">
        <v>278</v>
      </c>
      <c r="C192" s="12" t="s">
        <v>6</v>
      </c>
      <c r="D192" s="12" t="s">
        <v>101</v>
      </c>
      <c r="E192" s="13">
        <v>2.2164000000000001</v>
      </c>
      <c r="F192" s="5">
        <v>225</v>
      </c>
      <c r="G192" s="5">
        <v>300</v>
      </c>
      <c r="H192" t="s">
        <v>279</v>
      </c>
    </row>
    <row r="193" spans="2:11" x14ac:dyDescent="0.25">
      <c r="B193" s="12" t="s">
        <v>280</v>
      </c>
      <c r="C193" s="12" t="s">
        <v>1</v>
      </c>
      <c r="D193" s="12" t="s">
        <v>9</v>
      </c>
      <c r="E193" s="13">
        <v>0.35470000000000002</v>
      </c>
      <c r="F193" s="5">
        <v>76</v>
      </c>
      <c r="G193" s="5">
        <v>130</v>
      </c>
      <c r="H193" t="s">
        <v>281</v>
      </c>
    </row>
    <row r="194" spans="2:11" x14ac:dyDescent="0.25">
      <c r="B194" s="12" t="s">
        <v>283</v>
      </c>
      <c r="C194" s="12" t="s">
        <v>1</v>
      </c>
      <c r="D194" s="12" t="s">
        <v>9</v>
      </c>
      <c r="E194" s="13">
        <v>1.0084</v>
      </c>
      <c r="F194" s="5">
        <v>127</v>
      </c>
      <c r="G194" s="5">
        <v>170</v>
      </c>
      <c r="H194" t="s">
        <v>286</v>
      </c>
      <c r="K194" s="23"/>
    </row>
    <row r="195" spans="2:11" x14ac:dyDescent="0.25">
      <c r="B195" s="12" t="s">
        <v>284</v>
      </c>
      <c r="C195" s="12" t="s">
        <v>1</v>
      </c>
      <c r="D195" s="12" t="s">
        <v>9</v>
      </c>
      <c r="E195" s="21">
        <v>5.35</v>
      </c>
      <c r="F195" s="5">
        <v>39</v>
      </c>
      <c r="G195" s="5">
        <v>75</v>
      </c>
      <c r="H195" t="s">
        <v>285</v>
      </c>
      <c r="K195" s="23"/>
    </row>
    <row r="196" spans="2:11" x14ac:dyDescent="0.25">
      <c r="B196" s="12" t="s">
        <v>120</v>
      </c>
      <c r="C196" s="12" t="s">
        <v>1</v>
      </c>
      <c r="D196" s="12" t="s">
        <v>9</v>
      </c>
      <c r="E196" s="13">
        <v>0.2175</v>
      </c>
      <c r="F196" s="5"/>
      <c r="G196" s="5"/>
      <c r="H196" t="s">
        <v>288</v>
      </c>
      <c r="J196" t="s">
        <v>289</v>
      </c>
    </row>
    <row r="197" spans="2:11" x14ac:dyDescent="0.25">
      <c r="B197" s="12" t="s">
        <v>183</v>
      </c>
      <c r="C197" s="12" t="s">
        <v>1</v>
      </c>
      <c r="D197" s="12" t="s">
        <v>9</v>
      </c>
      <c r="E197" s="13" t="s">
        <v>291</v>
      </c>
      <c r="F197" s="5">
        <v>59</v>
      </c>
      <c r="G197" s="5">
        <v>95</v>
      </c>
      <c r="H197" t="s">
        <v>292</v>
      </c>
      <c r="J197" s="23" t="s">
        <v>166</v>
      </c>
    </row>
    <row r="198" spans="2:11" x14ac:dyDescent="0.25">
      <c r="B198" s="12" t="s">
        <v>293</v>
      </c>
      <c r="C198" s="12" t="s">
        <v>1</v>
      </c>
      <c r="D198" s="12" t="s">
        <v>101</v>
      </c>
      <c r="E198" s="13">
        <v>2.3209</v>
      </c>
      <c r="F198" s="5">
        <v>243</v>
      </c>
      <c r="G198" s="5">
        <v>320</v>
      </c>
      <c r="H198" t="s">
        <v>294</v>
      </c>
    </row>
    <row r="199" spans="2:11" x14ac:dyDescent="0.25">
      <c r="B199" s="12" t="s">
        <v>295</v>
      </c>
      <c r="C199" s="12" t="s">
        <v>82</v>
      </c>
      <c r="D199" s="12" t="s">
        <v>101</v>
      </c>
      <c r="E199" s="13">
        <v>2.4540000000000002</v>
      </c>
      <c r="F199" s="5">
        <v>258</v>
      </c>
      <c r="G199" s="5">
        <v>340</v>
      </c>
      <c r="H199" t="s">
        <v>296</v>
      </c>
    </row>
    <row r="200" spans="2:11" x14ac:dyDescent="0.25">
      <c r="B200" s="12" t="s">
        <v>297</v>
      </c>
      <c r="C200" s="12" t="s">
        <v>82</v>
      </c>
      <c r="D200" s="12" t="s">
        <v>9</v>
      </c>
      <c r="E200" s="13">
        <v>1.0787</v>
      </c>
      <c r="F200" s="5">
        <v>89</v>
      </c>
      <c r="G200" s="5">
        <v>145</v>
      </c>
      <c r="H200" t="s">
        <v>298</v>
      </c>
    </row>
    <row r="201" spans="2:11" x14ac:dyDescent="0.25">
      <c r="B201" s="12" t="s">
        <v>299</v>
      </c>
      <c r="C201" s="12" t="s">
        <v>1</v>
      </c>
      <c r="D201" s="12" t="s">
        <v>9</v>
      </c>
      <c r="E201" s="13">
        <v>0.27639999999999998</v>
      </c>
      <c r="F201" s="5">
        <v>38</v>
      </c>
      <c r="G201" s="5">
        <v>75</v>
      </c>
      <c r="H201" t="s">
        <v>300</v>
      </c>
    </row>
    <row r="202" spans="2:11" x14ac:dyDescent="0.25">
      <c r="B202" t="s">
        <v>16</v>
      </c>
      <c r="C202" t="s">
        <v>1</v>
      </c>
      <c r="D202" t="s">
        <v>9</v>
      </c>
      <c r="E202">
        <v>0.2175</v>
      </c>
      <c r="H202" t="s">
        <v>303</v>
      </c>
      <c r="J202" t="s">
        <v>305</v>
      </c>
    </row>
    <row r="203" spans="2:11" x14ac:dyDescent="0.25">
      <c r="B203" t="s">
        <v>16</v>
      </c>
      <c r="C203" t="s">
        <v>6</v>
      </c>
      <c r="D203" t="s">
        <v>9</v>
      </c>
      <c r="E203">
        <v>0.22239999999999999</v>
      </c>
      <c r="H203" t="s">
        <v>303</v>
      </c>
      <c r="J203" t="s">
        <v>305</v>
      </c>
    </row>
    <row r="204" spans="2:11" x14ac:dyDescent="0.25">
      <c r="B204" t="s">
        <v>62</v>
      </c>
      <c r="C204" t="s">
        <v>1</v>
      </c>
      <c r="D204" t="s">
        <v>9</v>
      </c>
      <c r="E204">
        <v>0.14369999999999999</v>
      </c>
      <c r="H204" t="s">
        <v>304</v>
      </c>
      <c r="J204" t="s">
        <v>305</v>
      </c>
    </row>
    <row r="205" spans="2:11" x14ac:dyDescent="0.25">
      <c r="B205" s="12" t="s">
        <v>293</v>
      </c>
      <c r="C205" s="12" t="s">
        <v>1</v>
      </c>
      <c r="D205" s="12" t="s">
        <v>101</v>
      </c>
      <c r="E205" s="13">
        <v>2.3209</v>
      </c>
      <c r="F205" s="5">
        <v>243</v>
      </c>
      <c r="G205" s="5">
        <v>320</v>
      </c>
      <c r="H205" t="s">
        <v>306</v>
      </c>
    </row>
    <row r="206" spans="2:11" x14ac:dyDescent="0.25">
      <c r="B206" t="s">
        <v>189</v>
      </c>
      <c r="C206" t="s">
        <v>1</v>
      </c>
      <c r="D206" t="s">
        <v>9</v>
      </c>
      <c r="E206">
        <v>0.1177</v>
      </c>
      <c r="F206">
        <v>40</v>
      </c>
      <c r="G206">
        <v>75</v>
      </c>
      <c r="H206" t="s">
        <v>314</v>
      </c>
    </row>
    <row r="207" spans="2:11" x14ac:dyDescent="0.25">
      <c r="B207" t="s">
        <v>312</v>
      </c>
      <c r="C207" t="s">
        <v>1</v>
      </c>
      <c r="D207" t="s">
        <v>9</v>
      </c>
      <c r="E207">
        <v>0.8286</v>
      </c>
      <c r="F207">
        <v>62</v>
      </c>
      <c r="G207">
        <v>110</v>
      </c>
      <c r="H207" t="s">
        <v>313</v>
      </c>
    </row>
    <row r="208" spans="2:11" ht="13.5" customHeight="1" x14ac:dyDescent="0.25">
      <c r="B208" t="s">
        <v>315</v>
      </c>
      <c r="C208" t="s">
        <v>6</v>
      </c>
      <c r="E208">
        <v>5.6449999999999996</v>
      </c>
      <c r="F208">
        <v>105</v>
      </c>
      <c r="G208">
        <v>160</v>
      </c>
      <c r="H208" t="s">
        <v>319</v>
      </c>
    </row>
    <row r="209" spans="2:11" x14ac:dyDescent="0.25">
      <c r="B209" t="s">
        <v>317</v>
      </c>
      <c r="C209" t="s">
        <v>1</v>
      </c>
      <c r="E209" s="2">
        <v>3.52</v>
      </c>
      <c r="F209">
        <f>242/2</f>
        <v>121</v>
      </c>
      <c r="G209">
        <f>320/2</f>
        <v>160</v>
      </c>
      <c r="H209" t="s">
        <v>320</v>
      </c>
      <c r="J209" t="s">
        <v>305</v>
      </c>
    </row>
    <row r="210" spans="2:11" x14ac:dyDescent="0.25">
      <c r="B210" t="s">
        <v>317</v>
      </c>
      <c r="C210" t="s">
        <v>6</v>
      </c>
      <c r="E210" s="2">
        <v>3.4329999999999998</v>
      </c>
      <c r="F210">
        <v>121</v>
      </c>
      <c r="G210">
        <v>160</v>
      </c>
      <c r="H210" t="s">
        <v>320</v>
      </c>
      <c r="J210" t="s">
        <v>305</v>
      </c>
    </row>
    <row r="211" spans="2:11" x14ac:dyDescent="0.25">
      <c r="B211" t="s">
        <v>318</v>
      </c>
      <c r="C211" t="s">
        <v>1</v>
      </c>
      <c r="E211" s="2">
        <v>5.3209999999999997</v>
      </c>
      <c r="F211">
        <f>218/2</f>
        <v>109</v>
      </c>
      <c r="G211">
        <f>290/2</f>
        <v>145</v>
      </c>
      <c r="H211" t="s">
        <v>321</v>
      </c>
      <c r="J211" t="s">
        <v>305</v>
      </c>
    </row>
    <row r="212" spans="2:11" x14ac:dyDescent="0.25">
      <c r="B212" t="s">
        <v>318</v>
      </c>
      <c r="C212" t="s">
        <v>6</v>
      </c>
      <c r="E212" s="2">
        <v>5.2119999999999997</v>
      </c>
      <c r="F212">
        <v>109</v>
      </c>
      <c r="G212">
        <v>145</v>
      </c>
      <c r="H212" t="s">
        <v>321</v>
      </c>
      <c r="J212" t="s">
        <v>305</v>
      </c>
    </row>
    <row r="213" spans="2:11" x14ac:dyDescent="0.25">
      <c r="B213" t="s">
        <v>15</v>
      </c>
      <c r="C213" t="s">
        <v>1</v>
      </c>
      <c r="D213" t="s">
        <v>206</v>
      </c>
      <c r="E213" s="3">
        <v>7.4399999999999994E-2</v>
      </c>
      <c r="F213">
        <v>58</v>
      </c>
      <c r="G213">
        <v>85</v>
      </c>
      <c r="H213" t="s">
        <v>322</v>
      </c>
    </row>
    <row r="214" spans="2:11" x14ac:dyDescent="0.25">
      <c r="B214" t="s">
        <v>15</v>
      </c>
      <c r="C214" t="s">
        <v>6</v>
      </c>
      <c r="D214" t="s">
        <v>206</v>
      </c>
      <c r="E214" s="3">
        <v>7.7200000000000005E-2</v>
      </c>
      <c r="F214">
        <v>58</v>
      </c>
      <c r="G214">
        <v>85</v>
      </c>
      <c r="H214" t="s">
        <v>322</v>
      </c>
    </row>
    <row r="215" spans="2:11" x14ac:dyDescent="0.25">
      <c r="B215" t="s">
        <v>324</v>
      </c>
      <c r="C215" t="s">
        <v>1</v>
      </c>
      <c r="D215" t="s">
        <v>206</v>
      </c>
      <c r="E215">
        <v>0.16289999999999999</v>
      </c>
      <c r="F215">
        <v>40</v>
      </c>
      <c r="G215">
        <v>75</v>
      </c>
      <c r="H215" t="s">
        <v>329</v>
      </c>
    </row>
    <row r="216" spans="2:11" x14ac:dyDescent="0.25">
      <c r="B216" s="1" t="s">
        <v>330</v>
      </c>
      <c r="C216" t="s">
        <v>82</v>
      </c>
      <c r="D216" t="s">
        <v>9</v>
      </c>
      <c r="E216">
        <v>0.54669999999999996</v>
      </c>
      <c r="F216">
        <v>116</v>
      </c>
      <c r="G216">
        <v>170</v>
      </c>
      <c r="H216" t="s">
        <v>331</v>
      </c>
    </row>
    <row r="217" spans="2:11" x14ac:dyDescent="0.25">
      <c r="B217" t="s">
        <v>308</v>
      </c>
      <c r="C217" t="s">
        <v>6</v>
      </c>
      <c r="D217" t="s">
        <v>309</v>
      </c>
      <c r="E217" t="s">
        <v>310</v>
      </c>
      <c r="F217">
        <v>151</v>
      </c>
      <c r="G217">
        <v>195</v>
      </c>
      <c r="H217" t="s">
        <v>311</v>
      </c>
      <c r="J217" t="s">
        <v>166</v>
      </c>
    </row>
    <row r="218" spans="2:11" x14ac:dyDescent="0.25">
      <c r="B218" t="s">
        <v>165</v>
      </c>
      <c r="C218" t="s">
        <v>1</v>
      </c>
      <c r="D218" t="s">
        <v>206</v>
      </c>
      <c r="E218">
        <v>0.27639999999999998</v>
      </c>
      <c r="F218">
        <v>38</v>
      </c>
      <c r="G218">
        <f>130/2</f>
        <v>65</v>
      </c>
      <c r="H218" t="s">
        <v>325</v>
      </c>
      <c r="K218" t="s">
        <v>335</v>
      </c>
    </row>
    <row r="219" spans="2:11" x14ac:dyDescent="0.25">
      <c r="B219" t="s">
        <v>165</v>
      </c>
      <c r="C219" t="s">
        <v>6</v>
      </c>
      <c r="D219" t="s">
        <v>206</v>
      </c>
      <c r="E219">
        <v>0.28170000000000001</v>
      </c>
      <c r="F219">
        <v>38</v>
      </c>
      <c r="G219">
        <v>65</v>
      </c>
      <c r="H219" t="s">
        <v>325</v>
      </c>
      <c r="K219" t="s">
        <v>335</v>
      </c>
    </row>
    <row r="220" spans="2:11" x14ac:dyDescent="0.25">
      <c r="B220" t="s">
        <v>326</v>
      </c>
      <c r="C220" t="s">
        <v>6</v>
      </c>
      <c r="D220" t="s">
        <v>327</v>
      </c>
      <c r="F220">
        <v>32</v>
      </c>
      <c r="G220">
        <v>65</v>
      </c>
      <c r="H220" t="s">
        <v>328</v>
      </c>
      <c r="K220" t="s">
        <v>335</v>
      </c>
    </row>
    <row r="221" spans="2:11" x14ac:dyDescent="0.25">
      <c r="B221" t="s">
        <v>143</v>
      </c>
      <c r="C221" t="s">
        <v>82</v>
      </c>
      <c r="D221" t="s">
        <v>9</v>
      </c>
      <c r="E221">
        <v>0.2228</v>
      </c>
      <c r="F221">
        <v>100</v>
      </c>
      <c r="G221">
        <v>155</v>
      </c>
      <c r="H221" t="s">
        <v>338</v>
      </c>
    </row>
    <row r="222" spans="2:11" x14ac:dyDescent="0.25">
      <c r="B222" t="s">
        <v>58</v>
      </c>
      <c r="C222" t="s">
        <v>1</v>
      </c>
      <c r="D222" t="s">
        <v>9</v>
      </c>
      <c r="E222">
        <v>0.72970000000000002</v>
      </c>
      <c r="F222">
        <v>127</v>
      </c>
      <c r="G222">
        <f>340/2</f>
        <v>170</v>
      </c>
      <c r="H222" t="s">
        <v>336</v>
      </c>
    </row>
    <row r="223" spans="2:11" x14ac:dyDescent="0.25">
      <c r="B223" t="s">
        <v>58</v>
      </c>
      <c r="C223" t="s">
        <v>337</v>
      </c>
      <c r="D223" t="s">
        <v>9</v>
      </c>
      <c r="E223">
        <v>0.73440000000000005</v>
      </c>
      <c r="F223">
        <v>127</v>
      </c>
      <c r="G223">
        <v>170</v>
      </c>
      <c r="H223" t="s">
        <v>336</v>
      </c>
    </row>
    <row r="224" spans="2:11" x14ac:dyDescent="0.25">
      <c r="B224" t="s">
        <v>41</v>
      </c>
      <c r="C224" t="s">
        <v>1</v>
      </c>
      <c r="D224" t="s">
        <v>9</v>
      </c>
      <c r="E224">
        <v>0.16969999999999999</v>
      </c>
      <c r="F224">
        <v>40</v>
      </c>
      <c r="G224">
        <v>75</v>
      </c>
      <c r="H224" t="s">
        <v>341</v>
      </c>
      <c r="J224" t="s">
        <v>342</v>
      </c>
    </row>
    <row r="225" spans="2:10" x14ac:dyDescent="0.25">
      <c r="B225" t="s">
        <v>62</v>
      </c>
      <c r="C225" t="s">
        <v>1</v>
      </c>
      <c r="D225" t="s">
        <v>9</v>
      </c>
      <c r="E225">
        <v>0.14369999999999999</v>
      </c>
      <c r="F225">
        <v>36</v>
      </c>
      <c r="G225">
        <v>70</v>
      </c>
      <c r="H225" t="s">
        <v>344</v>
      </c>
    </row>
    <row r="226" spans="2:10" x14ac:dyDescent="0.25">
      <c r="B226" t="s">
        <v>345</v>
      </c>
      <c r="C226" t="s">
        <v>6</v>
      </c>
      <c r="D226" t="s">
        <v>9</v>
      </c>
      <c r="E226">
        <v>0.40279999999999999</v>
      </c>
      <c r="F226">
        <v>118</v>
      </c>
      <c r="G226">
        <v>170</v>
      </c>
      <c r="H226" t="s">
        <v>352</v>
      </c>
    </row>
    <row r="227" spans="2:10" x14ac:dyDescent="0.25">
      <c r="B227" t="s">
        <v>189</v>
      </c>
      <c r="C227" t="s">
        <v>144</v>
      </c>
      <c r="D227" t="s">
        <v>9</v>
      </c>
      <c r="E227">
        <v>0.1177</v>
      </c>
      <c r="F227">
        <v>40</v>
      </c>
      <c r="G227">
        <v>75</v>
      </c>
      <c r="H227" t="s">
        <v>351</v>
      </c>
    </row>
    <row r="228" spans="2:10" x14ac:dyDescent="0.25">
      <c r="B228" t="s">
        <v>346</v>
      </c>
      <c r="C228" t="s">
        <v>144</v>
      </c>
      <c r="D228" t="s">
        <v>9</v>
      </c>
      <c r="E228" s="2">
        <v>9.0259999999999998</v>
      </c>
      <c r="F228">
        <v>41</v>
      </c>
      <c r="G228">
        <v>75</v>
      </c>
      <c r="H228" t="s">
        <v>350</v>
      </c>
    </row>
    <row r="229" spans="2:10" x14ac:dyDescent="0.25">
      <c r="B229" t="s">
        <v>346</v>
      </c>
      <c r="C229" t="s">
        <v>6</v>
      </c>
      <c r="D229" t="s">
        <v>9</v>
      </c>
      <c r="E229" s="2">
        <v>9.2059999999999995</v>
      </c>
      <c r="F229">
        <v>41</v>
      </c>
      <c r="G229">
        <v>75</v>
      </c>
      <c r="H229" t="s">
        <v>350</v>
      </c>
    </row>
    <row r="230" spans="2:10" x14ac:dyDescent="0.25">
      <c r="B230" t="s">
        <v>347</v>
      </c>
      <c r="C230" t="s">
        <v>144</v>
      </c>
      <c r="D230" t="s">
        <v>9</v>
      </c>
      <c r="E230">
        <v>0.16289999999999999</v>
      </c>
      <c r="F230">
        <v>40</v>
      </c>
      <c r="G230">
        <v>75</v>
      </c>
      <c r="H230" t="s">
        <v>349</v>
      </c>
    </row>
    <row r="231" spans="2:10" x14ac:dyDescent="0.25">
      <c r="B231" t="s">
        <v>104</v>
      </c>
      <c r="C231" t="s">
        <v>144</v>
      </c>
      <c r="D231" t="s">
        <v>9</v>
      </c>
      <c r="E231">
        <v>0.2268</v>
      </c>
      <c r="F231">
        <v>38</v>
      </c>
      <c r="G231">
        <v>75</v>
      </c>
      <c r="H231" t="s">
        <v>348</v>
      </c>
    </row>
    <row r="232" spans="2:10" x14ac:dyDescent="0.25">
      <c r="B232" t="s">
        <v>183</v>
      </c>
      <c r="C232" t="s">
        <v>6</v>
      </c>
      <c r="D232" t="s">
        <v>9</v>
      </c>
      <c r="E232">
        <v>2.7749999999999999</v>
      </c>
      <c r="F232">
        <v>59</v>
      </c>
      <c r="G232">
        <v>95</v>
      </c>
      <c r="H232" t="s">
        <v>355</v>
      </c>
    </row>
    <row r="233" spans="2:10" x14ac:dyDescent="0.25">
      <c r="B233" t="s">
        <v>155</v>
      </c>
      <c r="C233" t="s">
        <v>1</v>
      </c>
      <c r="D233" t="s">
        <v>9</v>
      </c>
      <c r="E233">
        <v>0.28249999999999997</v>
      </c>
      <c r="F233">
        <v>49</v>
      </c>
      <c r="G233">
        <v>85</v>
      </c>
      <c r="H233" t="s">
        <v>362</v>
      </c>
    </row>
    <row r="234" spans="2:10" x14ac:dyDescent="0.25">
      <c r="B234" t="s">
        <v>15</v>
      </c>
      <c r="C234" t="s">
        <v>6</v>
      </c>
      <c r="D234" t="s">
        <v>9</v>
      </c>
      <c r="E234">
        <v>7.7200000000000005E-2</v>
      </c>
      <c r="F234">
        <v>50</v>
      </c>
      <c r="G234">
        <v>85</v>
      </c>
      <c r="H234" t="s">
        <v>360</v>
      </c>
    </row>
    <row r="235" spans="2:10" x14ac:dyDescent="0.25">
      <c r="B235" t="s">
        <v>116</v>
      </c>
      <c r="C235" t="s">
        <v>1</v>
      </c>
      <c r="D235" t="s">
        <v>9</v>
      </c>
      <c r="E235">
        <v>9.5799999999999996E-2</v>
      </c>
      <c r="F235">
        <v>46</v>
      </c>
      <c r="G235">
        <v>80</v>
      </c>
      <c r="H235" t="s">
        <v>364</v>
      </c>
    </row>
    <row r="236" spans="2:10" x14ac:dyDescent="0.25">
      <c r="B236" t="s">
        <v>120</v>
      </c>
      <c r="C236" t="s">
        <v>1</v>
      </c>
      <c r="D236" t="s">
        <v>366</v>
      </c>
      <c r="E236">
        <v>0.2175</v>
      </c>
      <c r="F236">
        <v>56</v>
      </c>
      <c r="G236">
        <v>90</v>
      </c>
      <c r="H236" t="s">
        <v>367</v>
      </c>
    </row>
    <row r="237" spans="2:10" x14ac:dyDescent="0.25">
      <c r="B237" t="s">
        <v>120</v>
      </c>
      <c r="C237" t="s">
        <v>6</v>
      </c>
      <c r="D237" t="s">
        <v>366</v>
      </c>
      <c r="E237">
        <v>0.22239999999999999</v>
      </c>
      <c r="F237">
        <v>56</v>
      </c>
      <c r="G237">
        <v>90</v>
      </c>
      <c r="H237" t="s">
        <v>368</v>
      </c>
    </row>
    <row r="238" spans="2:10" x14ac:dyDescent="0.25">
      <c r="B238" t="s">
        <v>356</v>
      </c>
      <c r="C238" t="s">
        <v>357</v>
      </c>
      <c r="D238" t="s">
        <v>358</v>
      </c>
      <c r="E238" t="s">
        <v>361</v>
      </c>
      <c r="F238" t="s">
        <v>370</v>
      </c>
      <c r="G238" t="s">
        <v>371</v>
      </c>
      <c r="H238" t="s">
        <v>359</v>
      </c>
    </row>
    <row r="239" spans="2:10" x14ac:dyDescent="0.25">
      <c r="B239" t="s">
        <v>374</v>
      </c>
      <c r="C239" t="s">
        <v>1</v>
      </c>
      <c r="D239" t="s">
        <v>9</v>
      </c>
      <c r="E239" s="2">
        <v>0.16969999999999999</v>
      </c>
      <c r="F239">
        <v>40</v>
      </c>
      <c r="G239" s="5">
        <f>135/2</f>
        <v>67.5</v>
      </c>
      <c r="H239" t="s">
        <v>375</v>
      </c>
      <c r="J239" t="s">
        <v>166</v>
      </c>
    </row>
    <row r="240" spans="2:10" x14ac:dyDescent="0.25">
      <c r="B240" t="s">
        <v>374</v>
      </c>
      <c r="C240" t="s">
        <v>6</v>
      </c>
      <c r="D240" t="s">
        <v>9</v>
      </c>
      <c r="E240" s="2">
        <v>0.1736</v>
      </c>
      <c r="F240">
        <v>40</v>
      </c>
      <c r="G240" s="5">
        <v>67.5</v>
      </c>
      <c r="H240" t="s">
        <v>375</v>
      </c>
      <c r="J240" t="s">
        <v>166</v>
      </c>
    </row>
    <row r="241" spans="2:10" x14ac:dyDescent="0.25">
      <c r="B241" t="s">
        <v>70</v>
      </c>
      <c r="C241" t="s">
        <v>1</v>
      </c>
      <c r="D241" t="s">
        <v>9</v>
      </c>
      <c r="E241" s="2">
        <v>0.40500000000000003</v>
      </c>
      <c r="F241">
        <v>37</v>
      </c>
      <c r="G241" s="5">
        <f>125/2</f>
        <v>62.5</v>
      </c>
      <c r="H241" t="s">
        <v>378</v>
      </c>
      <c r="J241" t="s">
        <v>166</v>
      </c>
    </row>
    <row r="242" spans="2:10" x14ac:dyDescent="0.25">
      <c r="B242" t="s">
        <v>70</v>
      </c>
      <c r="C242" t="s">
        <v>6</v>
      </c>
      <c r="D242" t="s">
        <v>9</v>
      </c>
      <c r="E242" s="2">
        <v>0.41039999999999999</v>
      </c>
      <c r="F242">
        <v>37</v>
      </c>
      <c r="G242" s="5">
        <v>62.5</v>
      </c>
      <c r="H242" t="s">
        <v>378</v>
      </c>
      <c r="J242" t="s">
        <v>166</v>
      </c>
    </row>
    <row r="243" spans="2:10" x14ac:dyDescent="0.25">
      <c r="B243" t="s">
        <v>251</v>
      </c>
      <c r="C243" t="s">
        <v>1</v>
      </c>
      <c r="D243" t="s">
        <v>9</v>
      </c>
      <c r="E243" s="2">
        <v>0.46750000000000003</v>
      </c>
      <c r="F243">
        <v>39</v>
      </c>
      <c r="G243" s="5">
        <f>130/2</f>
        <v>65</v>
      </c>
      <c r="H243" t="s">
        <v>376</v>
      </c>
      <c r="J243" t="s">
        <v>166</v>
      </c>
    </row>
    <row r="244" spans="2:10" x14ac:dyDescent="0.25">
      <c r="B244" t="s">
        <v>251</v>
      </c>
      <c r="C244" t="s">
        <v>6</v>
      </c>
      <c r="D244" t="s">
        <v>9</v>
      </c>
      <c r="E244" s="2">
        <v>0.47310000000000002</v>
      </c>
      <c r="F244">
        <v>39</v>
      </c>
      <c r="G244" s="5">
        <v>65</v>
      </c>
      <c r="H244" t="s">
        <v>376</v>
      </c>
      <c r="J244" t="s">
        <v>166</v>
      </c>
    </row>
    <row r="245" spans="2:10" x14ac:dyDescent="0.25">
      <c r="B245" t="s">
        <v>171</v>
      </c>
      <c r="C245" t="s">
        <v>1</v>
      </c>
      <c r="D245" t="s">
        <v>9</v>
      </c>
      <c r="E245" s="2">
        <v>5.1900000000000002E-2</v>
      </c>
      <c r="F245">
        <v>61</v>
      </c>
      <c r="G245" s="5">
        <v>85</v>
      </c>
      <c r="H245" t="s">
        <v>377</v>
      </c>
      <c r="J245" t="s">
        <v>381</v>
      </c>
    </row>
    <row r="246" spans="2:10" x14ac:dyDescent="0.25">
      <c r="B246" t="s">
        <v>171</v>
      </c>
      <c r="C246" t="s">
        <v>6</v>
      </c>
      <c r="D246" t="s">
        <v>9</v>
      </c>
      <c r="E246" s="2">
        <v>5.4199999999999998E-2</v>
      </c>
      <c r="F246">
        <v>61</v>
      </c>
      <c r="G246" s="5">
        <v>85</v>
      </c>
      <c r="H246" t="s">
        <v>377</v>
      </c>
      <c r="J246" t="s">
        <v>381</v>
      </c>
    </row>
    <row r="247" spans="2:10" x14ac:dyDescent="0.25">
      <c r="B247" t="s">
        <v>379</v>
      </c>
      <c r="C247" t="s">
        <v>1</v>
      </c>
      <c r="D247" t="s">
        <v>9</v>
      </c>
      <c r="E247" s="2">
        <v>0.28539999999999999</v>
      </c>
      <c r="F247">
        <v>38</v>
      </c>
      <c r="G247" s="5">
        <v>65</v>
      </c>
      <c r="H247" t="s">
        <v>380</v>
      </c>
      <c r="J247" t="s">
        <v>381</v>
      </c>
    </row>
    <row r="248" spans="2:10" x14ac:dyDescent="0.25">
      <c r="B248" t="s">
        <v>379</v>
      </c>
      <c r="C248" t="s">
        <v>6</v>
      </c>
      <c r="D248" t="s">
        <v>9</v>
      </c>
      <c r="E248" s="2">
        <v>0.29020000000000001</v>
      </c>
      <c r="F248">
        <v>38</v>
      </c>
      <c r="G248" s="5">
        <v>65</v>
      </c>
      <c r="H248" t="s">
        <v>380</v>
      </c>
      <c r="J248" t="s">
        <v>381</v>
      </c>
    </row>
    <row r="249" spans="2:10" x14ac:dyDescent="0.25">
      <c r="B249" t="s">
        <v>41</v>
      </c>
      <c r="C249" t="s">
        <v>1</v>
      </c>
      <c r="D249" t="s">
        <v>9</v>
      </c>
      <c r="E249">
        <v>0.16969999999999999</v>
      </c>
      <c r="F249">
        <v>40</v>
      </c>
      <c r="G249">
        <f>135/2</f>
        <v>67.5</v>
      </c>
      <c r="H249" t="s">
        <v>385</v>
      </c>
    </row>
    <row r="250" spans="2:10" x14ac:dyDescent="0.25">
      <c r="B250" t="s">
        <v>41</v>
      </c>
      <c r="C250" t="s">
        <v>6</v>
      </c>
      <c r="D250" t="s">
        <v>9</v>
      </c>
      <c r="E250">
        <v>0.1736</v>
      </c>
      <c r="F250">
        <v>40</v>
      </c>
      <c r="G250">
        <v>67.5</v>
      </c>
      <c r="H250" t="s">
        <v>385</v>
      </c>
    </row>
    <row r="251" spans="2:10" x14ac:dyDescent="0.25">
      <c r="B251" t="s">
        <v>176</v>
      </c>
      <c r="C251" t="s">
        <v>6</v>
      </c>
      <c r="D251" t="s">
        <v>9</v>
      </c>
      <c r="E251">
        <v>0.34010000000000001</v>
      </c>
      <c r="F251">
        <v>35</v>
      </c>
      <c r="G251">
        <v>60</v>
      </c>
      <c r="H251" t="s">
        <v>386</v>
      </c>
    </row>
    <row r="252" spans="2:10" x14ac:dyDescent="0.25">
      <c r="B252" t="s">
        <v>16</v>
      </c>
      <c r="C252" t="s">
        <v>1</v>
      </c>
      <c r="D252" t="s">
        <v>9</v>
      </c>
      <c r="E252">
        <v>0.2175</v>
      </c>
      <c r="F252">
        <v>38</v>
      </c>
      <c r="G252">
        <f>130/2</f>
        <v>65</v>
      </c>
      <c r="H252" t="s">
        <v>387</v>
      </c>
    </row>
    <row r="253" spans="2:10" x14ac:dyDescent="0.25">
      <c r="B253" t="s">
        <v>16</v>
      </c>
      <c r="C253" t="s">
        <v>6</v>
      </c>
      <c r="D253" t="s">
        <v>9</v>
      </c>
      <c r="E253">
        <v>0.22239999999999999</v>
      </c>
      <c r="F253">
        <v>34</v>
      </c>
      <c r="G253">
        <v>65</v>
      </c>
      <c r="H253" t="s">
        <v>387</v>
      </c>
    </row>
    <row r="254" spans="2:10" x14ac:dyDescent="0.25">
      <c r="B254" t="s">
        <v>189</v>
      </c>
      <c r="C254" t="s">
        <v>1</v>
      </c>
      <c r="D254" t="s">
        <v>9</v>
      </c>
      <c r="E254">
        <v>0.1177</v>
      </c>
      <c r="F254">
        <v>40</v>
      </c>
      <c r="G254">
        <v>75</v>
      </c>
      <c r="H254" t="s">
        <v>390</v>
      </c>
    </row>
    <row r="255" spans="2:10" x14ac:dyDescent="0.25">
      <c r="B255" t="s">
        <v>15</v>
      </c>
      <c r="C255" t="s">
        <v>1</v>
      </c>
      <c r="D255" t="s">
        <v>9</v>
      </c>
      <c r="E255">
        <v>7.4399999999999994E-2</v>
      </c>
      <c r="F255">
        <v>58</v>
      </c>
      <c r="G255">
        <v>90</v>
      </c>
      <c r="H255" t="s">
        <v>389</v>
      </c>
    </row>
    <row r="256" spans="2:10" x14ac:dyDescent="0.25">
      <c r="B256" t="s">
        <v>41</v>
      </c>
      <c r="C256" t="s">
        <v>6</v>
      </c>
      <c r="D256" t="s">
        <v>9</v>
      </c>
      <c r="E256">
        <v>0.1736</v>
      </c>
      <c r="F256">
        <v>40</v>
      </c>
      <c r="G256">
        <v>75</v>
      </c>
      <c r="H256" t="s">
        <v>382</v>
      </c>
    </row>
    <row r="257" spans="2:10" x14ac:dyDescent="0.25">
      <c r="B257" t="s">
        <v>62</v>
      </c>
      <c r="C257" t="s">
        <v>1</v>
      </c>
      <c r="D257" t="s">
        <v>9</v>
      </c>
      <c r="E257">
        <v>0.14369999999999999</v>
      </c>
      <c r="F257">
        <v>36</v>
      </c>
      <c r="G257">
        <f>125/2</f>
        <v>62.5</v>
      </c>
      <c r="H257" t="s">
        <v>383</v>
      </c>
    </row>
    <row r="258" spans="2:10" x14ac:dyDescent="0.25">
      <c r="B258" t="s">
        <v>62</v>
      </c>
      <c r="C258" t="s">
        <v>6</v>
      </c>
      <c r="D258" t="s">
        <v>9</v>
      </c>
      <c r="E258">
        <v>0.14749999999999999</v>
      </c>
      <c r="F258">
        <v>36</v>
      </c>
      <c r="G258">
        <v>62.5</v>
      </c>
      <c r="H258" t="s">
        <v>383</v>
      </c>
    </row>
    <row r="259" spans="2:10" x14ac:dyDescent="0.25">
      <c r="B259" t="s">
        <v>189</v>
      </c>
      <c r="C259" t="s">
        <v>1</v>
      </c>
      <c r="D259" t="s">
        <v>9</v>
      </c>
      <c r="E259">
        <v>0.1177</v>
      </c>
      <c r="F259">
        <v>36</v>
      </c>
      <c r="G259">
        <v>70</v>
      </c>
      <c r="H259" t="s">
        <v>384</v>
      </c>
    </row>
    <row r="260" spans="2:10" x14ac:dyDescent="0.25">
      <c r="B260" t="s">
        <v>189</v>
      </c>
      <c r="C260" t="s">
        <v>1</v>
      </c>
      <c r="D260" t="s">
        <v>9</v>
      </c>
      <c r="E260">
        <v>0.1177</v>
      </c>
      <c r="F260">
        <v>40</v>
      </c>
      <c r="G260">
        <v>75</v>
      </c>
      <c r="H260" t="s">
        <v>390</v>
      </c>
    </row>
    <row r="261" spans="2:10" x14ac:dyDescent="0.25">
      <c r="B261" t="s">
        <v>15</v>
      </c>
      <c r="C261" t="s">
        <v>1</v>
      </c>
      <c r="D261" t="s">
        <v>9</v>
      </c>
      <c r="E261">
        <v>7.4399999999999994E-2</v>
      </c>
      <c r="F261">
        <v>58</v>
      </c>
      <c r="G261">
        <v>90</v>
      </c>
      <c r="H261" t="s">
        <v>389</v>
      </c>
    </row>
    <row r="262" spans="2:10" x14ac:dyDescent="0.25">
      <c r="B262" t="s">
        <v>191</v>
      </c>
      <c r="C262" t="s">
        <v>1</v>
      </c>
      <c r="D262" t="s">
        <v>9</v>
      </c>
      <c r="E262">
        <v>0.71750000000000003</v>
      </c>
      <c r="F262">
        <v>89</v>
      </c>
      <c r="G262">
        <v>145</v>
      </c>
      <c r="H262" t="s">
        <v>388</v>
      </c>
    </row>
    <row r="263" spans="2:10" x14ac:dyDescent="0.25">
      <c r="B263" t="s">
        <v>394</v>
      </c>
      <c r="C263" t="s">
        <v>1</v>
      </c>
      <c r="D263" t="s">
        <v>9</v>
      </c>
      <c r="E263" s="2">
        <v>0.56599999999999995</v>
      </c>
      <c r="F263">
        <v>53</v>
      </c>
      <c r="G263">
        <f>160/2</f>
        <v>80</v>
      </c>
      <c r="H263" t="s">
        <v>397</v>
      </c>
    </row>
    <row r="264" spans="2:10" x14ac:dyDescent="0.25">
      <c r="B264" t="s">
        <v>394</v>
      </c>
      <c r="C264" t="s">
        <v>6</v>
      </c>
      <c r="D264" t="s">
        <v>9</v>
      </c>
      <c r="E264">
        <v>0.57320000000000004</v>
      </c>
      <c r="F264">
        <v>53</v>
      </c>
      <c r="G264">
        <v>80</v>
      </c>
      <c r="H264" t="s">
        <v>397</v>
      </c>
    </row>
    <row r="265" spans="2:10" x14ac:dyDescent="0.25">
      <c r="B265" t="s">
        <v>395</v>
      </c>
      <c r="C265" t="s">
        <v>1</v>
      </c>
      <c r="D265" t="s">
        <v>9</v>
      </c>
      <c r="E265">
        <v>0.1583</v>
      </c>
      <c r="F265">
        <v>59</v>
      </c>
      <c r="G265">
        <f>170/2</f>
        <v>85</v>
      </c>
      <c r="H265" t="s">
        <v>398</v>
      </c>
    </row>
    <row r="266" spans="2:10" x14ac:dyDescent="0.25">
      <c r="B266" t="s">
        <v>395</v>
      </c>
      <c r="C266" t="s">
        <v>6</v>
      </c>
      <c r="D266" t="s">
        <v>9</v>
      </c>
      <c r="E266">
        <v>0.16109999999999999</v>
      </c>
      <c r="F266">
        <v>59</v>
      </c>
      <c r="G266">
        <v>85</v>
      </c>
      <c r="H266" t="s">
        <v>398</v>
      </c>
    </row>
    <row r="267" spans="2:10" x14ac:dyDescent="0.25">
      <c r="B267" t="s">
        <v>270</v>
      </c>
      <c r="C267" t="s">
        <v>1</v>
      </c>
      <c r="D267" t="s">
        <v>9</v>
      </c>
      <c r="E267">
        <v>0.97289999999999999</v>
      </c>
      <c r="F267">
        <v>136</v>
      </c>
      <c r="G267">
        <v>175</v>
      </c>
      <c r="H267" t="s">
        <v>399</v>
      </c>
      <c r="J267" t="s">
        <v>403</v>
      </c>
    </row>
    <row r="268" spans="2:10" x14ac:dyDescent="0.25">
      <c r="B268" t="s">
        <v>41</v>
      </c>
      <c r="C268" t="s">
        <v>6</v>
      </c>
      <c r="D268" t="s">
        <v>9</v>
      </c>
      <c r="E268">
        <v>0.1736</v>
      </c>
      <c r="F268">
        <v>42</v>
      </c>
      <c r="G268">
        <v>75</v>
      </c>
      <c r="H268" t="s">
        <v>400</v>
      </c>
    </row>
    <row r="269" spans="2:10" x14ac:dyDescent="0.25">
      <c r="B269" t="s">
        <v>401</v>
      </c>
      <c r="C269" t="s">
        <v>1</v>
      </c>
      <c r="D269" t="s">
        <v>9</v>
      </c>
      <c r="E269" s="2">
        <v>7.1879999999999997</v>
      </c>
      <c r="F269">
        <v>41</v>
      </c>
      <c r="G269">
        <f>135/2</f>
        <v>67.5</v>
      </c>
      <c r="H269" t="s">
        <v>402</v>
      </c>
    </row>
    <row r="270" spans="2:10" x14ac:dyDescent="0.25">
      <c r="B270" t="s">
        <v>401</v>
      </c>
      <c r="C270" t="s">
        <v>6</v>
      </c>
      <c r="D270" t="s">
        <v>9</v>
      </c>
      <c r="E270" s="2">
        <v>7.3479999999999999</v>
      </c>
      <c r="F270">
        <v>41</v>
      </c>
      <c r="G270">
        <v>67.5</v>
      </c>
      <c r="H270" t="s">
        <v>402</v>
      </c>
    </row>
    <row r="271" spans="2:10" x14ac:dyDescent="0.25">
      <c r="B271" t="s">
        <v>416</v>
      </c>
      <c r="C271" t="s">
        <v>417</v>
      </c>
      <c r="D271" t="s">
        <v>418</v>
      </c>
      <c r="F271">
        <v>25</v>
      </c>
      <c r="H271" t="s">
        <v>419</v>
      </c>
    </row>
    <row r="272" spans="2:10" x14ac:dyDescent="0.25">
      <c r="B272" t="s">
        <v>409</v>
      </c>
      <c r="C272" t="s">
        <v>6</v>
      </c>
      <c r="D272" t="s">
        <v>9</v>
      </c>
      <c r="E272">
        <v>0.1799</v>
      </c>
      <c r="F272">
        <v>141</v>
      </c>
      <c r="G272">
        <v>185</v>
      </c>
      <c r="H272" t="s">
        <v>410</v>
      </c>
      <c r="J272" t="s">
        <v>166</v>
      </c>
    </row>
    <row r="273" spans="2:8" x14ac:dyDescent="0.25">
      <c r="B273" t="s">
        <v>422</v>
      </c>
      <c r="C273" t="s">
        <v>1</v>
      </c>
      <c r="D273" t="s">
        <v>423</v>
      </c>
      <c r="E273">
        <v>0.41620000000000001</v>
      </c>
      <c r="F273">
        <v>300</v>
      </c>
      <c r="H273" t="s">
        <v>424</v>
      </c>
    </row>
    <row r="274" spans="2:8" x14ac:dyDescent="0.25">
      <c r="B274" t="s">
        <v>422</v>
      </c>
      <c r="C274" t="s">
        <v>6</v>
      </c>
      <c r="D274" t="s">
        <v>423</v>
      </c>
      <c r="E274">
        <v>0.42180000000000001</v>
      </c>
      <c r="F274">
        <v>300</v>
      </c>
      <c r="H274" t="s">
        <v>425</v>
      </c>
    </row>
    <row r="285" spans="2:8" x14ac:dyDescent="0.25">
      <c r="B285" s="6" t="s">
        <v>8</v>
      </c>
      <c r="C285" s="6" t="s">
        <v>28</v>
      </c>
      <c r="D285" s="6" t="s">
        <v>10</v>
      </c>
      <c r="E285" s="7" t="s">
        <v>2</v>
      </c>
    </row>
    <row r="286" spans="2:8" x14ac:dyDescent="0.25">
      <c r="B286" t="s">
        <v>16</v>
      </c>
      <c r="C286" t="s">
        <v>1</v>
      </c>
      <c r="D286" t="s">
        <v>9</v>
      </c>
      <c r="E286">
        <v>0.2175</v>
      </c>
      <c r="F286">
        <v>40</v>
      </c>
      <c r="G286">
        <f>135/2</f>
        <v>67.5</v>
      </c>
      <c r="H286" t="s">
        <v>404</v>
      </c>
    </row>
    <row r="287" spans="2:8" x14ac:dyDescent="0.25">
      <c r="B287" t="s">
        <v>16</v>
      </c>
      <c r="C287" t="s">
        <v>6</v>
      </c>
      <c r="D287" t="s">
        <v>9</v>
      </c>
      <c r="E287">
        <v>0.22239999999999999</v>
      </c>
      <c r="F287">
        <v>40</v>
      </c>
      <c r="G287">
        <v>67.5</v>
      </c>
      <c r="H287" t="s">
        <v>404</v>
      </c>
    </row>
    <row r="288" spans="2:8" x14ac:dyDescent="0.25">
      <c r="B288" t="s">
        <v>220</v>
      </c>
      <c r="C288" t="s">
        <v>1</v>
      </c>
      <c r="D288" t="s">
        <v>9</v>
      </c>
      <c r="E288" t="s">
        <v>405</v>
      </c>
      <c r="F288">
        <v>53</v>
      </c>
      <c r="G288">
        <f>160/2</f>
        <v>80</v>
      </c>
      <c r="H288" t="s">
        <v>407</v>
      </c>
    </row>
    <row r="289" spans="2:8" x14ac:dyDescent="0.25">
      <c r="B289" t="s">
        <v>220</v>
      </c>
      <c r="C289" t="s">
        <v>6</v>
      </c>
      <c r="D289" t="s">
        <v>9</v>
      </c>
      <c r="E289" t="s">
        <v>406</v>
      </c>
      <c r="F289">
        <v>53</v>
      </c>
      <c r="G289">
        <v>80</v>
      </c>
      <c r="H289" t="s">
        <v>407</v>
      </c>
    </row>
    <row r="290" spans="2:8" x14ac:dyDescent="0.25">
      <c r="B290" t="s">
        <v>16</v>
      </c>
      <c r="C290" t="s">
        <v>6</v>
      </c>
      <c r="D290" t="s">
        <v>9</v>
      </c>
      <c r="E290">
        <v>0.22239999999999999</v>
      </c>
      <c r="F290">
        <v>40</v>
      </c>
      <c r="G290">
        <v>75</v>
      </c>
      <c r="H290" t="s">
        <v>408</v>
      </c>
    </row>
    <row r="294" spans="2:8" x14ac:dyDescent="0.25">
      <c r="B294" s="6" t="s">
        <v>8</v>
      </c>
      <c r="C294" s="6" t="s">
        <v>28</v>
      </c>
      <c r="D294" s="6" t="s">
        <v>10</v>
      </c>
      <c r="E294" s="7" t="s">
        <v>2</v>
      </c>
    </row>
    <row r="295" spans="2:8" x14ac:dyDescent="0.25">
      <c r="B295" t="s">
        <v>412</v>
      </c>
      <c r="C295" t="s">
        <v>1</v>
      </c>
      <c r="D295" t="s">
        <v>9</v>
      </c>
      <c r="E295">
        <v>7.4399999999999994E-2</v>
      </c>
      <c r="F295">
        <v>71</v>
      </c>
      <c r="G295">
        <f>185/2</f>
        <v>92.5</v>
      </c>
      <c r="H295" t="s">
        <v>413</v>
      </c>
    </row>
    <row r="296" spans="2:8" x14ac:dyDescent="0.25">
      <c r="B296" t="s">
        <v>412</v>
      </c>
      <c r="C296" t="s">
        <v>6</v>
      </c>
      <c r="D296" t="s">
        <v>9</v>
      </c>
      <c r="E296">
        <v>7.7200000000000005E-2</v>
      </c>
      <c r="F296">
        <v>71</v>
      </c>
      <c r="G296">
        <v>92.5</v>
      </c>
      <c r="H296" t="s">
        <v>413</v>
      </c>
    </row>
    <row r="297" spans="2:8" x14ac:dyDescent="0.25">
      <c r="B297" t="s">
        <v>176</v>
      </c>
      <c r="C297" t="s">
        <v>6</v>
      </c>
      <c r="D297" t="s">
        <v>9</v>
      </c>
      <c r="E297">
        <v>0.34010000000000001</v>
      </c>
      <c r="F297">
        <v>40</v>
      </c>
      <c r="G297">
        <v>75</v>
      </c>
      <c r="H297" t="s">
        <v>414</v>
      </c>
    </row>
    <row r="298" spans="2:8" x14ac:dyDescent="0.25">
      <c r="B298" t="s">
        <v>116</v>
      </c>
      <c r="C298" t="s">
        <v>1</v>
      </c>
      <c r="D298" t="s">
        <v>9</v>
      </c>
      <c r="E298">
        <v>9.9099999999999994E-2</v>
      </c>
      <c r="F298">
        <v>48</v>
      </c>
      <c r="G298">
        <v>80</v>
      </c>
      <c r="H298" t="s">
        <v>415</v>
      </c>
    </row>
    <row r="301" spans="2:8" x14ac:dyDescent="0.25">
      <c r="B301" s="6" t="s">
        <v>8</v>
      </c>
      <c r="C301" s="6" t="s">
        <v>28</v>
      </c>
      <c r="D301" s="6" t="s">
        <v>10</v>
      </c>
      <c r="E301" s="7" t="s">
        <v>2</v>
      </c>
    </row>
    <row r="302" spans="2:8" x14ac:dyDescent="0.25">
      <c r="B302" t="s">
        <v>427</v>
      </c>
      <c r="C302" t="s">
        <v>1</v>
      </c>
      <c r="D302" t="s">
        <v>9</v>
      </c>
      <c r="E302">
        <v>0.15870000000000001</v>
      </c>
      <c r="F302">
        <v>184</v>
      </c>
      <c r="G302">
        <f>450/2</f>
        <v>225</v>
      </c>
      <c r="H302" t="s">
        <v>428</v>
      </c>
    </row>
    <row r="303" spans="2:8" x14ac:dyDescent="0.25">
      <c r="B303" t="s">
        <v>427</v>
      </c>
      <c r="C303" t="s">
        <v>6</v>
      </c>
      <c r="D303" t="s">
        <v>9</v>
      </c>
      <c r="E303">
        <v>0.15620000000000001</v>
      </c>
      <c r="F303">
        <v>184</v>
      </c>
      <c r="G303">
        <v>225</v>
      </c>
      <c r="H303" t="s">
        <v>428</v>
      </c>
    </row>
    <row r="304" spans="2:8" x14ac:dyDescent="0.25">
      <c r="B304" t="s">
        <v>16</v>
      </c>
      <c r="C304" t="s">
        <v>1</v>
      </c>
      <c r="D304" t="s">
        <v>9</v>
      </c>
      <c r="E304">
        <v>0.2175</v>
      </c>
      <c r="F304">
        <v>40</v>
      </c>
      <c r="G304">
        <f>135/2</f>
        <v>67.5</v>
      </c>
      <c r="H304" t="s">
        <v>429</v>
      </c>
    </row>
    <row r="305" spans="2:8" x14ac:dyDescent="0.25">
      <c r="B305" t="s">
        <v>16</v>
      </c>
      <c r="C305" t="s">
        <v>6</v>
      </c>
      <c r="D305" t="s">
        <v>9</v>
      </c>
      <c r="E305">
        <v>0.22239999999999999</v>
      </c>
      <c r="F305">
        <v>40</v>
      </c>
      <c r="G305">
        <v>67.5</v>
      </c>
      <c r="H305" t="s">
        <v>429</v>
      </c>
    </row>
    <row r="306" spans="2:8" x14ac:dyDescent="0.25">
      <c r="B306" t="s">
        <v>98</v>
      </c>
      <c r="C306" t="s">
        <v>1</v>
      </c>
      <c r="D306" t="s">
        <v>9</v>
      </c>
      <c r="E306">
        <v>0.72970000000000002</v>
      </c>
      <c r="F306">
        <v>140</v>
      </c>
      <c r="G306">
        <v>185</v>
      </c>
      <c r="H306" t="s">
        <v>430</v>
      </c>
    </row>
    <row r="310" spans="2:8" x14ac:dyDescent="0.25">
      <c r="B310" s="6" t="s">
        <v>8</v>
      </c>
      <c r="C310" s="6" t="s">
        <v>28</v>
      </c>
      <c r="D310" s="6" t="s">
        <v>10</v>
      </c>
      <c r="E310" s="7" t="s">
        <v>2</v>
      </c>
    </row>
    <row r="311" spans="2:8" x14ac:dyDescent="0.25">
      <c r="B311" t="s">
        <v>431</v>
      </c>
      <c r="C311" t="s">
        <v>1</v>
      </c>
      <c r="D311" t="s">
        <v>9</v>
      </c>
      <c r="E311">
        <v>0.72289999999999999</v>
      </c>
      <c r="F311">
        <v>134</v>
      </c>
      <c r="G311">
        <v>175</v>
      </c>
      <c r="H311" t="s">
        <v>432</v>
      </c>
    </row>
    <row r="314" spans="2:8" x14ac:dyDescent="0.25">
      <c r="B314" s="6" t="s">
        <v>8</v>
      </c>
      <c r="C314" s="6" t="s">
        <v>28</v>
      </c>
      <c r="D314" s="6" t="s">
        <v>10</v>
      </c>
      <c r="E314" s="7" t="s">
        <v>2</v>
      </c>
    </row>
    <row r="315" spans="2:8" x14ac:dyDescent="0.25">
      <c r="B315" t="s">
        <v>433</v>
      </c>
      <c r="C315" t="s">
        <v>1</v>
      </c>
      <c r="D315" t="s">
        <v>434</v>
      </c>
      <c r="E315">
        <v>0.16880000000000001</v>
      </c>
      <c r="F315">
        <v>120</v>
      </c>
      <c r="G315">
        <v>170</v>
      </c>
      <c r="H315" t="s">
        <v>435</v>
      </c>
    </row>
  </sheetData>
  <sortState ref="B2:P163">
    <sortCondition ref="B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 orders</vt:lpstr>
      <vt:lpstr>prices</vt:lpstr>
      <vt:lpstr>not used 2-23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hayes</dc:creator>
  <cp:lastModifiedBy>hayes</cp:lastModifiedBy>
  <cp:lastPrinted>2021-03-16T18:03:05Z</cp:lastPrinted>
  <dcterms:created xsi:type="dcterms:W3CDTF">2021-03-09T16:04:17Z</dcterms:created>
  <dcterms:modified xsi:type="dcterms:W3CDTF">2024-11-06T20:50:41Z</dcterms:modified>
</cp:coreProperties>
</file>