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60" windowHeight="7545"/>
  </bookViews>
  <sheets>
    <sheet name="改修规划" sheetId="37" r:id="rId1"/>
    <sheet name="当期统计" sheetId="36" r:id="rId2"/>
    <sheet name="预期收入" sheetId="21" r:id="rId3"/>
    <sheet name="一维来源" sheetId="33" state="hidden" r:id="rId4"/>
    <sheet name="一维消耗" sheetId="34" state="hidden" r:id="rId5"/>
    <sheet name="二维助手" sheetId="35" state="hidden" r:id="rId6"/>
  </sheets>
  <definedNames>
    <definedName name="FridayCells">OFFSET(FridayProjects,0,0,1,COUNTA(OFFSET(FridayProjects,0,0,1,COLUMNS(FridayProjects))))</definedName>
    <definedName name="FridayProjects">一维来源!$A$126:$V$150</definedName>
    <definedName name="MondayCells">OFFSET(MondayProjects,0,0,1,COUNTA(OFFSET(MondayProjects,0,0,1,COLUMNS(MondayProjects))))</definedName>
    <definedName name="MondayProjects">一维来源!$A$26:$X$50</definedName>
    <definedName name="SaturdayCells">OFFSET(SaturdayProjects,0,0,1,COUNTA(OFFSET(SaturdayProjects,0,0,1,COLUMNS(SaturdayProjects))))</definedName>
    <definedName name="SaturdayProjects">一维来源!$A$151:$U$175</definedName>
    <definedName name="SundayCells">OFFSET(SundayProjects,0,0,1,COUNTA(OFFSET(SundayProjects,0,0,1,COLUMNS(SundayProjects))))</definedName>
    <definedName name="SundayProjects">一维来源!$A$1:$X$25</definedName>
    <definedName name="ThursdayCells">OFFSET(ThursdayProjects,0,0,1,COUNTA(OFFSET(ThursdayProjects,0,0,1,COLUMNS(ThursdayProjects))))</definedName>
    <definedName name="ThursdayProjects">一维来源!$A$101:$W$125</definedName>
    <definedName name="TuesdayCells">OFFSET(TuesdayProjects,0,0,1,COUNTA(OFFSET(TuesdayProjects,0,0,1,COLUMNS(TuesdayProjects))))</definedName>
    <definedName name="TuesdayProjects">一维来源!$A$51:$X$75</definedName>
    <definedName name="WednesdayCells">OFFSET(WednesdayProjects,0,0,1,COUNTA(OFFSET(WednesdayProjects,0,0,1,COLUMNS(WednesdayProjects))))</definedName>
    <definedName name="WednesdayProjects">一维来源!$A$76:$W$100</definedName>
  </definedNames>
  <calcPr calcId="162913"/>
</workbook>
</file>

<file path=xl/calcChain.xml><?xml version="1.0" encoding="utf-8"?>
<calcChain xmlns="http://schemas.openxmlformats.org/spreadsheetml/2006/main">
  <c r="P4" i="36" l="1"/>
  <c r="O4" i="36"/>
  <c r="C4" i="37" l="1"/>
  <c r="D4" i="37"/>
  <c r="E4" i="37"/>
  <c r="F4" i="37"/>
  <c r="G4" i="37"/>
  <c r="H4" i="37"/>
  <c r="H55" i="37" a="1"/>
  <c r="H55" i="37" s="1"/>
  <c r="G55" i="37" a="1"/>
  <c r="G55" i="37" s="1"/>
  <c r="F55" i="37" a="1"/>
  <c r="F55" i="37" s="1"/>
  <c r="E55" i="37" a="1"/>
  <c r="E55" i="37" s="1"/>
  <c r="D55" i="37" a="1"/>
  <c r="D55" i="37" s="1"/>
  <c r="C55" i="37" a="1"/>
  <c r="C55" i="37" s="1"/>
  <c r="B55" i="37" a="1"/>
  <c r="B55" i="37" s="1"/>
  <c r="H54" i="37" a="1"/>
  <c r="H54" i="37" s="1"/>
  <c r="H59" i="37" s="1"/>
  <c r="H22" i="36" s="1"/>
  <c r="G54" i="37" a="1"/>
  <c r="G54" i="37" s="1"/>
  <c r="F54" i="37" a="1"/>
  <c r="F54" i="37" s="1"/>
  <c r="F59" i="37" s="1"/>
  <c r="F22" i="36" s="1"/>
  <c r="E54" i="37" a="1"/>
  <c r="E54" i="37" s="1"/>
  <c r="E59" i="37" s="1"/>
  <c r="E22" i="36" s="1"/>
  <c r="D54" i="37" a="1"/>
  <c r="D54" i="37" s="1"/>
  <c r="D59" i="37" s="1"/>
  <c r="D22" i="36" s="1"/>
  <c r="C54" i="37" a="1"/>
  <c r="C54" i="37" s="1"/>
  <c r="B54" i="37" a="1"/>
  <c r="B54" i="37" s="1"/>
  <c r="H53" i="37" a="1"/>
  <c r="H53" i="37" s="1"/>
  <c r="G53" i="37" a="1"/>
  <c r="G53" i="37" s="1"/>
  <c r="F53" i="37" a="1"/>
  <c r="F53" i="37" s="1"/>
  <c r="E53" i="37" a="1"/>
  <c r="E53" i="37" s="1"/>
  <c r="D53" i="37" a="1"/>
  <c r="D53" i="37" s="1"/>
  <c r="C53" i="37" a="1"/>
  <c r="C53" i="37" s="1"/>
  <c r="B53" i="37" a="1"/>
  <c r="B53" i="37" s="1"/>
  <c r="H52" i="37" a="1"/>
  <c r="H52" i="37" s="1"/>
  <c r="H58" i="37" s="1"/>
  <c r="H20" i="36" s="1"/>
  <c r="G52" i="37" a="1"/>
  <c r="G52" i="37" s="1"/>
  <c r="G58" i="37" s="1"/>
  <c r="G20" i="36" s="1"/>
  <c r="F52" i="37" a="1"/>
  <c r="F52" i="37" s="1"/>
  <c r="F58" i="37" s="1"/>
  <c r="F20" i="36" s="1"/>
  <c r="E52" i="37" a="1"/>
  <c r="E52" i="37" s="1"/>
  <c r="E58" i="37" s="1"/>
  <c r="E20" i="36" s="1"/>
  <c r="D52" i="37" a="1"/>
  <c r="D52" i="37" s="1"/>
  <c r="D58" i="37" s="1"/>
  <c r="D20" i="36" s="1"/>
  <c r="C52" i="37" a="1"/>
  <c r="C52" i="37" s="1"/>
  <c r="B52" i="37" a="1"/>
  <c r="B52" i="37" s="1"/>
  <c r="H51" i="37" a="1"/>
  <c r="H51" i="37" s="1"/>
  <c r="G51" i="37" a="1"/>
  <c r="G51" i="37" s="1"/>
  <c r="F51" i="37" a="1"/>
  <c r="F51" i="37" s="1"/>
  <c r="E51" i="37" a="1"/>
  <c r="E51" i="37" s="1"/>
  <c r="D51" i="37" a="1"/>
  <c r="D51" i="37" s="1"/>
  <c r="C51" i="37" a="1"/>
  <c r="C51" i="37" s="1"/>
  <c r="B51" i="37" a="1"/>
  <c r="B51" i="37" s="1"/>
  <c r="H49" i="37"/>
  <c r="G49" i="37"/>
  <c r="F49" i="37"/>
  <c r="E49" i="37"/>
  <c r="D49" i="37"/>
  <c r="C49" i="37"/>
  <c r="B49" i="37"/>
  <c r="H40" i="37" a="1"/>
  <c r="H40" i="37" s="1"/>
  <c r="G40" i="37" a="1"/>
  <c r="G40" i="37" s="1"/>
  <c r="F40" i="37" a="1"/>
  <c r="F40" i="37" s="1"/>
  <c r="E40" i="37" a="1"/>
  <c r="E40" i="37" s="1"/>
  <c r="D40" i="37" a="1"/>
  <c r="D40" i="37" s="1"/>
  <c r="C40" i="37" a="1"/>
  <c r="C40" i="37" s="1"/>
  <c r="B40" i="37" a="1"/>
  <c r="B40" i="37" s="1"/>
  <c r="H39" i="37" a="1"/>
  <c r="H39" i="37" s="1"/>
  <c r="H44" i="37" s="1"/>
  <c r="H16" i="36" s="1"/>
  <c r="G39" i="37" a="1"/>
  <c r="G39" i="37" s="1"/>
  <c r="G44" i="37" s="1"/>
  <c r="G16" i="36" s="1"/>
  <c r="F39" i="37" a="1"/>
  <c r="F39" i="37" s="1"/>
  <c r="F44" i="37" s="1"/>
  <c r="F16" i="36" s="1"/>
  <c r="E39" i="37" a="1"/>
  <c r="E39" i="37" s="1"/>
  <c r="D39" i="37" a="1"/>
  <c r="D39" i="37" s="1"/>
  <c r="D44" i="37" s="1"/>
  <c r="D16" i="36" s="1"/>
  <c r="C39" i="37" a="1"/>
  <c r="C39" i="37" s="1"/>
  <c r="B39" i="37" a="1"/>
  <c r="B39" i="37" s="1"/>
  <c r="B44" i="37" s="1"/>
  <c r="B16" i="36" s="1"/>
  <c r="H38" i="37" a="1"/>
  <c r="H38" i="37" s="1"/>
  <c r="G38" i="37" a="1"/>
  <c r="G38" i="37" s="1"/>
  <c r="F38" i="37" a="1"/>
  <c r="F38" i="37" s="1"/>
  <c r="E38" i="37" a="1"/>
  <c r="E38" i="37" s="1"/>
  <c r="D38" i="37" a="1"/>
  <c r="D38" i="37" s="1"/>
  <c r="C38" i="37" a="1"/>
  <c r="C38" i="37" s="1"/>
  <c r="B38" i="37" a="1"/>
  <c r="B38" i="37" s="1"/>
  <c r="H37" i="37" a="1"/>
  <c r="H37" i="37" s="1"/>
  <c r="H43" i="37" s="1"/>
  <c r="H14" i="36" s="1"/>
  <c r="G37" i="37" a="1"/>
  <c r="G37" i="37" s="1"/>
  <c r="G43" i="37" s="1"/>
  <c r="G14" i="36" s="1"/>
  <c r="F37" i="37" a="1"/>
  <c r="F37" i="37" s="1"/>
  <c r="F43" i="37" s="1"/>
  <c r="F14" i="36" s="1"/>
  <c r="E37" i="37" a="1"/>
  <c r="E37" i="37" s="1"/>
  <c r="D37" i="37" a="1"/>
  <c r="D37" i="37" s="1"/>
  <c r="D43" i="37" s="1"/>
  <c r="D14" i="36" s="1"/>
  <c r="C37" i="37" a="1"/>
  <c r="C37" i="37" s="1"/>
  <c r="B37" i="37" a="1"/>
  <c r="B37" i="37" s="1"/>
  <c r="B43" i="37" s="1"/>
  <c r="B14" i="36" s="1"/>
  <c r="H36" i="37" a="1"/>
  <c r="H36" i="37" s="1"/>
  <c r="G36" i="37" a="1"/>
  <c r="G36" i="37" s="1"/>
  <c r="F36" i="37" a="1"/>
  <c r="F36" i="37" s="1"/>
  <c r="E36" i="37" a="1"/>
  <c r="E36" i="37" s="1"/>
  <c r="D36" i="37" a="1"/>
  <c r="D36" i="37" s="1"/>
  <c r="C36" i="37" a="1"/>
  <c r="C36" i="37" s="1"/>
  <c r="B36" i="37" a="1"/>
  <c r="B36" i="37" s="1"/>
  <c r="H34" i="37"/>
  <c r="G34" i="37"/>
  <c r="F34" i="37"/>
  <c r="E34" i="37"/>
  <c r="D34" i="37"/>
  <c r="C34" i="37"/>
  <c r="B34" i="37"/>
  <c r="H25" i="37" a="1"/>
  <c r="H25" i="37" s="1"/>
  <c r="G25" i="37" a="1"/>
  <c r="G25" i="37" s="1"/>
  <c r="F25" i="37" a="1"/>
  <c r="F25" i="37" s="1"/>
  <c r="E25" i="37" a="1"/>
  <c r="E25" i="37" s="1"/>
  <c r="D25" i="37" a="1"/>
  <c r="D25" i="37" s="1"/>
  <c r="C25" i="37" a="1"/>
  <c r="C25" i="37" s="1"/>
  <c r="B25" i="37" a="1"/>
  <c r="B25" i="37" s="1"/>
  <c r="H24" i="37" a="1"/>
  <c r="H24" i="37" s="1"/>
  <c r="H29" i="37" s="1"/>
  <c r="H10" i="36" s="1"/>
  <c r="G24" i="37" a="1"/>
  <c r="G24" i="37" s="1"/>
  <c r="G29" i="37" s="1"/>
  <c r="G10" i="36" s="1"/>
  <c r="F24" i="37" a="1"/>
  <c r="F24" i="37" s="1"/>
  <c r="F29" i="37" s="1"/>
  <c r="F10" i="36" s="1"/>
  <c r="E24" i="37" a="1"/>
  <c r="E24" i="37" s="1"/>
  <c r="E29" i="37" s="1"/>
  <c r="E10" i="36" s="1"/>
  <c r="D24" i="37" a="1"/>
  <c r="D24" i="37" s="1"/>
  <c r="D29" i="37" s="1"/>
  <c r="D10" i="36" s="1"/>
  <c r="C24" i="37" a="1"/>
  <c r="C24" i="37" s="1"/>
  <c r="B24" i="37" a="1"/>
  <c r="B24" i="37" s="1"/>
  <c r="H23" i="37" a="1"/>
  <c r="H23" i="37" s="1"/>
  <c r="G23" i="37" a="1"/>
  <c r="G23" i="37" s="1"/>
  <c r="F23" i="37" a="1"/>
  <c r="F23" i="37" s="1"/>
  <c r="E23" i="37" a="1"/>
  <c r="E23" i="37" s="1"/>
  <c r="D23" i="37" a="1"/>
  <c r="D23" i="37" s="1"/>
  <c r="C23" i="37" a="1"/>
  <c r="C23" i="37" s="1"/>
  <c r="B23" i="37" a="1"/>
  <c r="B23" i="37" s="1"/>
  <c r="H22" i="37" a="1"/>
  <c r="H22" i="37" s="1"/>
  <c r="H28" i="37" s="1"/>
  <c r="H8" i="36" s="1"/>
  <c r="G22" i="37" a="1"/>
  <c r="G22" i="37" s="1"/>
  <c r="G28" i="37" s="1"/>
  <c r="G8" i="36" s="1"/>
  <c r="F22" i="37" a="1"/>
  <c r="F22" i="37" s="1"/>
  <c r="F28" i="37" s="1"/>
  <c r="F8" i="36" s="1"/>
  <c r="E22" i="37" a="1"/>
  <c r="E22" i="37" s="1"/>
  <c r="E28" i="37" s="1"/>
  <c r="E8" i="36" s="1"/>
  <c r="D22" i="37" a="1"/>
  <c r="D22" i="37" s="1"/>
  <c r="C22" i="37" a="1"/>
  <c r="C22" i="37" s="1"/>
  <c r="B22" i="37" a="1"/>
  <c r="B22" i="37" s="1"/>
  <c r="B28" i="37" s="1"/>
  <c r="B8" i="36" s="1"/>
  <c r="H21" i="37" a="1"/>
  <c r="H21" i="37" s="1"/>
  <c r="G21" i="37" a="1"/>
  <c r="G21" i="37" s="1"/>
  <c r="F21" i="37" a="1"/>
  <c r="F21" i="37" s="1"/>
  <c r="E21" i="37" a="1"/>
  <c r="E21" i="37" s="1"/>
  <c r="D21" i="37" a="1"/>
  <c r="D21" i="37" s="1"/>
  <c r="C21" i="37" a="1"/>
  <c r="C21" i="37" s="1"/>
  <c r="B21" i="37" a="1"/>
  <c r="B21" i="37" s="1"/>
  <c r="H19" i="37"/>
  <c r="G19" i="37"/>
  <c r="F19" i="37"/>
  <c r="E19" i="37"/>
  <c r="D19" i="37"/>
  <c r="C19" i="37"/>
  <c r="B19" i="37"/>
  <c r="H10" i="37" a="1"/>
  <c r="H10" i="37" s="1"/>
  <c r="G10" i="37" a="1"/>
  <c r="G10" i="37" s="1"/>
  <c r="F10" i="37" a="1"/>
  <c r="F10" i="37" s="1"/>
  <c r="E10" i="37" a="1"/>
  <c r="E10" i="37" s="1"/>
  <c r="D10" i="37" a="1"/>
  <c r="D10" i="37" s="1"/>
  <c r="C10" i="37" a="1"/>
  <c r="C10" i="37" s="1"/>
  <c r="B10" i="37" a="1"/>
  <c r="B10" i="37" s="1"/>
  <c r="H9" i="37" a="1"/>
  <c r="H9" i="37" s="1"/>
  <c r="H14" i="37" s="1"/>
  <c r="H4" i="36" s="1"/>
  <c r="G9" i="37" a="1"/>
  <c r="G9" i="37" s="1"/>
  <c r="G14" i="37" s="1"/>
  <c r="G4" i="36" s="1"/>
  <c r="F9" i="37" a="1"/>
  <c r="F9" i="37" s="1"/>
  <c r="F14" i="37" s="1"/>
  <c r="F4" i="36" s="1"/>
  <c r="E9" i="37" a="1"/>
  <c r="E9" i="37" s="1"/>
  <c r="E14" i="37" s="1"/>
  <c r="E4" i="36" s="1"/>
  <c r="D9" i="37" a="1"/>
  <c r="D9" i="37" s="1"/>
  <c r="D14" i="37" s="1"/>
  <c r="D4" i="36" s="1"/>
  <c r="C9" i="37" a="1"/>
  <c r="C9" i="37" s="1"/>
  <c r="C14" i="37" s="1"/>
  <c r="C4" i="36" s="1"/>
  <c r="B9" i="37" a="1"/>
  <c r="B9" i="37" s="1"/>
  <c r="B14" i="37" s="1"/>
  <c r="B4" i="36" s="1"/>
  <c r="H8" i="37" a="1"/>
  <c r="H8" i="37" s="1"/>
  <c r="G8" i="37" a="1"/>
  <c r="G8" i="37" s="1"/>
  <c r="F8" i="37" a="1"/>
  <c r="F8" i="37" s="1"/>
  <c r="E8" i="37" a="1"/>
  <c r="E8" i="37" s="1"/>
  <c r="D8" i="37" a="1"/>
  <c r="D8" i="37" s="1"/>
  <c r="C8" i="37" a="1"/>
  <c r="C8" i="37" s="1"/>
  <c r="B8" i="37" a="1"/>
  <c r="B8" i="37" s="1"/>
  <c r="H7" i="37" a="1"/>
  <c r="H7" i="37" s="1"/>
  <c r="H13" i="37" s="1"/>
  <c r="H2" i="36" s="1"/>
  <c r="G7" i="37" a="1"/>
  <c r="G7" i="37" s="1"/>
  <c r="G13" i="37" s="1"/>
  <c r="G2" i="36" s="1"/>
  <c r="F7" i="37" a="1"/>
  <c r="F7" i="37" s="1"/>
  <c r="F13" i="37" s="1"/>
  <c r="F2" i="36" s="1"/>
  <c r="E7" i="37" a="1"/>
  <c r="E7" i="37" s="1"/>
  <c r="E13" i="37" s="1"/>
  <c r="E2" i="36" s="1"/>
  <c r="D7" i="37" a="1"/>
  <c r="D7" i="37" s="1"/>
  <c r="D13" i="37" s="1"/>
  <c r="D2" i="36" s="1"/>
  <c r="C7" i="37" a="1"/>
  <c r="C7" i="37" s="1"/>
  <c r="C13" i="37" s="1"/>
  <c r="C2" i="36" s="1"/>
  <c r="B7" i="37" a="1"/>
  <c r="B7" i="37" s="1"/>
  <c r="B13" i="37" s="1"/>
  <c r="B2" i="36" s="1"/>
  <c r="H6" i="37" a="1"/>
  <c r="H6" i="37" s="1"/>
  <c r="G6" i="37" a="1"/>
  <c r="G6" i="37" s="1"/>
  <c r="F6" i="37" a="1"/>
  <c r="F6" i="37" s="1"/>
  <c r="E6" i="37" a="1"/>
  <c r="E6" i="37" s="1"/>
  <c r="D6" i="37" a="1"/>
  <c r="D6" i="37" s="1"/>
  <c r="C6" i="37" a="1"/>
  <c r="C6" i="37" s="1"/>
  <c r="B6" i="37" a="1"/>
  <c r="B6" i="37" s="1"/>
  <c r="B4" i="37"/>
  <c r="G59" i="37"/>
  <c r="G22" i="36" s="1"/>
  <c r="E43" i="37" l="1"/>
  <c r="E14" i="36" s="1"/>
  <c r="E44" i="37"/>
  <c r="E16" i="36" s="1"/>
  <c r="C44" i="37"/>
  <c r="C16" i="36" s="1"/>
  <c r="C43" i="37"/>
  <c r="C14" i="36" s="1"/>
  <c r="D28" i="37"/>
  <c r="D8" i="36" s="1"/>
  <c r="B29" i="37"/>
  <c r="B10" i="36" s="1"/>
  <c r="B59" i="37"/>
  <c r="B22" i="36" s="1"/>
  <c r="B58" i="37"/>
  <c r="B20" i="36" s="1"/>
  <c r="C58" i="37"/>
  <c r="C20" i="36" s="1"/>
  <c r="C29" i="37"/>
  <c r="C10" i="36" s="1"/>
  <c r="C59" i="37"/>
  <c r="C22" i="36" s="1"/>
  <c r="I22" i="36" s="1"/>
  <c r="C28" i="37"/>
  <c r="C8" i="36" s="1"/>
  <c r="I2" i="36"/>
  <c r="I4" i="36"/>
  <c r="I14" i="36" l="1"/>
  <c r="I10" i="36"/>
  <c r="I16" i="36"/>
  <c r="P3" i="36" s="1"/>
  <c r="I8" i="36"/>
  <c r="I20" i="36"/>
  <c r="O3" i="36" l="1"/>
  <c r="E37" i="21"/>
  <c r="F37" i="21" s="1"/>
  <c r="U24" i="21"/>
  <c r="V24" i="21" s="1"/>
  <c r="U19" i="21"/>
  <c r="V19" i="21" l="1"/>
  <c r="U27" i="21" l="1"/>
  <c r="V27" i="21" s="1"/>
  <c r="V28" i="21" s="1"/>
  <c r="U18" i="21"/>
  <c r="V18" i="21" s="1"/>
  <c r="U10" i="21"/>
  <c r="V10" i="21" s="1"/>
  <c r="E44" i="21"/>
  <c r="F44" i="21" s="1"/>
  <c r="E43" i="21"/>
  <c r="F43" i="21" s="1"/>
  <c r="E42" i="21"/>
  <c r="F42" i="21" s="1"/>
  <c r="E41" i="21"/>
  <c r="F41" i="21" s="1"/>
  <c r="E40" i="21"/>
  <c r="F40" i="21" s="1"/>
  <c r="F45" i="21" s="1"/>
  <c r="M25" i="21"/>
  <c r="N25" i="21" s="1"/>
  <c r="M24" i="21"/>
  <c r="N24" i="21" s="1"/>
  <c r="M23" i="21"/>
  <c r="N23" i="21" s="1"/>
  <c r="M22" i="21"/>
  <c r="N22" i="21" s="1"/>
  <c r="M21" i="21"/>
  <c r="N21" i="21" s="1"/>
  <c r="E30" i="21"/>
  <c r="F30" i="21" s="1"/>
  <c r="E14" i="21"/>
  <c r="F14" i="21" s="1"/>
  <c r="E15" i="21"/>
  <c r="F15" i="21" s="1"/>
  <c r="U28" i="21" l="1"/>
  <c r="E45" i="21"/>
  <c r="M26" i="21"/>
  <c r="N26" i="21" l="1"/>
  <c r="U3" i="21" l="1"/>
  <c r="U4" i="21"/>
  <c r="V4" i="21" s="1"/>
  <c r="U5" i="21"/>
  <c r="V5" i="21" s="1"/>
  <c r="U6" i="21"/>
  <c r="V6" i="21" s="1"/>
  <c r="U7" i="21"/>
  <c r="V7" i="21" s="1"/>
  <c r="U8" i="21"/>
  <c r="V8" i="21" s="1"/>
  <c r="U9" i="21"/>
  <c r="V9" i="21" s="1"/>
  <c r="U11" i="21"/>
  <c r="V11" i="21" s="1"/>
  <c r="U12" i="21"/>
  <c r="V12" i="21" s="1"/>
  <c r="U15" i="21"/>
  <c r="U16" i="21"/>
  <c r="V16" i="21" s="1"/>
  <c r="U17" i="21"/>
  <c r="V17" i="21" s="1"/>
  <c r="U22" i="21"/>
  <c r="U23" i="21"/>
  <c r="V23" i="21" s="1"/>
  <c r="M32" i="21"/>
  <c r="M33" i="21"/>
  <c r="M34" i="21"/>
  <c r="M35" i="21"/>
  <c r="M36" i="21"/>
  <c r="M39" i="21"/>
  <c r="M40" i="21"/>
  <c r="E3" i="21"/>
  <c r="F3" i="21" s="1"/>
  <c r="E4" i="21"/>
  <c r="F4" i="21" s="1"/>
  <c r="E5" i="21"/>
  <c r="F5" i="21" s="1"/>
  <c r="E6" i="21"/>
  <c r="F6" i="21" s="1"/>
  <c r="E7" i="21"/>
  <c r="F7" i="21" s="1"/>
  <c r="E8" i="21"/>
  <c r="E9" i="21"/>
  <c r="F9" i="21" s="1"/>
  <c r="E10" i="21"/>
  <c r="F10" i="21" s="1"/>
  <c r="E11" i="21"/>
  <c r="F11" i="21" s="1"/>
  <c r="E12" i="21"/>
  <c r="F12" i="21" s="1"/>
  <c r="E13" i="21"/>
  <c r="F13" i="21" s="1"/>
  <c r="E16" i="21"/>
  <c r="F16" i="21" s="1"/>
  <c r="E19" i="21"/>
  <c r="E20" i="21"/>
  <c r="F20" i="21" s="1"/>
  <c r="E21" i="21"/>
  <c r="F21" i="21" s="1"/>
  <c r="E22" i="21"/>
  <c r="F22" i="21" s="1"/>
  <c r="E23" i="21"/>
  <c r="F23" i="21" s="1"/>
  <c r="E24" i="21"/>
  <c r="F24" i="21" s="1"/>
  <c r="E25" i="21"/>
  <c r="F25" i="21" s="1"/>
  <c r="E26" i="21"/>
  <c r="F26" i="21" s="1"/>
  <c r="E27" i="21"/>
  <c r="F27" i="21" s="1"/>
  <c r="E28" i="21"/>
  <c r="F28" i="21" s="1"/>
  <c r="E29" i="21"/>
  <c r="F29" i="21" s="1"/>
  <c r="E31" i="21"/>
  <c r="F31" i="21" s="1"/>
  <c r="E34" i="21"/>
  <c r="E38" i="21" s="1"/>
  <c r="E35" i="21"/>
  <c r="F35" i="21" s="1"/>
  <c r="E36" i="21"/>
  <c r="F36" i="21" s="1"/>
  <c r="M3" i="21"/>
  <c r="M5" i="21"/>
  <c r="M6" i="21"/>
  <c r="N6" i="21" s="1"/>
  <c r="M7" i="21"/>
  <c r="N7" i="21" s="1"/>
  <c r="M8" i="21"/>
  <c r="N8" i="21" s="1"/>
  <c r="M9" i="21"/>
  <c r="N9" i="21" s="1"/>
  <c r="M10" i="21"/>
  <c r="N10" i="21" s="1"/>
  <c r="M14" i="21"/>
  <c r="N14" i="21" s="1"/>
  <c r="M15" i="21"/>
  <c r="N15" i="21" s="1"/>
  <c r="M16" i="21"/>
  <c r="N16" i="21" s="1"/>
  <c r="M17" i="21"/>
  <c r="N17" i="21" s="1"/>
  <c r="M18" i="21"/>
  <c r="N18" i="21" s="1"/>
  <c r="M11" i="21"/>
  <c r="N11" i="21" s="1"/>
  <c r="U25" i="21" l="1"/>
  <c r="U20" i="21"/>
  <c r="M12" i="21"/>
  <c r="F34" i="21"/>
  <c r="F38" i="21" s="1"/>
  <c r="N3" i="21"/>
  <c r="M19" i="21"/>
  <c r="N19" i="21" s="1"/>
  <c r="N12" i="21"/>
  <c r="E17" i="21"/>
  <c r="N5" i="21"/>
  <c r="M41" i="21"/>
  <c r="E32" i="21"/>
  <c r="F8" i="21"/>
  <c r="F17" i="21" s="1"/>
  <c r="M37" i="21"/>
  <c r="F19" i="21"/>
  <c r="F32" i="21" s="1"/>
  <c r="U13" i="21"/>
  <c r="V15" i="21"/>
  <c r="V20" i="21" s="1"/>
  <c r="V3" i="21"/>
  <c r="V13" i="21" s="1"/>
  <c r="V22" i="21"/>
  <c r="V25" i="21" s="1"/>
  <c r="F47" i="21" l="1"/>
  <c r="U30" i="21"/>
  <c r="W30" i="21" s="1"/>
  <c r="E47" i="21"/>
  <c r="O2" i="36" s="1"/>
  <c r="O5" i="36" s="1"/>
  <c r="O6" i="36" s="1"/>
  <c r="V30" i="21"/>
  <c r="N28" i="21"/>
  <c r="M28" i="21"/>
  <c r="M43" i="21"/>
  <c r="O43" i="21" s="1"/>
  <c r="P2" i="36" l="1"/>
  <c r="P5" i="36" s="1"/>
  <c r="P6" i="36" s="1"/>
  <c r="O28" i="21"/>
  <c r="G47" i="21"/>
  <c r="B3" i="36" s="1"/>
  <c r="D3" i="36"/>
  <c r="E9" i="36"/>
  <c r="E15" i="36" l="1"/>
  <c r="G9" i="36"/>
  <c r="F3" i="36"/>
  <c r="H21" i="36"/>
  <c r="F15" i="36"/>
  <c r="H3" i="36"/>
  <c r="C3" i="36"/>
  <c r="I3" i="36" s="1"/>
  <c r="G21" i="36"/>
  <c r="H9" i="36"/>
  <c r="B15" i="36"/>
  <c r="C21" i="36"/>
  <c r="H15" i="36"/>
  <c r="D9" i="36"/>
  <c r="G3" i="36"/>
  <c r="F9" i="36"/>
  <c r="D15" i="36"/>
  <c r="D21" i="36"/>
  <c r="E3" i="36"/>
  <c r="G15" i="36"/>
  <c r="F21" i="36"/>
  <c r="B9" i="36"/>
  <c r="C9" i="36"/>
  <c r="B21" i="36"/>
  <c r="E21" i="36"/>
  <c r="C15" i="36"/>
  <c r="G17" i="36"/>
  <c r="F5" i="36"/>
  <c r="B5" i="36"/>
  <c r="F23" i="36"/>
  <c r="G5" i="36"/>
  <c r="H23" i="36"/>
  <c r="E23" i="36"/>
  <c r="D23" i="36"/>
  <c r="C11" i="36"/>
  <c r="E5" i="36"/>
  <c r="F11" i="36"/>
  <c r="B17" i="36"/>
  <c r="G11" i="36"/>
  <c r="H11" i="36"/>
  <c r="F17" i="36"/>
  <c r="D5" i="36"/>
  <c r="H17" i="36"/>
  <c r="C17" i="36"/>
  <c r="C5" i="36"/>
  <c r="D11" i="36"/>
  <c r="H5" i="36"/>
  <c r="B23" i="36"/>
  <c r="E11" i="36"/>
  <c r="G23" i="36"/>
  <c r="D17" i="36"/>
  <c r="E17" i="36"/>
  <c r="C23" i="36"/>
  <c r="B11" i="36"/>
  <c r="I15" i="36" l="1"/>
  <c r="I21" i="36"/>
  <c r="I9" i="36"/>
  <c r="I11" i="36"/>
  <c r="I5" i="36"/>
  <c r="I23" i="36"/>
  <c r="I17" i="36"/>
</calcChain>
</file>

<file path=xl/sharedStrings.xml><?xml version="1.0" encoding="utf-8"?>
<sst xmlns="http://schemas.openxmlformats.org/spreadsheetml/2006/main" count="3532" uniqueCount="1119">
  <si>
    <t>特二式内火艇</t>
  </si>
  <si>
    <t>12.7cm連装砲</t>
  </si>
  <si>
    <t>12.7cm連装砲B型改二</t>
  </si>
  <si>
    <t>14cm単装砲</t>
  </si>
  <si>
    <t>14cm連装砲</t>
  </si>
  <si>
    <t>15.2cm連装砲</t>
  </si>
  <si>
    <t>15.2cm連装砲改</t>
  </si>
  <si>
    <t>15.5cm三連装砲</t>
  </si>
  <si>
    <t>20.3cm連装砲</t>
  </si>
  <si>
    <t>20.3cm(2号)連装砲</t>
  </si>
  <si>
    <t>20.3cm(3号)連装砲</t>
  </si>
  <si>
    <t>35.6cm連装砲</t>
  </si>
  <si>
    <t>38cm連装砲</t>
  </si>
  <si>
    <t>38cm連装砲改</t>
  </si>
  <si>
    <t>381mm/50 三連装砲改</t>
  </si>
  <si>
    <t>41cm連装砲</t>
  </si>
  <si>
    <t>試製46cm連装砲</t>
  </si>
  <si>
    <t>46cm三連装砲</t>
  </si>
  <si>
    <t>試製51cm連装砲</t>
  </si>
  <si>
    <t>90mm単装高角砲</t>
  </si>
  <si>
    <t>15.2cm単装砲</t>
  </si>
  <si>
    <t>OTO 152mm三連装速射砲</t>
  </si>
  <si>
    <t>61cm三連装魚雷</t>
  </si>
  <si>
    <t>61cm三連装(酸素)魚雷</t>
  </si>
  <si>
    <t>61cm四連装魚雷</t>
  </si>
  <si>
    <t>61cm四連装(酸素)魚雷</t>
  </si>
  <si>
    <t>61cm五連装(酸素)魚雷</t>
  </si>
  <si>
    <t>13号対空電探</t>
  </si>
  <si>
    <t>13号対空電探改</t>
  </si>
  <si>
    <t>22号対水上電探</t>
  </si>
  <si>
    <t>22号対水上電探改四</t>
  </si>
  <si>
    <t>21号対空電探</t>
  </si>
  <si>
    <t>21号対空電探改</t>
  </si>
  <si>
    <t>32号対水上電探</t>
  </si>
  <si>
    <t>32号対水上電探改</t>
  </si>
  <si>
    <t>九三式水中聴音機</t>
  </si>
  <si>
    <t>三式水中探信儀</t>
  </si>
  <si>
    <t>九四式爆雷投射機</t>
  </si>
  <si>
    <t>三式爆雷投射機</t>
  </si>
  <si>
    <t>九一式徹甲弾</t>
  </si>
  <si>
    <t>一式徹甲弾</t>
  </si>
  <si>
    <t>25mm連装機銃</t>
  </si>
  <si>
    <t>25mm三連装機銃</t>
  </si>
  <si>
    <t>91式高射装置</t>
  </si>
  <si>
    <t>探照灯</t>
  </si>
  <si>
    <t>96式150cm探照灯</t>
  </si>
  <si>
    <t>开发资财</t>
    <phoneticPr fontId="8" type="noConversion"/>
  </si>
  <si>
    <t>改修资材</t>
    <phoneticPr fontId="8" type="noConversion"/>
  </si>
  <si>
    <t>类型</t>
    <phoneticPr fontId="8" type="noConversion"/>
  </si>
  <si>
    <t>任务</t>
    <phoneticPr fontId="8" type="noConversion"/>
  </si>
  <si>
    <t>获得齿轮</t>
    <phoneticPr fontId="8" type="noConversion"/>
  </si>
  <si>
    <t>完成次数</t>
    <phoneticPr fontId="8" type="noConversion"/>
  </si>
  <si>
    <t>总计</t>
    <phoneticPr fontId="8" type="noConversion"/>
  </si>
  <si>
    <t>价值（円）</t>
    <phoneticPr fontId="8" type="noConversion"/>
  </si>
  <si>
    <t>获得螺丝</t>
    <phoneticPr fontId="8" type="noConversion"/>
  </si>
  <si>
    <t>敵艦隊を撃破せよ！</t>
    <phoneticPr fontId="8" type="noConversion"/>
  </si>
  <si>
    <t>装備の改修強化</t>
    <phoneticPr fontId="8" type="noConversion"/>
  </si>
  <si>
    <t>敵艦隊主力を撃滅せよ！</t>
    <phoneticPr fontId="8" type="noConversion"/>
  </si>
  <si>
    <t>敵艦隊を10回邀撃せよ！</t>
    <phoneticPr fontId="8" type="noConversion"/>
  </si>
  <si>
    <t>海上護衛戦</t>
    <phoneticPr fontId="8" type="noConversion"/>
  </si>
  <si>
    <t>敵補給艦を3隻撃沈せよ！</t>
    <phoneticPr fontId="8" type="noConversion"/>
  </si>
  <si>
    <t>敵北方艦隊主力を撃滅せよ！</t>
    <phoneticPr fontId="8" type="noConversion"/>
  </si>
  <si>
    <t>「演習」で他提督を圧倒せよ！</t>
    <phoneticPr fontId="8" type="noConversion"/>
  </si>
  <si>
    <t>南方海域珊瑚諸島沖の制空権を握れ！</t>
    <phoneticPr fontId="8" type="noConversion"/>
  </si>
  <si>
    <t>「遠征」を3回成功させよう！</t>
    <phoneticPr fontId="8" type="noConversion"/>
  </si>
  <si>
    <t>海上輸送路の安全確保に努めよ！</t>
    <phoneticPr fontId="8" type="noConversion"/>
  </si>
  <si>
    <t>艦隊酒保祭り！</t>
    <phoneticPr fontId="8" type="noConversion"/>
  </si>
  <si>
    <t>大規模演習</t>
    <phoneticPr fontId="8" type="noConversion"/>
  </si>
  <si>
    <t>新装備「開発」指令</t>
    <phoneticPr fontId="8" type="noConversion"/>
  </si>
  <si>
    <t>南方への鼠輸送を継続実施せよ!</t>
    <phoneticPr fontId="8" type="noConversion"/>
  </si>
  <si>
    <t>新造艦「建造」指令</t>
    <phoneticPr fontId="8" type="noConversion"/>
  </si>
  <si>
    <t>対空機銃量産</t>
    <phoneticPr fontId="8" type="noConversion"/>
  </si>
  <si>
    <t>装備「開発」集中強化！</t>
    <phoneticPr fontId="8" type="noConversion"/>
  </si>
  <si>
    <t>小计</t>
    <phoneticPr fontId="8" type="noConversion"/>
  </si>
  <si>
    <t>艦娘「建造」艦隊強化！</t>
    <phoneticPr fontId="8" type="noConversion"/>
  </si>
  <si>
    <t>敵輸送船団を叩け！</t>
    <phoneticPr fontId="8" type="noConversion"/>
  </si>
  <si>
    <t>「水雷戦隊」南西へ！</t>
    <phoneticPr fontId="8" type="noConversion"/>
  </si>
  <si>
    <t>「水上打撃部隊」南方へ！</t>
    <phoneticPr fontId="8" type="noConversion"/>
  </si>
  <si>
    <t>海上護衛強化月間</t>
    <phoneticPr fontId="8" type="noConversion"/>
  </si>
  <si>
    <t>あ号作戦</t>
    <phoneticPr fontId="8" type="noConversion"/>
  </si>
  <si>
    <t>「空母機動部隊」西へ！</t>
    <phoneticPr fontId="8" type="noConversion"/>
  </si>
  <si>
    <t>い号作戦</t>
    <phoneticPr fontId="8" type="noConversion"/>
  </si>
  <si>
    <t>「水上反撃部隊」突入せよ！</t>
    <phoneticPr fontId="8" type="noConversion"/>
  </si>
  <si>
    <t xml:space="preserve"> 海上通商破壊作戦</t>
    <phoneticPr fontId="8" type="noConversion"/>
  </si>
  <si>
    <t>敵東方艦隊を撃滅せよ！</t>
    <phoneticPr fontId="8" type="noConversion"/>
  </si>
  <si>
    <t>日均改修消耗平衡线</t>
    <phoneticPr fontId="8" type="noConversion"/>
  </si>
  <si>
    <t>敵東方中枢艦隊を撃滅せよ！</t>
    <phoneticPr fontId="8" type="noConversion"/>
  </si>
  <si>
    <t>高速建造材</t>
    <phoneticPr fontId="8" type="noConversion"/>
  </si>
  <si>
    <t>获得喷枪</t>
    <phoneticPr fontId="8" type="noConversion"/>
  </si>
  <si>
    <t>大規模遠征作戦、発令！</t>
    <phoneticPr fontId="8" type="noConversion"/>
  </si>
  <si>
    <t>南西諸島海域の制海権を握れ！</t>
    <phoneticPr fontId="8" type="noConversion"/>
  </si>
  <si>
    <t>「演習」で練度向上！</t>
    <phoneticPr fontId="8" type="noConversion"/>
  </si>
  <si>
    <t>「近代化改修」を進め、戦備を整えよ！</t>
    <phoneticPr fontId="8" type="noConversion"/>
  </si>
  <si>
    <t>「第五戦隊」出撃せよ！</t>
    <phoneticPr fontId="8" type="noConversion"/>
  </si>
  <si>
    <t>日均消耗平衡线</t>
    <phoneticPr fontId="8" type="noConversion"/>
  </si>
  <si>
    <t>日均建造消耗平衡线</t>
    <phoneticPr fontId="8" type="noConversion"/>
  </si>
  <si>
    <t>高速修复材</t>
    <phoneticPr fontId="8" type="noConversion"/>
  </si>
  <si>
    <t>获得水桶</t>
    <phoneticPr fontId="8" type="noConversion"/>
  </si>
  <si>
    <t>敵潜水艦を制圧せよ！</t>
    <phoneticPr fontId="8" type="noConversion"/>
  </si>
  <si>
    <t>艦隊大整備！</t>
    <phoneticPr fontId="8" type="noConversion"/>
  </si>
  <si>
    <t>軍縮条約対応！</t>
    <phoneticPr fontId="8" type="noConversion"/>
  </si>
  <si>
    <t>艦の「近代化改修」を実施せよ！</t>
    <phoneticPr fontId="8" type="noConversion"/>
  </si>
  <si>
    <t>敵空母を3隻撃沈せよ！</t>
    <phoneticPr fontId="8" type="noConversion"/>
  </si>
  <si>
    <t>ろ号作戦</t>
    <phoneticPr fontId="8" type="noConversion"/>
  </si>
  <si>
    <t>精鋭艦隊演習</t>
    <phoneticPr fontId="8" type="noConversion"/>
  </si>
  <si>
    <t>日</t>
  </si>
  <si>
    <t>月</t>
  </si>
  <si>
    <t>火</t>
  </si>
  <si>
    <t>水</t>
  </si>
  <si>
    <t>木</t>
  </si>
  <si>
    <t>金</t>
  </si>
  <si>
    <t>土</t>
  </si>
  <si>
    <t>二式水戦改</t>
  </si>
  <si>
    <t>8cm高角砲</t>
  </si>
  <si>
    <t>九六式艦戦</t>
  </si>
  <si>
    <t>F4F-4</t>
  </si>
  <si>
    <t>F6F-3</t>
  </si>
  <si>
    <t>零式水上偵察機</t>
  </si>
  <si>
    <t>零式水上観測機</t>
  </si>
  <si>
    <t>Ro.43水偵</t>
  </si>
  <si>
    <t>四式水中聴音機</t>
  </si>
  <si>
    <t>25mm単装機銃</t>
  </si>
  <si>
    <t>94式高射装置</t>
  </si>
  <si>
    <t>大発動艇</t>
  </si>
  <si>
    <t>特大発動艇</t>
  </si>
  <si>
    <t>強化型艦本式缶</t>
  </si>
  <si>
    <t>新型高温高圧缶</t>
  </si>
  <si>
    <t>10cm高角砲＋高射装置</t>
  </si>
  <si>
    <t>扶桑</t>
  </si>
  <si>
    <t>試製35.6cm三連装砲</t>
  </si>
  <si>
    <t>381mm/50 三連装砲</t>
  </si>
  <si>
    <t>島風</t>
  </si>
  <si>
    <t>瑞穂</t>
  </si>
  <si>
    <t>12.7cm連装高角砲</t>
  </si>
  <si>
    <t>15.5cm三連装副砲</t>
  </si>
  <si>
    <t>増設バルジ(中型艦)</t>
  </si>
  <si>
    <t>増設バルジ(大型艦)</t>
  </si>
  <si>
    <t>瑞雲</t>
  </si>
  <si>
    <t>戦闘糧食</t>
  </si>
  <si>
    <t>装備開発力の整備</t>
    <phoneticPr fontId="8" type="noConversion"/>
  </si>
  <si>
    <t>工廠環境の整備</t>
    <phoneticPr fontId="8" type="noConversion"/>
  </si>
  <si>
    <t>装備開発力の集中整備</t>
    <phoneticPr fontId="8" type="noConversion"/>
  </si>
  <si>
    <t>特殊日</t>
  </si>
  <si>
    <t>周</t>
  </si>
  <si>
    <t>季</t>
    <phoneticPr fontId="8" type="noConversion"/>
  </si>
  <si>
    <t>沖ノ島海域迎撃戦</t>
    <phoneticPr fontId="8" type="noConversion"/>
  </si>
  <si>
    <t>戦果拡張任務！「Z作戦」前段作戦</t>
    <phoneticPr fontId="8" type="noConversion"/>
  </si>
  <si>
    <t>前線の航空偵察を実施せよ！</t>
    <phoneticPr fontId="8" type="noConversion"/>
  </si>
  <si>
    <t>近海に侵入する敵潜を制圧せよ！</t>
    <phoneticPr fontId="8" type="noConversion"/>
  </si>
  <si>
    <t>「熟練搭乗員」養成</t>
    <phoneticPr fontId="8" type="noConversion"/>
  </si>
  <si>
    <t>海上通商航路の警戒を厳とせよ！</t>
    <phoneticPr fontId="8" type="noConversion"/>
  </si>
  <si>
    <t>運用装備の統合整備</t>
    <phoneticPr fontId="8" type="noConversion"/>
  </si>
  <si>
    <t>新型艤装の継続研究</t>
    <phoneticPr fontId="8" type="noConversion"/>
  </si>
  <si>
    <t>主力「陸攻」の調達</t>
    <phoneticPr fontId="8" type="noConversion"/>
  </si>
  <si>
    <t>強行輸送艦隊、抜錨！</t>
    <phoneticPr fontId="8" type="noConversion"/>
  </si>
  <si>
    <t>継戦支援能力の整備</t>
    <phoneticPr fontId="8" type="noConversion"/>
  </si>
  <si>
    <t>給糧艦「伊良湖」の支援</t>
  </si>
  <si>
    <t>51cm連装砲</t>
  </si>
  <si>
    <t>533mm三連装魚雷</t>
  </si>
  <si>
    <t>日_小口径</t>
  </si>
  <si>
    <t>日_中口径</t>
  </si>
  <si>
    <t>日_大口径</t>
  </si>
  <si>
    <t>日_副砲</t>
  </si>
  <si>
    <t>日_魚雷</t>
  </si>
  <si>
    <t>日_艦戦</t>
  </si>
  <si>
    <t>日_艦爆</t>
  </si>
  <si>
    <t>日_艦偵</t>
  </si>
  <si>
    <t>日_水偵</t>
  </si>
  <si>
    <t>日_水戦</t>
  </si>
  <si>
    <t>日_水爆</t>
  </si>
  <si>
    <t>日_電探</t>
  </si>
  <si>
    <t>日_対潜</t>
  </si>
  <si>
    <t>日_徹甲</t>
  </si>
  <si>
    <t>日_機銃</t>
  </si>
  <si>
    <t>日_高射</t>
  </si>
  <si>
    <t>日_舟艇</t>
  </si>
  <si>
    <t>日_探照</t>
  </si>
  <si>
    <t>日_バルジ</t>
  </si>
  <si>
    <t>日_機関部</t>
  </si>
  <si>
    <t>日_潜水装備</t>
  </si>
  <si>
    <t>日_戦闘糧食</t>
  </si>
  <si>
    <t>日_陸戦</t>
  </si>
  <si>
    <t>日_局戦</t>
  </si>
  <si>
    <t>53cm連装魚雷</t>
  </si>
  <si>
    <t>九五式爆雷</t>
  </si>
  <si>
    <t>46cm三連装砲改</t>
  </si>
  <si>
    <t>月_小口径</t>
  </si>
  <si>
    <t>月_中口径</t>
  </si>
  <si>
    <t>月_大口径</t>
  </si>
  <si>
    <t>月_副砲</t>
  </si>
  <si>
    <t>月_魚雷</t>
  </si>
  <si>
    <t>月_艦戦</t>
  </si>
  <si>
    <t>月_艦爆</t>
  </si>
  <si>
    <t>月_艦偵</t>
  </si>
  <si>
    <t>月_水偵</t>
  </si>
  <si>
    <t>月_水戦</t>
  </si>
  <si>
    <t>月_水爆</t>
  </si>
  <si>
    <t>月_電探</t>
  </si>
  <si>
    <t>月_対潜</t>
  </si>
  <si>
    <t>月_徹甲</t>
  </si>
  <si>
    <t>月_機銃</t>
  </si>
  <si>
    <t>月_高射</t>
  </si>
  <si>
    <t>月_舟艇</t>
  </si>
  <si>
    <t>月_探照</t>
  </si>
  <si>
    <t>月_バルジ</t>
  </si>
  <si>
    <t>月_機関部</t>
  </si>
  <si>
    <t>月_潜水装備</t>
  </si>
  <si>
    <t>月_戦闘糧食</t>
  </si>
  <si>
    <t>月_陸戦</t>
  </si>
  <si>
    <t>月_局戦</t>
  </si>
  <si>
    <t>強風改</t>
  </si>
  <si>
    <t>紫電一一型</t>
  </si>
  <si>
    <t>15.2cm三連装砲</t>
  </si>
  <si>
    <t>8cm高角砲＋機銃</t>
  </si>
  <si>
    <t>火_小口径</t>
  </si>
  <si>
    <t>火_中口径</t>
  </si>
  <si>
    <t>火_大口径</t>
  </si>
  <si>
    <t>火_副砲</t>
  </si>
  <si>
    <t>火_魚雷</t>
  </si>
  <si>
    <t>火_艦戦</t>
  </si>
  <si>
    <t>火_艦爆</t>
  </si>
  <si>
    <t>火_艦偵</t>
  </si>
  <si>
    <t>火_水偵</t>
  </si>
  <si>
    <t>火_水戦</t>
  </si>
  <si>
    <t>火_水爆</t>
  </si>
  <si>
    <t>火_電探</t>
  </si>
  <si>
    <t>火_対潜</t>
  </si>
  <si>
    <t>火_徹甲</t>
  </si>
  <si>
    <t>火_機銃</t>
  </si>
  <si>
    <t>火_高射</t>
  </si>
  <si>
    <t>火_舟艇</t>
  </si>
  <si>
    <t>火_探照</t>
  </si>
  <si>
    <t>火_バルジ</t>
  </si>
  <si>
    <t>火_機関部</t>
  </si>
  <si>
    <t>火_潜水装備</t>
  </si>
  <si>
    <t>火_戦闘糧食</t>
  </si>
  <si>
    <t>火_陸戦</t>
  </si>
  <si>
    <t>火_局戦</t>
  </si>
  <si>
    <t>F4F-3</t>
  </si>
  <si>
    <t>F6F-5</t>
  </si>
  <si>
    <t>水_小口径</t>
  </si>
  <si>
    <t>水_中口径</t>
  </si>
  <si>
    <t>水_大口径</t>
  </si>
  <si>
    <t>水_副砲</t>
  </si>
  <si>
    <t>水_魚雷</t>
  </si>
  <si>
    <t>水_艦戦</t>
  </si>
  <si>
    <t>水_艦爆</t>
  </si>
  <si>
    <t>水_水偵</t>
  </si>
  <si>
    <t>水_水戦</t>
  </si>
  <si>
    <t>水_水爆</t>
  </si>
  <si>
    <t>水_電探</t>
  </si>
  <si>
    <t>水_対潜</t>
  </si>
  <si>
    <t>水_徹甲</t>
  </si>
  <si>
    <t>水_機銃</t>
  </si>
  <si>
    <t>水_高射</t>
  </si>
  <si>
    <t>水_舟艇</t>
  </si>
  <si>
    <t>水_探照</t>
  </si>
  <si>
    <t>水_バルジ</t>
  </si>
  <si>
    <t>水_機関部</t>
  </si>
  <si>
    <t>水_潜水装備</t>
  </si>
  <si>
    <t>水_戦闘糧食</t>
  </si>
  <si>
    <t>水_陸戦</t>
  </si>
  <si>
    <t>水_局戦</t>
  </si>
  <si>
    <t>木_小口径</t>
  </si>
  <si>
    <t>木_中口径</t>
  </si>
  <si>
    <t>木_大口径</t>
  </si>
  <si>
    <t>木_副砲</t>
  </si>
  <si>
    <t>木_魚雷</t>
  </si>
  <si>
    <t>木_艦戦</t>
  </si>
  <si>
    <t>木_艦爆</t>
  </si>
  <si>
    <t>木_艦偵</t>
  </si>
  <si>
    <t>木_水偵</t>
  </si>
  <si>
    <t>木_水戦</t>
  </si>
  <si>
    <t>木_水爆</t>
  </si>
  <si>
    <t>木_電探</t>
  </si>
  <si>
    <t>木_対潜</t>
  </si>
  <si>
    <t>木_徹甲</t>
  </si>
  <si>
    <t>木_機銃</t>
  </si>
  <si>
    <t>木_高射</t>
  </si>
  <si>
    <t>木_舟艇</t>
  </si>
  <si>
    <t>木_探照</t>
  </si>
  <si>
    <t>木_バルジ</t>
  </si>
  <si>
    <t>木_機関部</t>
  </si>
  <si>
    <t>木_潜水装備</t>
  </si>
  <si>
    <t>木_戦闘糧食</t>
  </si>
  <si>
    <t>木_陸戦</t>
  </si>
  <si>
    <t>金_小口径</t>
  </si>
  <si>
    <t>金_中口径</t>
  </si>
  <si>
    <t>金_大口径</t>
  </si>
  <si>
    <t>金_副砲</t>
  </si>
  <si>
    <t>金_魚雷</t>
  </si>
  <si>
    <t>金_艦戦</t>
  </si>
  <si>
    <t>金_艦爆</t>
  </si>
  <si>
    <t>金_艦偵</t>
  </si>
  <si>
    <t>金_水偵</t>
  </si>
  <si>
    <t>金_水戦</t>
  </si>
  <si>
    <t>金_水爆</t>
  </si>
  <si>
    <t>金_電探</t>
  </si>
  <si>
    <t>金_対潜</t>
  </si>
  <si>
    <t>金_徹甲</t>
  </si>
  <si>
    <t>金_機銃</t>
  </si>
  <si>
    <t>金_高射</t>
  </si>
  <si>
    <t>金_舟艇</t>
  </si>
  <si>
    <t>金_探照</t>
  </si>
  <si>
    <t>金_バルジ</t>
  </si>
  <si>
    <t>金_機関部</t>
  </si>
  <si>
    <t>金_戦闘糧食</t>
  </si>
  <si>
    <t>金_陸戦</t>
  </si>
  <si>
    <t>土_小口径</t>
  </si>
  <si>
    <t>土_中口径</t>
  </si>
  <si>
    <t>土_大口径</t>
  </si>
  <si>
    <t>土_副砲</t>
  </si>
  <si>
    <t>土_魚雷</t>
  </si>
  <si>
    <t>土_艦戦</t>
  </si>
  <si>
    <t>土_艦爆</t>
  </si>
  <si>
    <t>土_艦偵</t>
  </si>
  <si>
    <t>土_水偵</t>
  </si>
  <si>
    <t>土_水戦</t>
  </si>
  <si>
    <t>土_水爆</t>
  </si>
  <si>
    <t>土_電探</t>
  </si>
  <si>
    <t>土_対潜</t>
  </si>
  <si>
    <t>土_徹甲</t>
  </si>
  <si>
    <t>土_機銃</t>
  </si>
  <si>
    <t>土_高射</t>
  </si>
  <si>
    <t>土_舟艇</t>
  </si>
  <si>
    <t>土_探照</t>
  </si>
  <si>
    <t>土_バルジ</t>
  </si>
  <si>
    <t>土_機関部</t>
  </si>
  <si>
    <t>土_戦闘糧食</t>
  </si>
  <si>
    <t>名称</t>
    <phoneticPr fontId="8" type="noConversion"/>
  </si>
  <si>
    <t>第一周</t>
    <phoneticPr fontId="8" type="noConversion"/>
  </si>
  <si>
    <t>第三周</t>
    <phoneticPr fontId="8" type="noConversion"/>
  </si>
  <si>
    <t>第四周</t>
    <phoneticPr fontId="8" type="noConversion"/>
  </si>
  <si>
    <t>零式艦戦62型(爆戦)</t>
  </si>
  <si>
    <t>試製景雲(艦偵型)</t>
  </si>
  <si>
    <t>零式艦戦21型</t>
  </si>
  <si>
    <t>二式水戦改(熟練)</t>
  </si>
  <si>
    <t>瑞雲(六三四空)</t>
  </si>
  <si>
    <t>大発動艇(八九式中戦車＆陸戦隊)</t>
  </si>
  <si>
    <t>艦本新設計 増設バルジ(大型艦)</t>
  </si>
  <si>
    <t>12.7cm連装砲C型改二</t>
  </si>
  <si>
    <t>35.6cm連装砲(ダズル迷彩)</t>
  </si>
  <si>
    <t>零式艦戦21型(熟練)</t>
  </si>
  <si>
    <t>九八式水上偵察機(夜偵)</t>
  </si>
  <si>
    <t>瑞雲(六三四空／熟練)</t>
  </si>
  <si>
    <t>12.7cm連装砲D型改二</t>
  </si>
  <si>
    <t>15.5cm三連装副砲改</t>
  </si>
  <si>
    <t>零式艦戦32型</t>
  </si>
  <si>
    <t>Ro.44水上戦闘機</t>
  </si>
  <si>
    <t>25mm三連装機銃 集中配備</t>
  </si>
  <si>
    <t>38.1cm Mk.I連装砲</t>
  </si>
  <si>
    <t>零式艦戦32型(熟練)</t>
  </si>
  <si>
    <t>12cm30連装噴進砲</t>
  </si>
  <si>
    <t>QF 4.7inch砲 Mk.XII改</t>
  </si>
  <si>
    <t>15.5cm三連装砲改</t>
  </si>
  <si>
    <t>試製61cm六連装(酸素)魚雷</t>
  </si>
  <si>
    <t>零式艦戦52型</t>
  </si>
  <si>
    <t>130mm B-13連装砲</t>
  </si>
  <si>
    <t>零式艦戦52型(熟練)</t>
  </si>
  <si>
    <t>零戦52型丙(六〇一空)</t>
  </si>
  <si>
    <t>203mm／53 連装砲</t>
  </si>
  <si>
    <t>試製41cm三連装砲</t>
  </si>
  <si>
    <t>10cm連装高角砲改＋増設機銃</t>
  </si>
  <si>
    <t>16inch三連装砲 Mk.7</t>
  </si>
  <si>
    <t>16inch三連装砲 Mk.7+GFCS</t>
  </si>
  <si>
    <t>潜水艦搭載電探＆水防式望遠鏡</t>
  </si>
  <si>
    <t>一式戦 隼II型</t>
  </si>
  <si>
    <t>一式戦 隼III型甲</t>
  </si>
  <si>
    <t>零式艦戦63型(爆戦)</t>
  </si>
  <si>
    <t>12cm30連装噴進砲改二</t>
  </si>
  <si>
    <t>41cm三連装砲改</t>
  </si>
  <si>
    <t>零戦62型(爆戦／岩井隊)</t>
  </si>
  <si>
    <t>艦本新設計 増設バルジ(中型艦)</t>
  </si>
  <si>
    <t>38.1cm Mk.I連装砲改</t>
  </si>
  <si>
    <t>零戦52型丙(付岩井小隊)</t>
  </si>
  <si>
    <t>Ro.44水上戦闘機bis</t>
  </si>
  <si>
    <t>零戦52型甲(付岩本小隊)</t>
  </si>
  <si>
    <t>零式艦戦53型(岩本隊)</t>
  </si>
  <si>
    <t>升级</t>
  </si>
  <si>
    <t>阶段</t>
    <phoneticPr fontId="8" type="noConversion"/>
  </si>
  <si>
    <t>齿轮随机</t>
    <phoneticPr fontId="8" type="noConversion"/>
  </si>
  <si>
    <t>齿轮必成</t>
    <phoneticPr fontId="8" type="noConversion"/>
  </si>
  <si>
    <t>螺丝随机</t>
    <phoneticPr fontId="8" type="noConversion"/>
  </si>
  <si>
    <t>螺丝必成</t>
    <phoneticPr fontId="8" type="noConversion"/>
  </si>
  <si>
    <t>消費装備</t>
    <phoneticPr fontId="8" type="noConversion"/>
  </si>
  <si>
    <t>12.7cm連装砲</t>
    <phoneticPr fontId="8" type="noConversion"/>
  </si>
  <si>
    <t>低阶</t>
  </si>
  <si>
    <t>无</t>
    <phoneticPr fontId="8" type="noConversion"/>
  </si>
  <si>
    <t>高阶</t>
    <phoneticPr fontId="8" type="noConversion"/>
  </si>
  <si>
    <t>1 * 自身</t>
    <phoneticPr fontId="8" type="noConversion"/>
  </si>
  <si>
    <t>2 * 自身</t>
    <phoneticPr fontId="8" type="noConversion"/>
  </si>
  <si>
    <t>12.7cm連装砲B型改二</t>
    <phoneticPr fontId="8" type="noConversion"/>
  </si>
  <si>
    <t>高阶</t>
  </si>
  <si>
    <t>1 * 自身</t>
    <phoneticPr fontId="8" type="noConversion"/>
  </si>
  <si>
    <t>3 * 12.7cm連装砲</t>
    <phoneticPr fontId="8" type="noConversion"/>
  </si>
  <si>
    <t>12.7cm連装砲C型改二</t>
    <phoneticPr fontId="8" type="noConversion"/>
  </si>
  <si>
    <t>1 * 12.7cm連装砲</t>
    <phoneticPr fontId="8" type="noConversion"/>
  </si>
  <si>
    <t>高阶</t>
    <phoneticPr fontId="8" type="noConversion"/>
  </si>
  <si>
    <t>1 * 12.7cm連装砲B型改二</t>
    <phoneticPr fontId="8" type="noConversion"/>
  </si>
  <si>
    <t>2 * 22号対水上電探、砲熕x1、詳報x1</t>
    <phoneticPr fontId="8" type="noConversion"/>
  </si>
  <si>
    <t>12.7cm連装砲D型改二</t>
    <phoneticPr fontId="8" type="noConversion"/>
  </si>
  <si>
    <t>2 * 10cm連装高角砲</t>
    <phoneticPr fontId="8" type="noConversion"/>
  </si>
  <si>
    <t>\</t>
    <phoneticPr fontId="8" type="noConversion"/>
  </si>
  <si>
    <t>10cm高角砲＋高射装置</t>
    <phoneticPr fontId="8" type="noConversion"/>
  </si>
  <si>
    <t>QF 4.7inch砲 Mk.XII改</t>
    <phoneticPr fontId="8" type="noConversion"/>
  </si>
  <si>
    <t>2 * 12.7cm連装砲</t>
    <phoneticPr fontId="8" type="noConversion"/>
  </si>
  <si>
    <t>2 * 12.7cm連装砲B型改二</t>
    <phoneticPr fontId="8" type="noConversion"/>
  </si>
  <si>
    <t>130mm B-13連装砲</t>
    <phoneticPr fontId="8" type="noConversion"/>
  </si>
  <si>
    <t>4 * 14cm単装砲</t>
    <phoneticPr fontId="8" type="noConversion"/>
  </si>
  <si>
    <t>14cm単装砲</t>
    <phoneticPr fontId="8" type="noConversion"/>
  </si>
  <si>
    <t>2 * 自身</t>
    <phoneticPr fontId="8" type="noConversion"/>
  </si>
  <si>
    <t>14cm連装砲</t>
    <phoneticPr fontId="8" type="noConversion"/>
  </si>
  <si>
    <t>15.2cm連装砲</t>
    <phoneticPr fontId="8" type="noConversion"/>
  </si>
  <si>
    <t>1 * 22号対水上電探</t>
    <phoneticPr fontId="8" type="noConversion"/>
  </si>
  <si>
    <t>15.2cm連装砲改</t>
    <phoneticPr fontId="8" type="noConversion"/>
  </si>
  <si>
    <t>1 * 15.2cm連装砲</t>
    <phoneticPr fontId="8" type="noConversion"/>
  </si>
  <si>
    <t>15.5cm三連装砲</t>
    <phoneticPr fontId="8" type="noConversion"/>
  </si>
  <si>
    <t>2 * 自身、砲熕x1</t>
    <phoneticPr fontId="8" type="noConversion"/>
  </si>
  <si>
    <t>15.5cm三連装砲改</t>
    <phoneticPr fontId="8" type="noConversion"/>
  </si>
  <si>
    <t>2 * 15.5cm三連装砲</t>
    <phoneticPr fontId="8" type="noConversion"/>
  </si>
  <si>
    <t>2 * 15.5cm三連装副砲</t>
    <phoneticPr fontId="8" type="noConversion"/>
  </si>
  <si>
    <t>1 * 15.5cm三連装副砲</t>
    <phoneticPr fontId="8" type="noConversion"/>
  </si>
  <si>
    <t>20.3cm連装砲</t>
    <phoneticPr fontId="8" type="noConversion"/>
  </si>
  <si>
    <t>20.3cm(2号)連装砲</t>
    <phoneticPr fontId="8" type="noConversion"/>
  </si>
  <si>
    <t>20.3cm(3号)連装砲</t>
    <phoneticPr fontId="8" type="noConversion"/>
  </si>
  <si>
    <t>203mm／53 連装砲</t>
    <phoneticPr fontId="8" type="noConversion"/>
  </si>
  <si>
    <t>2 * 20.3cm連装砲</t>
    <phoneticPr fontId="8" type="noConversion"/>
  </si>
  <si>
    <t>1 * 20.3cm(2号)連装砲</t>
    <phoneticPr fontId="8" type="noConversion"/>
  </si>
  <si>
    <t>35.6cm連装砲</t>
    <phoneticPr fontId="8" type="noConversion"/>
  </si>
  <si>
    <t>3 * 自身</t>
    <phoneticPr fontId="8" type="noConversion"/>
  </si>
  <si>
    <t>試製35.6cm三連装砲</t>
    <phoneticPr fontId="8" type="noConversion"/>
  </si>
  <si>
    <t>2 * 35.6cm連装砲</t>
    <phoneticPr fontId="8" type="noConversion"/>
  </si>
  <si>
    <t>3 * 35.6cm連装砲</t>
    <phoneticPr fontId="8" type="noConversion"/>
  </si>
  <si>
    <t>35.6cm連装砲(ダズル迷彩)</t>
    <phoneticPr fontId="8" type="noConversion"/>
  </si>
  <si>
    <t>1 * 35.6cm連装砲</t>
    <phoneticPr fontId="8" type="noConversion"/>
  </si>
  <si>
    <t>38cm連装砲</t>
    <phoneticPr fontId="8" type="noConversion"/>
  </si>
  <si>
    <t>2 * 41cm連装砲</t>
    <phoneticPr fontId="8" type="noConversion"/>
  </si>
  <si>
    <t>38cm連装砲改</t>
    <phoneticPr fontId="8" type="noConversion"/>
  </si>
  <si>
    <t>1 * 41cm連装砲</t>
    <phoneticPr fontId="8" type="noConversion"/>
  </si>
  <si>
    <t>38.1cm Mk.I連装砲</t>
    <phoneticPr fontId="8" type="noConversion"/>
  </si>
  <si>
    <t>2 * 25mm単装機銃</t>
    <phoneticPr fontId="8" type="noConversion"/>
  </si>
  <si>
    <t>38.1cm Mk.I/N連装砲改</t>
    <phoneticPr fontId="8" type="noConversion"/>
  </si>
  <si>
    <t>38.1cm Mk.I/N連装砲改</t>
  </si>
  <si>
    <t>381mm/50 三連装砲</t>
    <phoneticPr fontId="8" type="noConversion"/>
  </si>
  <si>
    <t>2 * 25mm連装機銃</t>
    <phoneticPr fontId="8" type="noConversion"/>
  </si>
  <si>
    <t>381mm/50 三連装砲改</t>
    <phoneticPr fontId="8" type="noConversion"/>
  </si>
  <si>
    <t>41cm連装砲</t>
    <phoneticPr fontId="8" type="noConversion"/>
  </si>
  <si>
    <t>2 * 46cm三連装砲、砲熕x2</t>
    <phoneticPr fontId="8" type="noConversion"/>
  </si>
  <si>
    <t>試製41cm三連装砲</t>
    <phoneticPr fontId="8" type="noConversion"/>
  </si>
  <si>
    <t>3 * 41cm連装砲</t>
    <phoneticPr fontId="8" type="noConversion"/>
  </si>
  <si>
    <t>41cm三連装砲改</t>
    <phoneticPr fontId="8" type="noConversion"/>
  </si>
  <si>
    <t>2 * 46cm三連装砲</t>
    <phoneticPr fontId="8" type="noConversion"/>
  </si>
  <si>
    <t>試製46cm連装砲</t>
    <phoneticPr fontId="8" type="noConversion"/>
  </si>
  <si>
    <t>4 * 41cm連装砲</t>
    <phoneticPr fontId="8" type="noConversion"/>
  </si>
  <si>
    <t>46cm三連装砲</t>
    <phoneticPr fontId="8" type="noConversion"/>
  </si>
  <si>
    <t>4 * 自身、砲熕x2</t>
    <phoneticPr fontId="8" type="noConversion"/>
  </si>
  <si>
    <t>46cm三連装砲改</t>
    <phoneticPr fontId="8" type="noConversion"/>
  </si>
  <si>
    <t>3 * 25mm三連装機銃</t>
    <phoneticPr fontId="8" type="noConversion"/>
  </si>
  <si>
    <t>3 * 46cm三連装砲</t>
    <phoneticPr fontId="8" type="noConversion"/>
  </si>
  <si>
    <t>試製51cm連装砲</t>
    <phoneticPr fontId="8" type="noConversion"/>
  </si>
  <si>
    <t>51cm連装砲</t>
    <phoneticPr fontId="8" type="noConversion"/>
  </si>
  <si>
    <t>4 * 46cm三連装砲</t>
    <phoneticPr fontId="8" type="noConversion"/>
  </si>
  <si>
    <t>16inch三連装砲 Mk.7</t>
    <phoneticPr fontId="8" type="noConversion"/>
  </si>
  <si>
    <t>2 * 32号対水上電探</t>
    <phoneticPr fontId="8" type="noConversion"/>
  </si>
  <si>
    <t>16inch三連装砲 Mk.7＋GFCS</t>
    <phoneticPr fontId="8" type="noConversion"/>
  </si>
  <si>
    <t>2 * 22号対水上電探</t>
    <phoneticPr fontId="8" type="noConversion"/>
  </si>
  <si>
    <t>16inch三連装砲 Mk.7＋GFCS</t>
  </si>
  <si>
    <t>90mm単装高角砲</t>
    <phoneticPr fontId="8" type="noConversion"/>
  </si>
  <si>
    <t>1 * 10cm連装高角砲</t>
    <phoneticPr fontId="8" type="noConversion"/>
  </si>
  <si>
    <t>15.2cm単装砲</t>
    <phoneticPr fontId="8" type="noConversion"/>
  </si>
  <si>
    <t>15.5cm三連装副砲</t>
    <phoneticPr fontId="8" type="noConversion"/>
  </si>
  <si>
    <t>15.5cm三連装副砲改</t>
    <phoneticPr fontId="8" type="noConversion"/>
  </si>
  <si>
    <t>1 * 15.5cm三連装砲</t>
    <phoneticPr fontId="8" type="noConversion"/>
  </si>
  <si>
    <t>OTO 152mm三連装速射砲</t>
    <phoneticPr fontId="8" type="noConversion"/>
  </si>
  <si>
    <t>15.2cm三連装砲</t>
    <phoneticPr fontId="8" type="noConversion"/>
  </si>
  <si>
    <t>12.7cm連装高角砲</t>
    <phoneticPr fontId="8" type="noConversion"/>
  </si>
  <si>
    <t>8cm高角砲</t>
    <phoneticPr fontId="8" type="noConversion"/>
  </si>
  <si>
    <t>8cm高角砲改＋増設機銃</t>
    <phoneticPr fontId="8" type="noConversion"/>
  </si>
  <si>
    <t>8cm高角砲改＋増設機銃</t>
  </si>
  <si>
    <t>10cm連装高角砲改＋増設機銃</t>
    <phoneticPr fontId="8" type="noConversion"/>
  </si>
  <si>
    <t>2 * 25mm三連装機銃</t>
    <phoneticPr fontId="8" type="noConversion"/>
  </si>
  <si>
    <t>53cm連装魚雷</t>
    <phoneticPr fontId="8" type="noConversion"/>
  </si>
  <si>
    <t>1 * 61cm三連装魚雷</t>
    <phoneticPr fontId="8" type="noConversion"/>
  </si>
  <si>
    <t>1 * 61cm四連装(酸素)魚雷</t>
    <phoneticPr fontId="8" type="noConversion"/>
  </si>
  <si>
    <t>533mm 三連装魚雷</t>
    <phoneticPr fontId="8" type="noConversion"/>
  </si>
  <si>
    <t>533mm 三連装魚雷</t>
  </si>
  <si>
    <t>2 * 61cm四連装(酸素)魚雷</t>
    <phoneticPr fontId="8" type="noConversion"/>
  </si>
  <si>
    <t>61cm三連装魚雷</t>
    <phoneticPr fontId="8" type="noConversion"/>
  </si>
  <si>
    <t>61cm三連装(酸素)魚雷</t>
    <phoneticPr fontId="8" type="noConversion"/>
  </si>
  <si>
    <t>2 * 61cm四連装魚雷</t>
    <phoneticPr fontId="8" type="noConversion"/>
  </si>
  <si>
    <t>61cm四連装魚雷</t>
    <phoneticPr fontId="8" type="noConversion"/>
  </si>
  <si>
    <t>61cm四連装(酸素)魚雷</t>
    <phoneticPr fontId="8" type="noConversion"/>
  </si>
  <si>
    <t>61cm五連装(酸素)魚雷</t>
    <phoneticPr fontId="8" type="noConversion"/>
  </si>
  <si>
    <t>試製61cm六連装(酸素)魚雷</t>
    <phoneticPr fontId="8" type="noConversion"/>
  </si>
  <si>
    <t>1 * 61cm五連装(酸素)魚雷</t>
    <phoneticPr fontId="8" type="noConversion"/>
  </si>
  <si>
    <t>九六式艦戦</t>
    <phoneticPr fontId="8" type="noConversion"/>
  </si>
  <si>
    <t>1 * 7.7mm機銃</t>
    <phoneticPr fontId="8" type="noConversion"/>
  </si>
  <si>
    <t>零式艦戦21型</t>
    <phoneticPr fontId="8" type="noConversion"/>
  </si>
  <si>
    <t>2 * 7.7mm機銃</t>
    <phoneticPr fontId="8" type="noConversion"/>
  </si>
  <si>
    <t>零式艦戦21型(熟練)</t>
    <phoneticPr fontId="8" type="noConversion"/>
  </si>
  <si>
    <t>2 * 零式艦戦21型</t>
    <phoneticPr fontId="8" type="noConversion"/>
  </si>
  <si>
    <t>3 * 零式艦戦21型</t>
    <phoneticPr fontId="8" type="noConversion"/>
  </si>
  <si>
    <t>3 * 7.7mm機銃</t>
    <phoneticPr fontId="8" type="noConversion"/>
  </si>
  <si>
    <t>零式艦戦32型</t>
    <phoneticPr fontId="8" type="noConversion"/>
  </si>
  <si>
    <t>1 * 零式艦戦21型</t>
    <phoneticPr fontId="8" type="noConversion"/>
  </si>
  <si>
    <t>零式艦戦32型(熟練)</t>
    <phoneticPr fontId="8" type="noConversion"/>
  </si>
  <si>
    <t>2 * 零式艦戦32型</t>
    <phoneticPr fontId="8" type="noConversion"/>
  </si>
  <si>
    <t>零式艦戦52型</t>
    <phoneticPr fontId="8" type="noConversion"/>
  </si>
  <si>
    <t>零式艦戦52型(熟練)</t>
    <phoneticPr fontId="8" type="noConversion"/>
  </si>
  <si>
    <t>2 * 零式艦戦52型</t>
    <phoneticPr fontId="8" type="noConversion"/>
  </si>
  <si>
    <t>3 * 零式艦戦52型</t>
    <phoneticPr fontId="8" type="noConversion"/>
  </si>
  <si>
    <t>零戦52型丙(六〇一空)</t>
    <phoneticPr fontId="8" type="noConversion"/>
  </si>
  <si>
    <t>2 * 天山</t>
    <phoneticPr fontId="8" type="noConversion"/>
  </si>
  <si>
    <t>零戦52型丙(付岩井小隊)</t>
    <phoneticPr fontId="8" type="noConversion"/>
  </si>
  <si>
    <t>零戦52型甲(付岩本小隊)</t>
    <phoneticPr fontId="8" type="noConversion"/>
  </si>
  <si>
    <t>零式艦戦53型(岩本隊)</t>
    <phoneticPr fontId="8" type="noConversion"/>
  </si>
  <si>
    <t>F4F-3</t>
    <phoneticPr fontId="8" type="noConversion"/>
  </si>
  <si>
    <t>1 * 九六式艦戦</t>
    <phoneticPr fontId="8" type="noConversion"/>
  </si>
  <si>
    <t>2 * 12.7mm単装機銃</t>
    <phoneticPr fontId="8" type="noConversion"/>
  </si>
  <si>
    <t>F4F-4</t>
    <phoneticPr fontId="8" type="noConversion"/>
  </si>
  <si>
    <t>1 * 零式艦戦32型</t>
    <phoneticPr fontId="8" type="noConversion"/>
  </si>
  <si>
    <t>F6F-3</t>
    <phoneticPr fontId="8" type="noConversion"/>
  </si>
  <si>
    <t>1 * 紫電改二</t>
    <phoneticPr fontId="8" type="noConversion"/>
  </si>
  <si>
    <t>2 * 紫電改二</t>
    <phoneticPr fontId="8" type="noConversion"/>
  </si>
  <si>
    <t>F6F-5</t>
    <phoneticPr fontId="8" type="noConversion"/>
  </si>
  <si>
    <t>2 * 紫電改二
烈風</t>
    <phoneticPr fontId="8" type="noConversion"/>
  </si>
  <si>
    <t>1 * 烈風</t>
    <phoneticPr fontId="8" type="noConversion"/>
  </si>
  <si>
    <t>零式艦戦62型(爆戦)</t>
    <phoneticPr fontId="8" type="noConversion"/>
  </si>
  <si>
    <t>2 * 彗星</t>
    <phoneticPr fontId="8" type="noConversion"/>
  </si>
  <si>
    <t>零戦62型(爆戦／岩井隊)</t>
    <phoneticPr fontId="8" type="noConversion"/>
  </si>
  <si>
    <t>零式艦戦63型(爆戦)</t>
    <phoneticPr fontId="8" type="noConversion"/>
  </si>
  <si>
    <t>試製景雲(艦偵型)</t>
    <phoneticPr fontId="8" type="noConversion"/>
  </si>
  <si>
    <t>1 * 流星</t>
    <phoneticPr fontId="8" type="noConversion"/>
  </si>
  <si>
    <t>ネ式エンジンx1</t>
    <phoneticPr fontId="8" type="noConversion"/>
  </si>
  <si>
    <t>零式水上偵察機</t>
    <phoneticPr fontId="8" type="noConversion"/>
  </si>
  <si>
    <t>零式水上観測機</t>
    <phoneticPr fontId="8" type="noConversion"/>
  </si>
  <si>
    <t>1 * 瑞雲</t>
    <phoneticPr fontId="8" type="noConversion"/>
  </si>
  <si>
    <t>1 * 零式水上観測機</t>
    <phoneticPr fontId="8" type="noConversion"/>
  </si>
  <si>
    <t>九八式水上偵察機(夜偵)</t>
    <phoneticPr fontId="8" type="noConversion"/>
  </si>
  <si>
    <t>1 * 零式水上偵察機</t>
    <phoneticPr fontId="8" type="noConversion"/>
  </si>
  <si>
    <t>2 * 零式水上偵察機</t>
    <phoneticPr fontId="8" type="noConversion"/>
  </si>
  <si>
    <t>Ro.43水偵</t>
    <phoneticPr fontId="8" type="noConversion"/>
  </si>
  <si>
    <t>二式水戦改</t>
    <phoneticPr fontId="8" type="noConversion"/>
  </si>
  <si>
    <t>2 * 瑞雲</t>
    <phoneticPr fontId="8" type="noConversion"/>
  </si>
  <si>
    <t>二式水戦改(熟練)</t>
    <phoneticPr fontId="8" type="noConversion"/>
  </si>
  <si>
    <t>3 * 瑞雲</t>
    <phoneticPr fontId="8" type="noConversion"/>
  </si>
  <si>
    <t>強風改</t>
    <phoneticPr fontId="8" type="noConversion"/>
  </si>
  <si>
    <t>Ro.44水上戦闘機</t>
    <phoneticPr fontId="8" type="noConversion"/>
  </si>
  <si>
    <t>Ro.44水上戦闘機bis</t>
    <phoneticPr fontId="8" type="noConversion"/>
  </si>
  <si>
    <t>1 * Ro.44水上戦闘機</t>
    <phoneticPr fontId="8" type="noConversion"/>
  </si>
  <si>
    <t>瑞雲</t>
    <phoneticPr fontId="8" type="noConversion"/>
  </si>
  <si>
    <t>2 * 自身、熟練搭乗員x1</t>
    <phoneticPr fontId="8" type="noConversion"/>
  </si>
  <si>
    <t>瑞雲(六三四空)</t>
    <phoneticPr fontId="8" type="noConversion"/>
  </si>
  <si>
    <t>瑞雲(六三四空／熟練)</t>
    <phoneticPr fontId="8" type="noConversion"/>
  </si>
  <si>
    <t>13号対空電探</t>
    <phoneticPr fontId="8" type="noConversion"/>
  </si>
  <si>
    <t>1 * 22号対空電探</t>
    <phoneticPr fontId="8" type="noConversion"/>
  </si>
  <si>
    <t>13号対空電探改</t>
    <phoneticPr fontId="8" type="noConversion"/>
  </si>
  <si>
    <t>1 * 13号対空電探</t>
    <phoneticPr fontId="8" type="noConversion"/>
  </si>
  <si>
    <t>2 * 13号対空電探</t>
    <phoneticPr fontId="8" type="noConversion"/>
  </si>
  <si>
    <t>22号対水上電探</t>
    <phoneticPr fontId="8" type="noConversion"/>
  </si>
  <si>
    <t>22号対水上電探改四</t>
    <phoneticPr fontId="8" type="noConversion"/>
  </si>
  <si>
    <t>21号対空電探</t>
    <phoneticPr fontId="8" type="noConversion"/>
  </si>
  <si>
    <t>21号対空電探改</t>
    <phoneticPr fontId="8" type="noConversion"/>
  </si>
  <si>
    <t>1 * 21号対空電探</t>
    <phoneticPr fontId="8" type="noConversion"/>
  </si>
  <si>
    <t>2 * 21号対空電探</t>
    <phoneticPr fontId="8" type="noConversion"/>
  </si>
  <si>
    <t>32号対水上電探</t>
    <phoneticPr fontId="8" type="noConversion"/>
  </si>
  <si>
    <t>32号対水上電探改</t>
    <phoneticPr fontId="8" type="noConversion"/>
  </si>
  <si>
    <t>3 * 22号対水上電探</t>
    <phoneticPr fontId="8" type="noConversion"/>
  </si>
  <si>
    <t>1 * 32号対水上電探</t>
    <phoneticPr fontId="8" type="noConversion"/>
  </si>
  <si>
    <t>九三式水中聴音機</t>
    <phoneticPr fontId="8" type="noConversion"/>
  </si>
  <si>
    <t>升级分支</t>
    <phoneticPr fontId="8" type="noConversion"/>
  </si>
  <si>
    <t>升级</t>
    <phoneticPr fontId="8" type="noConversion"/>
  </si>
  <si>
    <t>2 * 三式水中探信儀</t>
    <phoneticPr fontId="8" type="noConversion"/>
  </si>
  <si>
    <t>三式水中探信儀</t>
    <phoneticPr fontId="8" type="noConversion"/>
  </si>
  <si>
    <t>四式水中聴音機</t>
    <phoneticPr fontId="8" type="noConversion"/>
  </si>
  <si>
    <t>2 * 九三式水中聴音機</t>
    <phoneticPr fontId="8" type="noConversion"/>
  </si>
  <si>
    <t>九四式爆雷投射機</t>
    <phoneticPr fontId="8" type="noConversion"/>
  </si>
  <si>
    <t>三式爆雷投射機</t>
    <phoneticPr fontId="8" type="noConversion"/>
  </si>
  <si>
    <t>九五式爆雷</t>
    <phoneticPr fontId="8" type="noConversion"/>
  </si>
  <si>
    <t>九一式徹甲弾</t>
    <phoneticPr fontId="8" type="noConversion"/>
  </si>
  <si>
    <t>一式徹甲弾</t>
    <phoneticPr fontId="8" type="noConversion"/>
  </si>
  <si>
    <t>2 * 九一式徹甲弾</t>
    <phoneticPr fontId="8" type="noConversion"/>
  </si>
  <si>
    <t>25mm単装機銃</t>
    <phoneticPr fontId="8" type="noConversion"/>
  </si>
  <si>
    <t>25mm連装機銃</t>
    <phoneticPr fontId="8" type="noConversion"/>
  </si>
  <si>
    <t>25mm三連装機銃</t>
    <phoneticPr fontId="8" type="noConversion"/>
  </si>
  <si>
    <t>初期</t>
    <phoneticPr fontId="8" type="noConversion"/>
  </si>
  <si>
    <t>5 * 自身</t>
    <phoneticPr fontId="8" type="noConversion"/>
  </si>
  <si>
    <t>25mm三連装機銃 集中配備</t>
    <phoneticPr fontId="8" type="noConversion"/>
  </si>
  <si>
    <t>5 * 25mm三連装機銃</t>
    <phoneticPr fontId="8" type="noConversion"/>
  </si>
  <si>
    <t>12cm30連装噴進砲</t>
    <phoneticPr fontId="8" type="noConversion"/>
  </si>
  <si>
    <t>3 * 25mm三連装機銃、詳報x1</t>
    <phoneticPr fontId="8" type="noConversion"/>
  </si>
  <si>
    <t>12cm30連装噴進砲改二</t>
    <phoneticPr fontId="8" type="noConversion"/>
  </si>
  <si>
    <t>2 * 12cm30連装噴進砲</t>
    <phoneticPr fontId="8" type="noConversion"/>
  </si>
  <si>
    <t>91式高射装置</t>
    <phoneticPr fontId="8" type="noConversion"/>
  </si>
  <si>
    <t>1 * 12.7cm連装高角砲</t>
    <phoneticPr fontId="8" type="noConversion"/>
  </si>
  <si>
    <t>94式高射装置</t>
    <phoneticPr fontId="8" type="noConversion"/>
  </si>
  <si>
    <t>1 * 10cm連装高角砲/12.7cm連装高角砲</t>
    <phoneticPr fontId="8" type="noConversion"/>
  </si>
  <si>
    <t>2 * 12.7cm連装高角砲</t>
    <phoneticPr fontId="8" type="noConversion"/>
  </si>
  <si>
    <t>大発動艇</t>
    <phoneticPr fontId="8" type="noConversion"/>
  </si>
  <si>
    <t>1 * ドラム缶(輸送用)</t>
    <phoneticPr fontId="8" type="noConversion"/>
  </si>
  <si>
    <t>3 * 12.7mm単装機銃</t>
    <phoneticPr fontId="8" type="noConversion"/>
  </si>
  <si>
    <t>4 * 自身</t>
    <phoneticPr fontId="8" type="noConversion"/>
  </si>
  <si>
    <t>特大発動艇</t>
    <phoneticPr fontId="8" type="noConversion"/>
  </si>
  <si>
    <t>2 * ドラム缶(輸送用)</t>
    <phoneticPr fontId="8" type="noConversion"/>
  </si>
  <si>
    <t>1 * 大発動艇</t>
    <phoneticPr fontId="8" type="noConversion"/>
  </si>
  <si>
    <t>大発動艇(八九式中戦車＆陸戦隊)</t>
    <phoneticPr fontId="8" type="noConversion"/>
  </si>
  <si>
    <t>1 * 25mm単装機銃</t>
    <phoneticPr fontId="8" type="noConversion"/>
  </si>
  <si>
    <t>特二式内火艇</t>
    <phoneticPr fontId="8" type="noConversion"/>
  </si>
  <si>
    <t>探照灯</t>
    <phoneticPr fontId="8" type="noConversion"/>
  </si>
  <si>
    <t>1 * 熟練見張員</t>
    <phoneticPr fontId="8" type="noConversion"/>
  </si>
  <si>
    <t>96式150cm探照灯</t>
    <phoneticPr fontId="8" type="noConversion"/>
  </si>
  <si>
    <t>1 * 探照灯</t>
    <phoneticPr fontId="8" type="noConversion"/>
  </si>
  <si>
    <t>増設バルジ(中型艦)</t>
    <phoneticPr fontId="8" type="noConversion"/>
  </si>
  <si>
    <t>艦本新設計 増設バルジ(中型艦)</t>
    <phoneticPr fontId="8" type="noConversion"/>
  </si>
  <si>
    <t>2 * 増設バルジ(中型艦)</t>
    <phoneticPr fontId="8" type="noConversion"/>
  </si>
  <si>
    <t>3 * 増設バルジ(中型艦)</t>
    <phoneticPr fontId="8" type="noConversion"/>
  </si>
  <si>
    <t>増設バルジ(大型艦)</t>
    <phoneticPr fontId="8" type="noConversion"/>
  </si>
  <si>
    <t>艦本新設計 増設バルジ(大型艦)</t>
    <phoneticPr fontId="8" type="noConversion"/>
  </si>
  <si>
    <t>1 * 増設バルジ(大型艦)</t>
    <phoneticPr fontId="8" type="noConversion"/>
  </si>
  <si>
    <t>2 * 増設バルジ(大型艦)</t>
    <phoneticPr fontId="8" type="noConversion"/>
  </si>
  <si>
    <t>強化型艦本式缶</t>
    <phoneticPr fontId="8" type="noConversion"/>
  </si>
  <si>
    <t>1 * 改良型艦本式タービン</t>
    <phoneticPr fontId="8" type="noConversion"/>
  </si>
  <si>
    <t>新型高温高圧缶</t>
    <phoneticPr fontId="8" type="noConversion"/>
  </si>
  <si>
    <t>2 * 改良型艦本式タービン</t>
    <phoneticPr fontId="8" type="noConversion"/>
  </si>
  <si>
    <t>2 * 強化型艦本式缶</t>
    <phoneticPr fontId="8" type="noConversion"/>
  </si>
  <si>
    <t>潜水艦搭載電探＆水防式望遠鏡</t>
    <phoneticPr fontId="8" type="noConversion"/>
  </si>
  <si>
    <t>戦闘糧食</t>
    <phoneticPr fontId="8" type="noConversion"/>
  </si>
  <si>
    <t>一式戦 隼II型</t>
    <phoneticPr fontId="8" type="noConversion"/>
  </si>
  <si>
    <t>3 * 12.7mm単装機銃、航空兵装x1</t>
    <phoneticPr fontId="8" type="noConversion"/>
  </si>
  <si>
    <t>一式戦 隼III型甲</t>
    <phoneticPr fontId="8" type="noConversion"/>
  </si>
  <si>
    <t>2 * 零式艦戦52型
烈風</t>
    <phoneticPr fontId="8" type="noConversion"/>
  </si>
  <si>
    <t>2 * 烈風</t>
    <phoneticPr fontId="8" type="noConversion"/>
  </si>
  <si>
    <t>紫電一一型</t>
    <phoneticPr fontId="8" type="noConversion"/>
  </si>
  <si>
    <t>名称</t>
    <phoneticPr fontId="8" type="noConversion"/>
  </si>
  <si>
    <t>12.7cm連装砲</t>
    <phoneticPr fontId="8" type="noConversion"/>
  </si>
  <si>
    <t>不需要</t>
  </si>
  <si>
    <t>12.7cm連装砲B型改二</t>
    <phoneticPr fontId="8" type="noConversion"/>
  </si>
  <si>
    <t>★夕立2、★綾波2、★江風2</t>
    <phoneticPr fontId="8" type="noConversion"/>
  </si>
  <si>
    <t>夕立2、綾波2、江風2</t>
    <phoneticPr fontId="8" type="noConversion"/>
  </si>
  <si>
    <t>江風2</t>
    <phoneticPr fontId="8" type="noConversion"/>
  </si>
  <si>
    <t>12.7cm連装砲C型改二</t>
    <phoneticPr fontId="8" type="noConversion"/>
  </si>
  <si>
    <t>満潮2</t>
    <phoneticPr fontId="8" type="noConversion"/>
  </si>
  <si>
    <t>満潮2、村雨2、荒潮2</t>
    <phoneticPr fontId="8" type="noConversion"/>
  </si>
  <si>
    <t>満潮2、村雨2、荒潮2、雪風1</t>
    <phoneticPr fontId="8" type="noConversion"/>
  </si>
  <si>
    <t>12.7cm連装砲D型改二</t>
    <phoneticPr fontId="8" type="noConversion"/>
  </si>
  <si>
    <t>長波2、夕雲1</t>
    <phoneticPr fontId="8" type="noConversion"/>
  </si>
  <si>
    <t>長波2</t>
    <phoneticPr fontId="8" type="noConversion"/>
  </si>
  <si>
    <t>10cm高角砲＋高射装置</t>
    <phoneticPr fontId="8" type="noConversion"/>
  </si>
  <si>
    <t>照月</t>
    <phoneticPr fontId="8" type="noConversion"/>
  </si>
  <si>
    <t>秋月、初月</t>
    <phoneticPr fontId="8" type="noConversion"/>
  </si>
  <si>
    <t>秋月、初月、照月</t>
    <phoneticPr fontId="8" type="noConversion"/>
  </si>
  <si>
    <t>QF 4.7inch砲 Mk.XII改</t>
    <phoneticPr fontId="8" type="noConversion"/>
  </si>
  <si>
    <t>Jervis</t>
  </si>
  <si>
    <t>130mm B-13連装砲</t>
    <phoneticPr fontId="8" type="noConversion"/>
  </si>
  <si>
    <t>Ташкент</t>
    <phoneticPr fontId="8" type="noConversion"/>
  </si>
  <si>
    <t>14cm単装砲</t>
    <phoneticPr fontId="8" type="noConversion"/>
  </si>
  <si>
    <t>14cm連装砲</t>
    <phoneticPr fontId="8" type="noConversion"/>
  </si>
  <si>
    <t>★夕張</t>
    <phoneticPr fontId="8" type="noConversion"/>
  </si>
  <si>
    <t>夕張</t>
    <phoneticPr fontId="8" type="noConversion"/>
  </si>
  <si>
    <t>15.2cm連装砲</t>
    <phoneticPr fontId="8" type="noConversion"/>
  </si>
  <si>
    <t>能代</t>
    <phoneticPr fontId="8" type="noConversion"/>
  </si>
  <si>
    <t>能代、矢矧</t>
    <phoneticPr fontId="8" type="noConversion"/>
  </si>
  <si>
    <t>矢矧</t>
    <phoneticPr fontId="8" type="noConversion"/>
  </si>
  <si>
    <t>阿賀野、矢矧</t>
    <phoneticPr fontId="8" type="noConversion"/>
  </si>
  <si>
    <t>阿賀野、能代</t>
    <phoneticPr fontId="8" type="noConversion"/>
  </si>
  <si>
    <t>15.2cm連装砲改</t>
    <phoneticPr fontId="8" type="noConversion"/>
  </si>
  <si>
    <t>酒匂</t>
    <phoneticPr fontId="8" type="noConversion"/>
  </si>
  <si>
    <t>矢矧、酒匂</t>
    <phoneticPr fontId="8" type="noConversion"/>
  </si>
  <si>
    <t>15.5cm三連装砲</t>
    <phoneticPr fontId="8" type="noConversion"/>
  </si>
  <si>
    <t>大淀</t>
    <phoneticPr fontId="8" type="noConversion"/>
  </si>
  <si>
    <t>★最上、★大淀[更]</t>
    <phoneticPr fontId="8" type="noConversion"/>
  </si>
  <si>
    <t>最上、大淀[更]</t>
    <phoneticPr fontId="8" type="noConversion"/>
  </si>
  <si>
    <t>15.5cm三連装砲改</t>
    <phoneticPr fontId="8" type="noConversion"/>
  </si>
  <si>
    <t>大淀1</t>
  </si>
  <si>
    <t>★大淀1</t>
    <phoneticPr fontId="8" type="noConversion"/>
  </si>
  <si>
    <t>大淀1</t>
    <phoneticPr fontId="8" type="noConversion"/>
  </si>
  <si>
    <t>20.3cm連装砲</t>
    <phoneticPr fontId="8" type="noConversion"/>
  </si>
  <si>
    <t>青葉、衣笠</t>
    <phoneticPr fontId="8" type="noConversion"/>
  </si>
  <si>
    <t>衣笠</t>
    <phoneticPr fontId="8" type="noConversion"/>
  </si>
  <si>
    <t>20.3cm(2号)連装砲</t>
    <phoneticPr fontId="8" type="noConversion"/>
  </si>
  <si>
    <t>妙高</t>
    <phoneticPr fontId="8" type="noConversion"/>
  </si>
  <si>
    <t>★妙高</t>
    <phoneticPr fontId="8" type="noConversion"/>
  </si>
  <si>
    <t>20.3cm(3号)連装砲</t>
    <phoneticPr fontId="8" type="noConversion"/>
  </si>
  <si>
    <t>★三隈</t>
    <phoneticPr fontId="8" type="noConversion"/>
  </si>
  <si>
    <t>三隈</t>
    <phoneticPr fontId="8" type="noConversion"/>
  </si>
  <si>
    <t>203mm／53 連装砲</t>
    <phoneticPr fontId="8" type="noConversion"/>
  </si>
  <si>
    <t>Zara2</t>
  </si>
  <si>
    <t>★Zara2</t>
    <phoneticPr fontId="8" type="noConversion"/>
  </si>
  <si>
    <t>35.6cm連装砲</t>
    <phoneticPr fontId="8" type="noConversion"/>
  </si>
  <si>
    <t>★扶桑</t>
    <phoneticPr fontId="8" type="noConversion"/>
  </si>
  <si>
    <t>扶桑</t>
    <phoneticPr fontId="8" type="noConversion"/>
  </si>
  <si>
    <t>試製35.6cm三連装砲</t>
    <phoneticPr fontId="8" type="noConversion"/>
  </si>
  <si>
    <t>山城2</t>
    <phoneticPr fontId="8" type="noConversion"/>
  </si>
  <si>
    <t>★金剛2、★扶桑2</t>
    <phoneticPr fontId="8" type="noConversion"/>
  </si>
  <si>
    <t>金剛2、扶桑2</t>
    <phoneticPr fontId="8" type="noConversion"/>
  </si>
  <si>
    <t>金剛2、榛名2、扶桑2、山城2</t>
    <phoneticPr fontId="8" type="noConversion"/>
  </si>
  <si>
    <t>榛名2、扶桑2、山城2</t>
    <phoneticPr fontId="8" type="noConversion"/>
  </si>
  <si>
    <t>扶桑2、山城2</t>
    <phoneticPr fontId="8" type="noConversion"/>
  </si>
  <si>
    <t>35.6cm連装砲(ダズル迷彩)</t>
    <phoneticPr fontId="8" type="noConversion"/>
  </si>
  <si>
    <t>榛名2</t>
    <phoneticPr fontId="8" type="noConversion"/>
  </si>
  <si>
    <t>★榛名2</t>
    <phoneticPr fontId="8" type="noConversion"/>
  </si>
  <si>
    <t>38cm連装砲</t>
    <phoneticPr fontId="8" type="noConversion"/>
  </si>
  <si>
    <t>★Bismarck</t>
    <phoneticPr fontId="8" type="noConversion"/>
  </si>
  <si>
    <t>Bismarck</t>
    <phoneticPr fontId="8" type="noConversion"/>
  </si>
  <si>
    <t>38cm連装砲改</t>
    <phoneticPr fontId="8" type="noConversion"/>
  </si>
  <si>
    <t>38.1cm Mk.I連装砲</t>
    <phoneticPr fontId="8" type="noConversion"/>
  </si>
  <si>
    <t>Warspite</t>
    <phoneticPr fontId="8" type="noConversion"/>
  </si>
  <si>
    <t>★Warspite</t>
    <phoneticPr fontId="8" type="noConversion"/>
  </si>
  <si>
    <t>38.1cm Mk.I/N連装砲改</t>
    <phoneticPr fontId="8" type="noConversion"/>
  </si>
  <si>
    <t>Warspite</t>
  </si>
  <si>
    <t>381mm/50 三連装砲</t>
    <phoneticPr fontId="8" type="noConversion"/>
  </si>
  <si>
    <t>Roma</t>
    <phoneticPr fontId="8" type="noConversion"/>
  </si>
  <si>
    <t>Littorio</t>
    <phoneticPr fontId="8" type="noConversion"/>
  </si>
  <si>
    <t>381mm/50 三連装砲改</t>
    <phoneticPr fontId="8" type="noConversion"/>
  </si>
  <si>
    <t>41cm連装砲</t>
    <phoneticPr fontId="8" type="noConversion"/>
  </si>
  <si>
    <t>陸奥</t>
    <phoneticPr fontId="8" type="noConversion"/>
  </si>
  <si>
    <t>長門</t>
    <phoneticPr fontId="8" type="noConversion"/>
  </si>
  <si>
    <t>★陸奥</t>
    <phoneticPr fontId="8" type="noConversion"/>
  </si>
  <si>
    <t>試製41cm三連装砲</t>
    <phoneticPr fontId="8" type="noConversion"/>
  </si>
  <si>
    <t>長門1</t>
    <phoneticPr fontId="8" type="noConversion"/>
  </si>
  <si>
    <t>陸奥1</t>
    <phoneticPr fontId="8" type="noConversion"/>
  </si>
  <si>
    <t>長門1、陸奥1</t>
    <phoneticPr fontId="8" type="noConversion"/>
  </si>
  <si>
    <t>41cm三連装砲改</t>
    <phoneticPr fontId="8" type="noConversion"/>
  </si>
  <si>
    <t>★長門2</t>
    <phoneticPr fontId="8" type="noConversion"/>
  </si>
  <si>
    <t>長門2</t>
    <phoneticPr fontId="8" type="noConversion"/>
  </si>
  <si>
    <t>試製46cm連装砲</t>
    <phoneticPr fontId="8" type="noConversion"/>
  </si>
  <si>
    <t>大和</t>
    <phoneticPr fontId="8" type="noConversion"/>
  </si>
  <si>
    <t>武蔵</t>
    <phoneticPr fontId="8" type="noConversion"/>
  </si>
  <si>
    <t>★大和</t>
    <phoneticPr fontId="8" type="noConversion"/>
  </si>
  <si>
    <t>46cm三連装砲</t>
    <phoneticPr fontId="8" type="noConversion"/>
  </si>
  <si>
    <t>武蔵0、★武蔵1</t>
    <phoneticPr fontId="8" type="noConversion"/>
  </si>
  <si>
    <t>大和0</t>
    <phoneticPr fontId="8" type="noConversion"/>
  </si>
  <si>
    <t>46cm三連装砲改</t>
    <phoneticPr fontId="8" type="noConversion"/>
  </si>
  <si>
    <t>武蔵1</t>
    <phoneticPr fontId="8" type="noConversion"/>
  </si>
  <si>
    <t>大和1</t>
    <phoneticPr fontId="8" type="noConversion"/>
  </si>
  <si>
    <t>★武蔵1</t>
    <phoneticPr fontId="8" type="noConversion"/>
  </si>
  <si>
    <t>試製51cm連装砲</t>
    <phoneticPr fontId="8" type="noConversion"/>
  </si>
  <si>
    <t>★大和1、★武蔵1[限]</t>
    <phoneticPr fontId="8" type="noConversion"/>
  </si>
  <si>
    <t>大和1、武蔵1[限]</t>
    <phoneticPr fontId="8" type="noConversion"/>
  </si>
  <si>
    <t>武蔵1[限]</t>
    <phoneticPr fontId="8" type="noConversion"/>
  </si>
  <si>
    <t>51cm連装砲</t>
    <phoneticPr fontId="8" type="noConversion"/>
  </si>
  <si>
    <t>武蔵2</t>
  </si>
  <si>
    <t>★武蔵2</t>
    <phoneticPr fontId="8" type="noConversion"/>
  </si>
  <si>
    <t>16inch三連装砲 Mk.7</t>
    <phoneticPr fontId="8" type="noConversion"/>
  </si>
  <si>
    <t>Iowa</t>
    <phoneticPr fontId="8" type="noConversion"/>
  </si>
  <si>
    <t>16inch三連装砲 Mk.7＋GFCS</t>
    <phoneticPr fontId="8" type="noConversion"/>
  </si>
  <si>
    <t>Iowa</t>
  </si>
  <si>
    <t>★Iowa</t>
    <phoneticPr fontId="8" type="noConversion"/>
  </si>
  <si>
    <t>90mm単装高角砲</t>
    <phoneticPr fontId="8" type="noConversion"/>
  </si>
  <si>
    <t>Littorio、Roma</t>
    <phoneticPr fontId="8" type="noConversion"/>
  </si>
  <si>
    <t>15.2cm単装砲</t>
    <phoneticPr fontId="8" type="noConversion"/>
  </si>
  <si>
    <t>阿賀野、金剛</t>
    <phoneticPr fontId="8" type="noConversion"/>
  </si>
  <si>
    <t>阿賀野、金剛、山城</t>
    <phoneticPr fontId="8" type="noConversion"/>
  </si>
  <si>
    <t>阿賀野、山城</t>
    <phoneticPr fontId="8" type="noConversion"/>
  </si>
  <si>
    <t>山城</t>
    <phoneticPr fontId="8" type="noConversion"/>
  </si>
  <si>
    <t>★金剛</t>
    <phoneticPr fontId="8" type="noConversion"/>
  </si>
  <si>
    <t>金剛</t>
    <phoneticPr fontId="8" type="noConversion"/>
  </si>
  <si>
    <t>15.5cm三連装副砲</t>
    <phoneticPr fontId="8" type="noConversion"/>
  </si>
  <si>
    <t>武蔵0、武蔵2</t>
    <phoneticPr fontId="8" type="noConversion"/>
  </si>
  <si>
    <t>★大和、★武蔵1</t>
    <phoneticPr fontId="8" type="noConversion"/>
  </si>
  <si>
    <t>武蔵0、大和、武蔵1</t>
    <phoneticPr fontId="8" type="noConversion"/>
  </si>
  <si>
    <t>15.5cm三連装副砲改</t>
    <phoneticPr fontId="8" type="noConversion"/>
  </si>
  <si>
    <t>★大和1</t>
    <phoneticPr fontId="8" type="noConversion"/>
  </si>
  <si>
    <t>OTO 152mm三連装速射砲</t>
    <phoneticPr fontId="8" type="noConversion"/>
  </si>
  <si>
    <t>15.2cm三連装砲</t>
    <phoneticPr fontId="8" type="noConversion"/>
  </si>
  <si>
    <t>★Richelieu</t>
    <phoneticPr fontId="8" type="noConversion"/>
  </si>
  <si>
    <t>Richelieu</t>
  </si>
  <si>
    <t>12.7cm連装高角砲</t>
    <phoneticPr fontId="8" type="noConversion"/>
  </si>
  <si>
    <t>鈴谷、熊野</t>
    <phoneticPr fontId="8" type="noConversion"/>
  </si>
  <si>
    <t>熊野</t>
    <phoneticPr fontId="8" type="noConversion"/>
  </si>
  <si>
    <t>★摩耶2、★鈴谷</t>
    <phoneticPr fontId="8" type="noConversion"/>
  </si>
  <si>
    <t>摩耶2、鈴谷</t>
    <phoneticPr fontId="8" type="noConversion"/>
  </si>
  <si>
    <t>摩耶2、鈴谷、熊野</t>
    <phoneticPr fontId="8" type="noConversion"/>
  </si>
  <si>
    <t>8cm高角砲</t>
    <phoneticPr fontId="8" type="noConversion"/>
  </si>
  <si>
    <t>阿賀野、能代、矢矧[更]</t>
    <phoneticPr fontId="8" type="noConversion"/>
  </si>
  <si>
    <t>能代、矢矧[更]、熊野(航)2[更]</t>
    <phoneticPr fontId="8" type="noConversion"/>
  </si>
  <si>
    <t>矢矧、鈴谷(航)2、熊野(航)2</t>
    <phoneticPr fontId="8" type="noConversion"/>
  </si>
  <si>
    <t>鈴谷(航)2、熊野(航)2</t>
    <phoneticPr fontId="8" type="noConversion"/>
  </si>
  <si>
    <t>阿賀野、鈴谷(航)2[更]</t>
    <phoneticPr fontId="8" type="noConversion"/>
  </si>
  <si>
    <t>阿賀野[更×]、能代[更×]</t>
    <phoneticPr fontId="8" type="noConversion"/>
  </si>
  <si>
    <t>8cm高角砲改＋増設機銃</t>
    <phoneticPr fontId="8" type="noConversion"/>
  </si>
  <si>
    <t>★熊野(航)2</t>
    <phoneticPr fontId="8" type="noConversion"/>
  </si>
  <si>
    <t>熊野(航)2</t>
    <phoneticPr fontId="8" type="noConversion"/>
  </si>
  <si>
    <t>矢矧、酒匂、鈴谷(航)2、熊野(航)2</t>
    <phoneticPr fontId="8" type="noConversion"/>
  </si>
  <si>
    <t>矢矧、酒匂、鈴谷(航)2</t>
    <phoneticPr fontId="8" type="noConversion"/>
  </si>
  <si>
    <t>10cm連装高角砲改＋増設機銃</t>
    <phoneticPr fontId="8" type="noConversion"/>
  </si>
  <si>
    <t>武蔵2</t>
    <phoneticPr fontId="8" type="noConversion"/>
  </si>
  <si>
    <t>大淀1、武蔵2</t>
    <phoneticPr fontId="8" type="noConversion"/>
  </si>
  <si>
    <t>53cm連装魚雷</t>
    <phoneticPr fontId="8" type="noConversion"/>
  </si>
  <si>
    <t>神風1、龍田2</t>
    <phoneticPr fontId="8" type="noConversion"/>
  </si>
  <si>
    <t>龍田2</t>
    <phoneticPr fontId="8" type="noConversion"/>
  </si>
  <si>
    <t>533mm 三連装魚雷</t>
    <phoneticPr fontId="8" type="noConversion"/>
  </si>
  <si>
    <t>61cm三連装魚雷</t>
    <phoneticPr fontId="8" type="noConversion"/>
  </si>
  <si>
    <t>叢雲</t>
    <phoneticPr fontId="8" type="noConversion"/>
  </si>
  <si>
    <t>★吹雪0、1[限]</t>
    <phoneticPr fontId="8" type="noConversion"/>
  </si>
  <si>
    <t>吹雪0、1[限]</t>
    <phoneticPr fontId="8" type="noConversion"/>
  </si>
  <si>
    <t>61cm三連装(酸素)魚雷</t>
    <phoneticPr fontId="8" type="noConversion"/>
  </si>
  <si>
    <t>★吹雪2</t>
    <phoneticPr fontId="8" type="noConversion"/>
  </si>
  <si>
    <t>吹雪2</t>
    <phoneticPr fontId="8" type="noConversion"/>
  </si>
  <si>
    <t>61cm四連装魚雷</t>
    <phoneticPr fontId="8" type="noConversion"/>
  </si>
  <si>
    <t>★不需要</t>
    <phoneticPr fontId="8" type="noConversion"/>
  </si>
  <si>
    <t>不需要</t>
    <phoneticPr fontId="8" type="noConversion"/>
  </si>
  <si>
    <t>61cm四連装(酸素)魚雷</t>
    <phoneticPr fontId="8" type="noConversion"/>
  </si>
  <si>
    <t>大井、北上</t>
    <phoneticPr fontId="8" type="noConversion"/>
  </si>
  <si>
    <t>61cm五連装(酸素)魚雷</t>
    <phoneticPr fontId="8" type="noConversion"/>
  </si>
  <si>
    <t>★島風</t>
    <phoneticPr fontId="8" type="noConversion"/>
  </si>
  <si>
    <t>試製61cm六連装(酸素)魚雷</t>
    <phoneticPr fontId="8" type="noConversion"/>
  </si>
  <si>
    <t>島風</t>
    <phoneticPr fontId="8" type="noConversion"/>
  </si>
  <si>
    <t>★初月</t>
    <phoneticPr fontId="8" type="noConversion"/>
  </si>
  <si>
    <t>初月</t>
    <phoneticPr fontId="8" type="noConversion"/>
  </si>
  <si>
    <t>初月、島風</t>
    <phoneticPr fontId="8" type="noConversion"/>
  </si>
  <si>
    <t>九六式艦戦</t>
    <phoneticPr fontId="8" type="noConversion"/>
  </si>
  <si>
    <t>鳳翔</t>
  </si>
  <si>
    <t>零式艦戦21型</t>
    <phoneticPr fontId="8" type="noConversion"/>
  </si>
  <si>
    <t>加賀</t>
    <phoneticPr fontId="8" type="noConversion"/>
  </si>
  <si>
    <t>★赤城</t>
    <phoneticPr fontId="8" type="noConversion"/>
  </si>
  <si>
    <t>赤城</t>
    <phoneticPr fontId="8" type="noConversion"/>
  </si>
  <si>
    <t>零式艦戦21型(熟練)</t>
    <phoneticPr fontId="8" type="noConversion"/>
  </si>
  <si>
    <t>零式艦戦32型</t>
    <phoneticPr fontId="8" type="noConversion"/>
  </si>
  <si>
    <t>★加賀</t>
    <phoneticPr fontId="8" type="noConversion"/>
  </si>
  <si>
    <t>零式艦戦32型(熟練)</t>
    <phoneticPr fontId="8" type="noConversion"/>
  </si>
  <si>
    <t>零式艦戦52型</t>
    <phoneticPr fontId="8" type="noConversion"/>
  </si>
  <si>
    <t>瑞鶴</t>
    <phoneticPr fontId="8" type="noConversion"/>
  </si>
  <si>
    <t>★瑞鶴</t>
    <phoneticPr fontId="8" type="noConversion"/>
  </si>
  <si>
    <t>翔鶴</t>
    <phoneticPr fontId="8" type="noConversion"/>
  </si>
  <si>
    <t>零式艦戦52型(熟練)</t>
    <phoneticPr fontId="8" type="noConversion"/>
  </si>
  <si>
    <t>零戦52型丙(六〇一空)</t>
    <phoneticPr fontId="8" type="noConversion"/>
  </si>
  <si>
    <t>大鳳</t>
    <phoneticPr fontId="8" type="noConversion"/>
  </si>
  <si>
    <t>大鳳、雲龍</t>
    <phoneticPr fontId="8" type="noConversion"/>
  </si>
  <si>
    <t>零戦52型丙(付岩井小隊)</t>
    <phoneticPr fontId="8" type="noConversion"/>
  </si>
  <si>
    <t>瑞鶴</t>
  </si>
  <si>
    <t>零戦52型甲(付岩本小隊)</t>
    <phoneticPr fontId="8" type="noConversion"/>
  </si>
  <si>
    <t>零式艦戦53型(岩本隊)</t>
    <phoneticPr fontId="8" type="noConversion"/>
  </si>
  <si>
    <t>F4F-3</t>
    <phoneticPr fontId="8" type="noConversion"/>
  </si>
  <si>
    <t>Saratoga0</t>
    <phoneticPr fontId="8" type="noConversion"/>
  </si>
  <si>
    <t>Saratoga2[限]</t>
    <phoneticPr fontId="8" type="noConversion"/>
  </si>
  <si>
    <t>Saratoga0、Saratoga2[限]</t>
    <phoneticPr fontId="8" type="noConversion"/>
  </si>
  <si>
    <t>Saratoga0、1[限]</t>
    <phoneticPr fontId="8" type="noConversion"/>
  </si>
  <si>
    <t>F4F-4</t>
    <phoneticPr fontId="8" type="noConversion"/>
  </si>
  <si>
    <t>Saratoga0、1[限]、2[限]</t>
    <phoneticPr fontId="8" type="noConversion"/>
  </si>
  <si>
    <t>Saratoga1[限]</t>
    <phoneticPr fontId="8" type="noConversion"/>
  </si>
  <si>
    <t>F6F-3</t>
    <phoneticPr fontId="8" type="noConversion"/>
  </si>
  <si>
    <t>★Saratoga1</t>
    <phoneticPr fontId="8" type="noConversion"/>
  </si>
  <si>
    <t>Saratoga1</t>
    <phoneticPr fontId="8" type="noConversion"/>
  </si>
  <si>
    <t>F6F-5</t>
    <phoneticPr fontId="8" type="noConversion"/>
  </si>
  <si>
    <t>★Saratoga2</t>
    <phoneticPr fontId="8" type="noConversion"/>
  </si>
  <si>
    <t>Saratoga2</t>
  </si>
  <si>
    <t>零式艦戦62型(爆戦)</t>
    <phoneticPr fontId="8" type="noConversion"/>
  </si>
  <si>
    <t>隼鷹、翔鶴、鈴谷航2[更]</t>
    <phoneticPr fontId="8" type="noConversion"/>
  </si>
  <si>
    <t>翔鶴、鈴谷航2[更]</t>
    <phoneticPr fontId="8" type="noConversion"/>
  </si>
  <si>
    <t>★隼鷹</t>
    <phoneticPr fontId="8" type="noConversion"/>
  </si>
  <si>
    <t>隼鷹</t>
    <phoneticPr fontId="8" type="noConversion"/>
  </si>
  <si>
    <t>零戦62型(爆戦／岩井隊)</t>
    <phoneticPr fontId="8" type="noConversion"/>
  </si>
  <si>
    <t>零式艦戦63型(爆戦)</t>
    <phoneticPr fontId="8" type="noConversion"/>
  </si>
  <si>
    <t>★鈴谷航2</t>
    <phoneticPr fontId="8" type="noConversion"/>
  </si>
  <si>
    <t>鈴谷航2</t>
    <phoneticPr fontId="8" type="noConversion"/>
  </si>
  <si>
    <t>鈴谷航2、熊野航2</t>
    <phoneticPr fontId="8" type="noConversion"/>
  </si>
  <si>
    <t>熊野航2</t>
    <phoneticPr fontId="8" type="noConversion"/>
  </si>
  <si>
    <t>試製景雲(艦偵型)</t>
    <phoneticPr fontId="8" type="noConversion"/>
  </si>
  <si>
    <t>零式水上偵察機</t>
    <phoneticPr fontId="8" type="noConversion"/>
  </si>
  <si>
    <t>秋津洲1</t>
    <phoneticPr fontId="8" type="noConversion"/>
  </si>
  <si>
    <t>瑞穂</t>
    <phoneticPr fontId="8" type="noConversion"/>
  </si>
  <si>
    <t>千代田甲、瑞穂</t>
    <phoneticPr fontId="8" type="noConversion"/>
  </si>
  <si>
    <t>千代田甲、秋津洲1</t>
    <phoneticPr fontId="8" type="noConversion"/>
  </si>
  <si>
    <t>千歳甲、秋津洲1</t>
    <phoneticPr fontId="8" type="noConversion"/>
  </si>
  <si>
    <t>零式水上観測機</t>
    <phoneticPr fontId="8" type="noConversion"/>
  </si>
  <si>
    <t>★瑞穂</t>
    <phoneticPr fontId="8" type="noConversion"/>
  </si>
  <si>
    <t>武蔵0</t>
    <phoneticPr fontId="8" type="noConversion"/>
  </si>
  <si>
    <t>九八式水上偵察機(夜偵)</t>
    <phoneticPr fontId="8" type="noConversion"/>
  </si>
  <si>
    <t>川内2</t>
  </si>
  <si>
    <t>★川内2</t>
    <phoneticPr fontId="8" type="noConversion"/>
  </si>
  <si>
    <t>Ro.43水偵</t>
    <phoneticPr fontId="8" type="noConversion"/>
  </si>
  <si>
    <t>Italia</t>
    <phoneticPr fontId="8" type="noConversion"/>
  </si>
  <si>
    <t>Zara1[限]、★Roma1</t>
    <phoneticPr fontId="8" type="noConversion"/>
  </si>
  <si>
    <t>Zara1[限]、Roma1</t>
    <phoneticPr fontId="8" type="noConversion"/>
  </si>
  <si>
    <t>Zara1[限]、★Zara2、Roma1</t>
    <phoneticPr fontId="8" type="noConversion"/>
  </si>
  <si>
    <t>Zara1</t>
    <phoneticPr fontId="8" type="noConversion"/>
  </si>
  <si>
    <t>Zara2、Italia</t>
    <phoneticPr fontId="8" type="noConversion"/>
  </si>
  <si>
    <t>二式水戦改</t>
    <phoneticPr fontId="8" type="noConversion"/>
  </si>
  <si>
    <t>二式水戦改(熟練)</t>
    <phoneticPr fontId="8" type="noConversion"/>
  </si>
  <si>
    <t>強風改</t>
    <phoneticPr fontId="8" type="noConversion"/>
  </si>
  <si>
    <t>★鈴谷2[限]</t>
    <phoneticPr fontId="8" type="noConversion"/>
  </si>
  <si>
    <t>鈴谷2[限]</t>
    <phoneticPr fontId="8" type="noConversion"/>
  </si>
  <si>
    <t>瑞穂、鈴谷2[限]</t>
    <phoneticPr fontId="8" type="noConversion"/>
  </si>
  <si>
    <t>Ro.44水上戦闘機</t>
    <phoneticPr fontId="8" type="noConversion"/>
  </si>
  <si>
    <t>Ro.44水上戦闘機bis</t>
    <phoneticPr fontId="8" type="noConversion"/>
  </si>
  <si>
    <t>瑞雲</t>
    <phoneticPr fontId="8" type="noConversion"/>
  </si>
  <si>
    <t>伊勢1、日向1</t>
    <phoneticPr fontId="8" type="noConversion"/>
  </si>
  <si>
    <t>最上1</t>
    <phoneticPr fontId="8" type="noConversion"/>
  </si>
  <si>
    <t>瑞雲(六三四空)</t>
    <phoneticPr fontId="8" type="noConversion"/>
  </si>
  <si>
    <t>伊勢1、日向1</t>
  </si>
  <si>
    <t>★伊勢1、★日向1</t>
    <phoneticPr fontId="8" type="noConversion"/>
  </si>
  <si>
    <t>瑞雲(六三四空／熟練)</t>
    <phoneticPr fontId="8" type="noConversion"/>
  </si>
  <si>
    <t>日向1</t>
  </si>
  <si>
    <t>★日向1</t>
    <phoneticPr fontId="8" type="noConversion"/>
  </si>
  <si>
    <t>13号対空電探</t>
    <phoneticPr fontId="8" type="noConversion"/>
  </si>
  <si>
    <t>時雨2、五十鈴2</t>
    <phoneticPr fontId="8" type="noConversion"/>
  </si>
  <si>
    <t>五十鈴2、照月</t>
    <phoneticPr fontId="8" type="noConversion"/>
  </si>
  <si>
    <t>秋月、照月</t>
    <phoneticPr fontId="8" type="noConversion"/>
  </si>
  <si>
    <t>時雨2、秋月</t>
    <phoneticPr fontId="8" type="noConversion"/>
  </si>
  <si>
    <t>13号対空電探改</t>
    <phoneticPr fontId="8" type="noConversion"/>
  </si>
  <si>
    <t>初霜2、雪風</t>
    <phoneticPr fontId="8" type="noConversion"/>
  </si>
  <si>
    <t>雪風</t>
    <phoneticPr fontId="8" type="noConversion"/>
  </si>
  <si>
    <t>磯風1[限]</t>
    <phoneticPr fontId="8" type="noConversion"/>
  </si>
  <si>
    <t>磯風1[限]、初霜2</t>
    <phoneticPr fontId="8" type="noConversion"/>
  </si>
  <si>
    <t>22号対水上電探</t>
    <phoneticPr fontId="8" type="noConversion"/>
  </si>
  <si>
    <t>日向0、★日向1、★夕雲</t>
    <phoneticPr fontId="8" type="noConversion"/>
  </si>
  <si>
    <t>日向、夕雲</t>
    <phoneticPr fontId="8" type="noConversion"/>
  </si>
  <si>
    <t>夕雲</t>
    <phoneticPr fontId="8" type="noConversion"/>
  </si>
  <si>
    <t>日向0、夕雲、島風</t>
    <phoneticPr fontId="8" type="noConversion"/>
  </si>
  <si>
    <t>22号対水上電探改四</t>
    <phoneticPr fontId="8" type="noConversion"/>
  </si>
  <si>
    <t>妙高2、羽黒2</t>
    <phoneticPr fontId="8" type="noConversion"/>
  </si>
  <si>
    <t>羽黒2</t>
    <phoneticPr fontId="8" type="noConversion"/>
  </si>
  <si>
    <t>金剛2</t>
    <phoneticPr fontId="8" type="noConversion"/>
  </si>
  <si>
    <t>妙高2、金剛2</t>
    <phoneticPr fontId="8" type="noConversion"/>
  </si>
  <si>
    <t>妙高2、羽黒2、金剛2</t>
    <phoneticPr fontId="8" type="noConversion"/>
  </si>
  <si>
    <t>21号対空電探</t>
    <phoneticPr fontId="8" type="noConversion"/>
  </si>
  <si>
    <t>伊勢0、★伊勢1</t>
    <phoneticPr fontId="8" type="noConversion"/>
  </si>
  <si>
    <t>伊勢</t>
    <phoneticPr fontId="8" type="noConversion"/>
  </si>
  <si>
    <t>★日向</t>
    <phoneticPr fontId="8" type="noConversion"/>
  </si>
  <si>
    <t>日向</t>
    <phoneticPr fontId="8" type="noConversion"/>
  </si>
  <si>
    <t>伊勢0、日向0</t>
    <phoneticPr fontId="8" type="noConversion"/>
  </si>
  <si>
    <t>21号対空電探改</t>
    <phoneticPr fontId="8" type="noConversion"/>
  </si>
  <si>
    <t>★武蔵</t>
    <phoneticPr fontId="8" type="noConversion"/>
  </si>
  <si>
    <t>大和、武蔵0、1[限]</t>
    <phoneticPr fontId="8" type="noConversion"/>
  </si>
  <si>
    <t>32号対水上電探</t>
    <phoneticPr fontId="8" type="noConversion"/>
  </si>
  <si>
    <t>日向0、★日向1</t>
    <phoneticPr fontId="8" type="noConversion"/>
  </si>
  <si>
    <t>32号対水上電探改</t>
    <phoneticPr fontId="8" type="noConversion"/>
  </si>
  <si>
    <t>日向0</t>
    <phoneticPr fontId="8" type="noConversion"/>
  </si>
  <si>
    <t>★伊勢、日向0</t>
    <phoneticPr fontId="8" type="noConversion"/>
  </si>
  <si>
    <t>九三式水中聴音機</t>
    <phoneticPr fontId="8" type="noConversion"/>
  </si>
  <si>
    <t>夕張[支]、時雨2、香取1</t>
    <phoneticPr fontId="8" type="noConversion"/>
  </si>
  <si>
    <t>五十鈴2[支]</t>
    <phoneticPr fontId="8" type="noConversion"/>
  </si>
  <si>
    <t>★五十鈴2、★時雨2</t>
    <phoneticPr fontId="8" type="noConversion"/>
  </si>
  <si>
    <t>★夕張[支]、五十鈴2、時雨2</t>
    <phoneticPr fontId="8" type="noConversion"/>
  </si>
  <si>
    <t>夕張[支]、五十鈴2、時雨2、香取1</t>
    <phoneticPr fontId="8" type="noConversion"/>
  </si>
  <si>
    <t>三式水中探信儀</t>
    <phoneticPr fontId="8" type="noConversion"/>
  </si>
  <si>
    <t>五十鈴2</t>
    <phoneticPr fontId="8" type="noConversion"/>
  </si>
  <si>
    <t>★夕張、★五十鈴2</t>
    <phoneticPr fontId="8" type="noConversion"/>
  </si>
  <si>
    <t>夕張、五十鈴2</t>
    <phoneticPr fontId="8" type="noConversion"/>
  </si>
  <si>
    <t>★五十鈴2</t>
    <phoneticPr fontId="8" type="noConversion"/>
  </si>
  <si>
    <t>四式水中聴音機</t>
    <phoneticPr fontId="8" type="noConversion"/>
  </si>
  <si>
    <t>秋月</t>
    <phoneticPr fontId="8" type="noConversion"/>
  </si>
  <si>
    <t>香取1</t>
    <phoneticPr fontId="8" type="noConversion"/>
  </si>
  <si>
    <t>九四式爆雷投射機</t>
    <phoneticPr fontId="8" type="noConversion"/>
  </si>
  <si>
    <t>三式爆雷投射機</t>
    <phoneticPr fontId="8" type="noConversion"/>
  </si>
  <si>
    <t>五十鈴2</t>
  </si>
  <si>
    <t>九五式爆雷</t>
    <phoneticPr fontId="8" type="noConversion"/>
  </si>
  <si>
    <t>神風</t>
    <phoneticPr fontId="8" type="noConversion"/>
  </si>
  <si>
    <t>占守、択捉</t>
    <phoneticPr fontId="8" type="noConversion"/>
  </si>
  <si>
    <t>那珂2、占守、択捉</t>
    <phoneticPr fontId="8" type="noConversion"/>
  </si>
  <si>
    <t>那珂2、占守</t>
    <phoneticPr fontId="8" type="noConversion"/>
  </si>
  <si>
    <t>那珂2、神風、占守</t>
    <phoneticPr fontId="8" type="noConversion"/>
  </si>
  <si>
    <t>九一式徹甲弾</t>
    <phoneticPr fontId="8" type="noConversion"/>
  </si>
  <si>
    <t>霧島</t>
    <phoneticPr fontId="8" type="noConversion"/>
  </si>
  <si>
    <t>★比叡</t>
    <phoneticPr fontId="8" type="noConversion"/>
  </si>
  <si>
    <t>比叡</t>
    <phoneticPr fontId="8" type="noConversion"/>
  </si>
  <si>
    <t>比叡、霧島</t>
    <phoneticPr fontId="8" type="noConversion"/>
  </si>
  <si>
    <t>一式徹甲弾</t>
    <phoneticPr fontId="8" type="noConversion"/>
  </si>
  <si>
    <t>榛名</t>
    <phoneticPr fontId="8" type="noConversion"/>
  </si>
  <si>
    <t>25mm単装機銃</t>
    <phoneticPr fontId="8" type="noConversion"/>
  </si>
  <si>
    <t>皐月</t>
    <phoneticPr fontId="8" type="noConversion"/>
  </si>
  <si>
    <t>★文月</t>
    <phoneticPr fontId="8" type="noConversion"/>
  </si>
  <si>
    <t>文月</t>
    <phoneticPr fontId="8" type="noConversion"/>
  </si>
  <si>
    <t>鬼怒2、文月</t>
    <phoneticPr fontId="8" type="noConversion"/>
  </si>
  <si>
    <t>皐月、文月</t>
    <phoneticPr fontId="8" type="noConversion"/>
  </si>
  <si>
    <t>25mm連装機銃</t>
    <phoneticPr fontId="8" type="noConversion"/>
  </si>
  <si>
    <t>五十鈴2、文月</t>
    <phoneticPr fontId="8" type="noConversion"/>
  </si>
  <si>
    <t>鬼怒2</t>
    <phoneticPr fontId="8" type="noConversion"/>
  </si>
  <si>
    <t>25mm三連装機銃</t>
    <phoneticPr fontId="8" type="noConversion"/>
  </si>
  <si>
    <t>摩耶2</t>
    <phoneticPr fontId="8" type="noConversion"/>
  </si>
  <si>
    <t>五十鈴2、摩耶2、鬼怒2</t>
    <phoneticPr fontId="8" type="noConversion"/>
  </si>
  <si>
    <t>五十鈴2、(摩耶0、1[限])[更×]、摩耶2、鬼怒2</t>
    <phoneticPr fontId="8" type="noConversion"/>
  </si>
  <si>
    <t>五十鈴2、村雨2、(摩耶0、1[限])[更×]、摩耶2、皐月2</t>
    <phoneticPr fontId="8" type="noConversion"/>
  </si>
  <si>
    <t>村雨2、(摩耶0、1[限])[更×]、摩耶2、皐月2</t>
    <phoneticPr fontId="8" type="noConversion"/>
  </si>
  <si>
    <t>村雨2</t>
    <phoneticPr fontId="8" type="noConversion"/>
  </si>
  <si>
    <t>25mm三連装機銃 集中配備</t>
    <phoneticPr fontId="8" type="noConversion"/>
  </si>
  <si>
    <t>★摩耶2</t>
    <phoneticPr fontId="8" type="noConversion"/>
  </si>
  <si>
    <t>12cm30連装噴進砲</t>
    <phoneticPr fontId="8" type="noConversion"/>
  </si>
  <si>
    <t>伊勢1</t>
    <phoneticPr fontId="8" type="noConversion"/>
  </si>
  <si>
    <t>日向1</t>
    <phoneticPr fontId="8" type="noConversion"/>
  </si>
  <si>
    <t>★伊勢1</t>
    <phoneticPr fontId="8" type="noConversion"/>
  </si>
  <si>
    <t>12cm30連装噴進砲改二</t>
    <phoneticPr fontId="8" type="noConversion"/>
  </si>
  <si>
    <t>91式高射装置</t>
    <phoneticPr fontId="8" type="noConversion"/>
  </si>
  <si>
    <t>摩耶、秋月、照月</t>
    <phoneticPr fontId="8" type="noConversion"/>
  </si>
  <si>
    <t>摩耶、秋月</t>
    <phoneticPr fontId="8" type="noConversion"/>
  </si>
  <si>
    <t>★照月</t>
    <phoneticPr fontId="8" type="noConversion"/>
  </si>
  <si>
    <t>94式高射装置</t>
    <phoneticPr fontId="8" type="noConversion"/>
  </si>
  <si>
    <t>秋月、照月、初月、吹雪2、摩耶2[支]</t>
    <phoneticPr fontId="8" type="noConversion"/>
  </si>
  <si>
    <t>秋月、照月、吹雪2、摩耶2[支]</t>
    <phoneticPr fontId="8" type="noConversion"/>
  </si>
  <si>
    <t>大発動艇</t>
    <phoneticPr fontId="8" type="noConversion"/>
  </si>
  <si>
    <t>あきつ丸、皐月2、阿武隈2、鬼怒2[支]</t>
    <phoneticPr fontId="8" type="noConversion"/>
  </si>
  <si>
    <t>皐月2、阿武隈2、龍田2[支]</t>
    <phoneticPr fontId="8" type="noConversion"/>
  </si>
  <si>
    <t>皐月2、龍田2[支]</t>
    <phoneticPr fontId="8" type="noConversion"/>
  </si>
  <si>
    <t>あきつ丸、皐月2、龍田2[支]</t>
    <phoneticPr fontId="8" type="noConversion"/>
  </si>
  <si>
    <t>あきつ丸、鬼怒2[支]、龍田2[支]</t>
    <phoneticPr fontId="8" type="noConversion"/>
  </si>
  <si>
    <t>あきつ丸、阿武隈2、鬼怒2[支]</t>
    <phoneticPr fontId="8" type="noConversion"/>
  </si>
  <si>
    <t>特大発動艇</t>
    <phoneticPr fontId="8" type="noConversion"/>
  </si>
  <si>
    <t>あきつ丸</t>
    <phoneticPr fontId="8" type="noConversion"/>
  </si>
  <si>
    <t>大発動艇(八九式中戦車＆陸戦隊)</t>
    <phoneticPr fontId="8" type="noConversion"/>
  </si>
  <si>
    <t xml:space="preserve"> 阿武隈2</t>
    <phoneticPr fontId="8" type="noConversion"/>
  </si>
  <si>
    <t>皐月2、 阿武隈2</t>
    <phoneticPr fontId="8" type="noConversion"/>
  </si>
  <si>
    <t>あきつ丸、皐月2</t>
    <phoneticPr fontId="8" type="noConversion"/>
  </si>
  <si>
    <t>特二式内火艇</t>
    <phoneticPr fontId="8" type="noConversion"/>
  </si>
  <si>
    <t>伊58</t>
    <phoneticPr fontId="8" type="noConversion"/>
  </si>
  <si>
    <t>伊58、伊401</t>
    <phoneticPr fontId="8" type="noConversion"/>
  </si>
  <si>
    <t>伊401</t>
    <phoneticPr fontId="8" type="noConversion"/>
  </si>
  <si>
    <t>伊8、伊401</t>
    <phoneticPr fontId="8" type="noConversion"/>
  </si>
  <si>
    <t>伊58、伊8</t>
    <phoneticPr fontId="8" type="noConversion"/>
  </si>
  <si>
    <t>探照灯</t>
    <phoneticPr fontId="8" type="noConversion"/>
  </si>
  <si>
    <t>神通</t>
    <phoneticPr fontId="8" type="noConversion"/>
  </si>
  <si>
    <t>青葉、綾波</t>
    <phoneticPr fontId="8" type="noConversion"/>
  </si>
  <si>
    <t>暁</t>
    <phoneticPr fontId="8" type="noConversion"/>
  </si>
  <si>
    <t>暁、神通</t>
    <phoneticPr fontId="8" type="noConversion"/>
  </si>
  <si>
    <t>96式150cm探照灯</t>
    <phoneticPr fontId="8" type="noConversion"/>
  </si>
  <si>
    <t>増設バルジ(中型艦)</t>
    <phoneticPr fontId="8" type="noConversion"/>
  </si>
  <si>
    <t>Верный</t>
    <phoneticPr fontId="8" type="noConversion"/>
  </si>
  <si>
    <t>Верный、酒匂、Zara2</t>
    <phoneticPr fontId="8" type="noConversion"/>
  </si>
  <si>
    <t>★Верный</t>
    <phoneticPr fontId="8" type="noConversion"/>
  </si>
  <si>
    <t>艦本新設計 増設バルジ(中型艦)</t>
    <phoneticPr fontId="8" type="noConversion"/>
  </si>
  <si>
    <t>増設バルジ(大型艦)</t>
    <phoneticPr fontId="8" type="noConversion"/>
  </si>
  <si>
    <t>★陸奥、★大和</t>
    <phoneticPr fontId="8" type="noConversion"/>
  </si>
  <si>
    <t>陸奥、大和</t>
    <phoneticPr fontId="8" type="noConversion"/>
  </si>
  <si>
    <t>陸奥、大和、長門、武蔵</t>
    <phoneticPr fontId="8" type="noConversion"/>
  </si>
  <si>
    <t>陸奥、大和、長門、武蔵0、1[限]</t>
    <phoneticPr fontId="8" type="noConversion"/>
  </si>
  <si>
    <t>長門、武蔵0、1[限]</t>
    <phoneticPr fontId="8" type="noConversion"/>
  </si>
  <si>
    <t>艦本新設計 増設バルジ(大型艦)</t>
    <phoneticPr fontId="8" type="noConversion"/>
  </si>
  <si>
    <t>強化型艦本式缶</t>
    <phoneticPr fontId="8" type="noConversion"/>
  </si>
  <si>
    <t>天津風</t>
    <phoneticPr fontId="8" type="noConversion"/>
  </si>
  <si>
    <t>天津風、島風</t>
    <phoneticPr fontId="8" type="noConversion"/>
  </si>
  <si>
    <t>新型高温高圧缶</t>
    <phoneticPr fontId="8" type="noConversion"/>
  </si>
  <si>
    <t>天津風1、島風</t>
    <phoneticPr fontId="8" type="noConversion"/>
  </si>
  <si>
    <t>天津風1</t>
    <phoneticPr fontId="8" type="noConversion"/>
  </si>
  <si>
    <t>潜水艦搭載電探＆水防式望遠鏡</t>
    <phoneticPr fontId="8" type="noConversion"/>
  </si>
  <si>
    <t>★伊401</t>
    <phoneticPr fontId="8" type="noConversion"/>
  </si>
  <si>
    <t>伊401</t>
  </si>
  <si>
    <t>戦闘糧食</t>
    <phoneticPr fontId="8" type="noConversion"/>
  </si>
  <si>
    <t>阿賀野、長波</t>
    <phoneticPr fontId="8" type="noConversion"/>
  </si>
  <si>
    <t>長波</t>
    <phoneticPr fontId="8" type="noConversion"/>
  </si>
  <si>
    <t>一式戦 隼II型</t>
    <phoneticPr fontId="8" type="noConversion"/>
  </si>
  <si>
    <t>★春日丸、★あきつ丸</t>
    <phoneticPr fontId="8" type="noConversion"/>
  </si>
  <si>
    <t>春日丸、あきつ丸</t>
    <phoneticPr fontId="8" type="noConversion"/>
  </si>
  <si>
    <t>春日丸、あきつ丸、神威</t>
    <phoneticPr fontId="8" type="noConversion"/>
  </si>
  <si>
    <t>神威</t>
    <phoneticPr fontId="8" type="noConversion"/>
  </si>
  <si>
    <t>一式戦 隼III型甲</t>
    <phoneticPr fontId="8" type="noConversion"/>
  </si>
  <si>
    <t>★あきつ丸、★春日丸</t>
    <phoneticPr fontId="8" type="noConversion"/>
  </si>
  <si>
    <t>あきつ丸、春日丸</t>
    <phoneticPr fontId="8" type="noConversion"/>
  </si>
  <si>
    <t>春日丸</t>
    <phoneticPr fontId="8" type="noConversion"/>
  </si>
  <si>
    <t>春日丸、神威</t>
    <phoneticPr fontId="8" type="noConversion"/>
  </si>
  <si>
    <t>紫電一一型</t>
    <phoneticPr fontId="8" type="noConversion"/>
  </si>
  <si>
    <t>★赤城、★加賀</t>
    <phoneticPr fontId="8" type="noConversion"/>
  </si>
  <si>
    <t>赤城、加賀</t>
  </si>
  <si>
    <t>第一周</t>
    <phoneticPr fontId="8" type="noConversion"/>
  </si>
  <si>
    <t>周度统计</t>
    <phoneticPr fontId="8" type="noConversion"/>
  </si>
  <si>
    <t>齿轮</t>
  </si>
  <si>
    <t>日均趋势</t>
    <phoneticPr fontId="8" type="noConversion"/>
  </si>
  <si>
    <t>螺丝</t>
  </si>
  <si>
    <t>齿轮</t>
    <phoneticPr fontId="8" type="noConversion"/>
  </si>
  <si>
    <t>第二周</t>
    <phoneticPr fontId="8" type="noConversion"/>
  </si>
  <si>
    <t>周度统计</t>
    <phoneticPr fontId="8" type="noConversion"/>
  </si>
  <si>
    <t>日均趋势</t>
    <phoneticPr fontId="8" type="noConversion"/>
  </si>
  <si>
    <t>第三周</t>
    <phoneticPr fontId="8" type="noConversion"/>
  </si>
  <si>
    <t>周度统计</t>
    <phoneticPr fontId="8" type="noConversion"/>
  </si>
  <si>
    <t>日均趋势</t>
    <phoneticPr fontId="8" type="noConversion"/>
  </si>
  <si>
    <t>日均趋势</t>
    <phoneticPr fontId="8" type="noConversion"/>
  </si>
  <si>
    <t>第四周</t>
    <phoneticPr fontId="8" type="noConversion"/>
  </si>
  <si>
    <t>周度统计</t>
    <phoneticPr fontId="8" type="noConversion"/>
  </si>
  <si>
    <t>助手</t>
    <phoneticPr fontId="8" type="noConversion"/>
  </si>
  <si>
    <t>阶段</t>
    <phoneticPr fontId="8" type="noConversion"/>
  </si>
  <si>
    <t>材料</t>
    <phoneticPr fontId="8" type="noConversion"/>
  </si>
  <si>
    <r>
      <rPr>
        <b/>
        <sz val="22"/>
        <color theme="9" tint="-0.249977111117893"/>
        <rFont val="等线"/>
        <family val="3"/>
        <charset val="134"/>
      </rPr>
      <t>齿轮</t>
    </r>
    <r>
      <rPr>
        <b/>
        <sz val="22"/>
        <color rgb="FFFF0000"/>
        <rFont val="等线"/>
        <family val="3"/>
        <charset val="134"/>
      </rPr>
      <t>随机</t>
    </r>
    <phoneticPr fontId="8" type="noConversion"/>
  </si>
  <si>
    <r>
      <rPr>
        <b/>
        <sz val="22"/>
        <color theme="9" tint="-0.249977111117893"/>
        <rFont val="等线"/>
        <family val="3"/>
        <charset val="134"/>
      </rPr>
      <t>齿轮</t>
    </r>
    <r>
      <rPr>
        <b/>
        <sz val="22"/>
        <color rgb="FFFF0000"/>
        <rFont val="等线"/>
        <family val="3"/>
        <charset val="134"/>
      </rPr>
      <t>随机</t>
    </r>
    <phoneticPr fontId="8" type="noConversion"/>
  </si>
  <si>
    <r>
      <rPr>
        <b/>
        <sz val="22"/>
        <color theme="9" tint="-0.249977111117893"/>
        <rFont val="等线"/>
        <family val="3"/>
        <charset val="134"/>
      </rPr>
      <t>齿轮</t>
    </r>
    <r>
      <rPr>
        <b/>
        <sz val="22"/>
        <color rgb="FF0000FA"/>
        <rFont val="等线"/>
        <family val="3"/>
        <charset val="134"/>
      </rPr>
      <t>必成</t>
    </r>
    <phoneticPr fontId="8" type="noConversion"/>
  </si>
  <si>
    <r>
      <rPr>
        <b/>
        <sz val="22"/>
        <color theme="9" tint="-0.249977111117893"/>
        <rFont val="等线"/>
        <family val="3"/>
        <charset val="134"/>
      </rPr>
      <t>齿轮</t>
    </r>
    <r>
      <rPr>
        <b/>
        <sz val="22"/>
        <color rgb="FF0000FA"/>
        <rFont val="等线"/>
        <family val="3"/>
        <charset val="134"/>
      </rPr>
      <t>必成</t>
    </r>
    <phoneticPr fontId="8" type="noConversion"/>
  </si>
  <si>
    <r>
      <rPr>
        <b/>
        <sz val="22"/>
        <color rgb="FF00B050"/>
        <rFont val="等线"/>
        <family val="3"/>
        <charset val="134"/>
      </rPr>
      <t>螺丝</t>
    </r>
    <r>
      <rPr>
        <b/>
        <sz val="22"/>
        <color rgb="FFFF0000"/>
        <rFont val="等线"/>
        <family val="3"/>
        <charset val="134"/>
      </rPr>
      <t>随机</t>
    </r>
    <phoneticPr fontId="8" type="noConversion"/>
  </si>
  <si>
    <r>
      <rPr>
        <b/>
        <sz val="22"/>
        <color rgb="FF00B050"/>
        <rFont val="等线"/>
        <family val="3"/>
        <charset val="134"/>
      </rPr>
      <t>螺丝</t>
    </r>
    <r>
      <rPr>
        <b/>
        <sz val="22"/>
        <color rgb="FFFF0000"/>
        <rFont val="等线"/>
        <family val="3"/>
        <charset val="134"/>
      </rPr>
      <t>随机</t>
    </r>
    <phoneticPr fontId="8" type="noConversion"/>
  </si>
  <si>
    <r>
      <rPr>
        <b/>
        <sz val="22"/>
        <color rgb="FF00B050"/>
        <rFont val="等线"/>
        <family val="3"/>
        <charset val="134"/>
      </rPr>
      <t>螺丝</t>
    </r>
    <r>
      <rPr>
        <b/>
        <sz val="22"/>
        <color rgb="FF0000FA"/>
        <rFont val="等线"/>
        <family val="3"/>
        <charset val="134"/>
      </rPr>
      <t>必成</t>
    </r>
    <phoneticPr fontId="8" type="noConversion"/>
  </si>
  <si>
    <r>
      <rPr>
        <b/>
        <sz val="22"/>
        <color rgb="FF00B050"/>
        <rFont val="等线"/>
        <family val="3"/>
        <charset val="134"/>
      </rPr>
      <t>螺丝</t>
    </r>
    <r>
      <rPr>
        <b/>
        <sz val="22"/>
        <color rgb="FF0000FA"/>
        <rFont val="等线"/>
        <family val="3"/>
        <charset val="134"/>
      </rPr>
      <t>必成</t>
    </r>
    <phoneticPr fontId="8" type="noConversion"/>
  </si>
  <si>
    <t>模式</t>
    <phoneticPr fontId="8" type="noConversion"/>
  </si>
  <si>
    <t>模式</t>
    <phoneticPr fontId="8" type="noConversion"/>
  </si>
  <si>
    <t>尝试</t>
    <phoneticPr fontId="8" type="noConversion"/>
  </si>
  <si>
    <t>齿轮消耗</t>
    <phoneticPr fontId="8" type="noConversion"/>
  </si>
  <si>
    <t>齿轮消耗</t>
    <phoneticPr fontId="8" type="noConversion"/>
  </si>
  <si>
    <t>螺丝消耗</t>
    <phoneticPr fontId="8" type="noConversion"/>
  </si>
  <si>
    <t>螺丝消耗</t>
    <phoneticPr fontId="8" type="noConversion"/>
  </si>
  <si>
    <t>类型</t>
    <phoneticPr fontId="8" type="noConversion"/>
  </si>
  <si>
    <t>名称</t>
    <phoneticPr fontId="8" type="noConversion"/>
  </si>
  <si>
    <t>助手</t>
    <phoneticPr fontId="8" type="noConversion"/>
  </si>
  <si>
    <t>材料</t>
    <phoneticPr fontId="8" type="noConversion"/>
  </si>
  <si>
    <t>尝试</t>
    <phoneticPr fontId="8" type="noConversion"/>
  </si>
  <si>
    <t>1 * 12.7cm連装砲C型改二</t>
    <phoneticPr fontId="8" type="noConversion"/>
  </si>
  <si>
    <t>2 * 10cm連装高角砲</t>
    <phoneticPr fontId="8" type="noConversion"/>
  </si>
  <si>
    <t>道具</t>
    <phoneticPr fontId="8" type="noConversion"/>
  </si>
  <si>
    <t>使用</t>
    <phoneticPr fontId="8" type="noConversion"/>
  </si>
  <si>
    <t>螺丝</t>
    <phoneticPr fontId="8" type="noConversion"/>
  </si>
  <si>
    <t>礼物箱</t>
    <phoneticPr fontId="8" type="noConversion"/>
  </si>
  <si>
    <t>收入</t>
    <phoneticPr fontId="8" type="noConversion"/>
  </si>
  <si>
    <t>重复任务</t>
    <phoneticPr fontId="8" type="noConversion"/>
  </si>
  <si>
    <t>秋刀鱼</t>
    <phoneticPr fontId="8" type="noConversion"/>
  </si>
  <si>
    <t>支出</t>
    <phoneticPr fontId="8" type="noConversion"/>
  </si>
  <si>
    <t>改修计划</t>
    <phoneticPr fontId="8" type="noConversion"/>
  </si>
  <si>
    <t>菱饼</t>
    <phoneticPr fontId="8" type="noConversion"/>
  </si>
  <si>
    <t>结算</t>
    <phoneticPr fontId="8" type="noConversion"/>
  </si>
  <si>
    <t>资产折算</t>
    <phoneticPr fontId="8" type="noConversion"/>
  </si>
  <si>
    <t>勋章</t>
    <phoneticPr fontId="8" type="noConversion"/>
  </si>
  <si>
    <t>平衡趋势</t>
    <phoneticPr fontId="8" type="noConversion"/>
  </si>
  <si>
    <t>甲章</t>
    <phoneticPr fontId="8" type="noConversion"/>
  </si>
  <si>
    <t>价值计算</t>
    <phoneticPr fontId="8" type="noConversion"/>
  </si>
  <si>
    <t>5inch単装砲 Mk.30</t>
  </si>
  <si>
    <t>Samuel B.Roberts</t>
  </si>
  <si>
    <t>2 * 10cm連装高角砲</t>
    <phoneticPr fontId="8" type="noConversion"/>
  </si>
  <si>
    <t>2 * 12.7cm連装高角砲(後期型)</t>
    <phoneticPr fontId="8" type="noConversion"/>
  </si>
  <si>
    <t>25mm三連装機銃</t>
    <phoneticPr fontId="8" type="noConversion"/>
  </si>
  <si>
    <t>2 * 10cm連装高角砲</t>
    <phoneticPr fontId="8" type="noConversion"/>
  </si>
  <si>
    <t>1 * 10cm連装高角砲</t>
    <phoneticPr fontId="8" type="noConversion"/>
  </si>
  <si>
    <t>瑞鶴2甲[限]</t>
  </si>
  <si>
    <t>翔鶴2甲[限]、瑞鶴2甲[限]</t>
  </si>
  <si>
    <t>★翔鶴2甲[限]</t>
  </si>
  <si>
    <t>翔鶴2甲[限]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</si>
</sst>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0.00_ "/>
    <numFmt numFmtId="178" formatCode="0.00_);[Red]\(0.00\)"/>
    <numFmt numFmtId="179" formatCode="_ &quot;￥&quot;* #,##0.00_ ;_ &quot;￥&quot;* \-#,##0.00_ ;_ &quot;￥&quot;* &quot;-&quot;??_ ;_ @_ "/>
  </numFmts>
  <fonts count="6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80808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sz val="11"/>
      <color rgb="FF008080"/>
      <name val="宋体"/>
      <family val="3"/>
      <charset val="134"/>
      <scheme val="minor"/>
    </font>
    <font>
      <sz val="11"/>
      <color rgb="FFC0C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3"/>
      <color theme="1"/>
      <name val="等线"/>
      <family val="3"/>
      <charset val="134"/>
    </font>
    <font>
      <b/>
      <sz val="28"/>
      <color rgb="FF000000"/>
      <name val="等线"/>
      <family val="3"/>
      <charset val="134"/>
    </font>
    <font>
      <b/>
      <sz val="28"/>
      <color rgb="FFFF0000"/>
      <name val="等线"/>
      <family val="3"/>
      <charset val="134"/>
    </font>
    <font>
      <b/>
      <sz val="28"/>
      <color rgb="FF0000FF"/>
      <name val="等线"/>
      <family val="3"/>
      <charset val="134"/>
    </font>
    <font>
      <b/>
      <sz val="28"/>
      <color theme="1"/>
      <name val="等线"/>
      <family val="3"/>
      <charset val="134"/>
    </font>
    <font>
      <sz val="11"/>
      <color theme="1"/>
      <name val="Arial Unicode MS"/>
      <family val="2"/>
      <charset val="134"/>
    </font>
    <font>
      <sz val="16"/>
      <color theme="0"/>
      <name val="等线"/>
      <family val="3"/>
      <charset val="134"/>
    </font>
    <font>
      <sz val="16"/>
      <color rgb="FF9C6500"/>
      <name val="等线"/>
      <family val="3"/>
      <charset val="134"/>
    </font>
    <font>
      <sz val="22"/>
      <color theme="0"/>
      <name val="等线"/>
      <family val="3"/>
      <charset val="134"/>
    </font>
    <font>
      <sz val="22"/>
      <color rgb="FF9C6500"/>
      <name val="等线"/>
      <family val="3"/>
      <charset val="134"/>
    </font>
    <font>
      <b/>
      <sz val="22"/>
      <color theme="3"/>
      <name val="等线"/>
      <family val="3"/>
      <charset val="134"/>
    </font>
    <font>
      <b/>
      <sz val="16"/>
      <color rgb="FFFA7D00"/>
      <name val="宋体"/>
      <family val="2"/>
      <charset val="134"/>
      <scheme val="minor"/>
    </font>
    <font>
      <b/>
      <sz val="16"/>
      <color rgb="FF00B050"/>
      <name val="宋体"/>
      <family val="2"/>
      <charset val="134"/>
      <scheme val="minor"/>
    </font>
    <font>
      <sz val="16"/>
      <color theme="1"/>
      <name val="等线"/>
      <family val="3"/>
      <charset val="134"/>
    </font>
    <font>
      <sz val="14"/>
      <color rgb="FF3F3F3F"/>
      <name val="等线"/>
      <family val="3"/>
      <charset val="134"/>
    </font>
    <font>
      <sz val="16"/>
      <color rgb="FF3F3F3F"/>
      <name val="等线"/>
      <family val="3"/>
      <charset val="134"/>
    </font>
    <font>
      <b/>
      <sz val="22"/>
      <color theme="9" tint="-0.249977111117893"/>
      <name val="等线"/>
      <family val="3"/>
      <charset val="134"/>
    </font>
    <font>
      <b/>
      <sz val="22"/>
      <color rgb="FFFF0000"/>
      <name val="等线"/>
      <family val="3"/>
      <charset val="134"/>
    </font>
    <font>
      <b/>
      <sz val="16"/>
      <color rgb="FF3F3F76"/>
      <name val="等线"/>
      <family val="3"/>
      <charset val="134"/>
    </font>
    <font>
      <b/>
      <sz val="22"/>
      <color rgb="FF0000FA"/>
      <name val="等线"/>
      <family val="3"/>
      <charset val="134"/>
    </font>
    <font>
      <b/>
      <sz val="16"/>
      <color indexed="9"/>
      <name val="等线"/>
      <family val="3"/>
      <charset val="134"/>
    </font>
    <font>
      <b/>
      <sz val="22"/>
      <color rgb="FF00B050"/>
      <name val="等线"/>
      <family val="3"/>
      <charset val="134"/>
    </font>
    <font>
      <b/>
      <sz val="16"/>
      <color theme="0"/>
      <name val="宋体"/>
      <family val="2"/>
      <charset val="134"/>
      <scheme val="minor"/>
    </font>
    <font>
      <sz val="16"/>
      <color indexed="9"/>
      <name val="等线"/>
      <family val="3"/>
      <charset val="134"/>
    </font>
    <font>
      <sz val="11"/>
      <color rgb="FF3F3F76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3"/>
      <color theme="0"/>
      <name val="等线"/>
      <family val="3"/>
      <charset val="134"/>
    </font>
    <font>
      <b/>
      <sz val="13"/>
      <color rgb="FF3F3F3F"/>
      <name val="等线"/>
      <family val="3"/>
      <charset val="134"/>
    </font>
    <font>
      <b/>
      <sz val="16"/>
      <color rgb="FFFA7D00"/>
      <name val="等线"/>
      <family val="3"/>
      <charset val="134"/>
    </font>
    <font>
      <b/>
      <sz val="16"/>
      <color rgb="FF00B050"/>
      <name val="等线"/>
      <family val="3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FFE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5353"/>
        <bgColor indexed="64"/>
      </patternFill>
    </fill>
    <fill>
      <patternFill patternType="solid">
        <fgColor rgb="FFE0E8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6" fillId="3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0" fontId="27" fillId="0" borderId="0">
      <alignment vertical="center"/>
    </xf>
    <xf numFmtId="0" fontId="23" fillId="0" borderId="0">
      <alignment vertical="center"/>
    </xf>
    <xf numFmtId="0" fontId="2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8" fillId="2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2" fillId="35" borderId="4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45">
    <xf numFmtId="0" fontId="0" fillId="0" borderId="0" xfId="0"/>
    <xf numFmtId="0" fontId="22" fillId="0" borderId="0" xfId="0" applyFont="1" applyAlignment="1">
      <alignment horizontal="center" vertical="center" wrapText="1"/>
    </xf>
    <xf numFmtId="0" fontId="0" fillId="0" borderId="0" xfId="0" applyNumberFormat="1"/>
    <xf numFmtId="0" fontId="15" fillId="0" borderId="0" xfId="0" applyFont="1" applyAlignment="1">
      <alignment horizontal="center" vertical="center" wrapText="1"/>
    </xf>
    <xf numFmtId="0" fontId="0" fillId="0" borderId="0" xfId="0"/>
    <xf numFmtId="178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3" fillId="13" borderId="0" xfId="7" applyAlignment="1">
      <alignment horizontal="center" vertical="center"/>
    </xf>
    <xf numFmtId="0" fontId="13" fillId="7" borderId="0" xfId="5" applyAlignment="1">
      <alignment horizontal="center" vertical="center"/>
    </xf>
    <xf numFmtId="0" fontId="13" fillId="37" borderId="0" xfId="63" applyAlignment="1">
      <alignment horizontal="center" vertical="center"/>
    </xf>
    <xf numFmtId="0" fontId="31" fillId="32" borderId="0" xfId="51" applyAlignment="1">
      <alignment horizontal="center" vertical="center"/>
    </xf>
    <xf numFmtId="178" fontId="24" fillId="2" borderId="0" xfId="58" applyNumberFormat="1" applyFont="1" applyAlignment="1">
      <alignment horizontal="center" vertical="center"/>
    </xf>
    <xf numFmtId="0" fontId="37" fillId="6" borderId="1" xfId="4" applyFont="1" applyAlignment="1">
      <alignment horizontal="center" vertical="center"/>
    </xf>
    <xf numFmtId="0" fontId="14" fillId="35" borderId="4" xfId="61" applyFont="1" applyAlignment="1">
      <alignment horizontal="center" vertical="center"/>
    </xf>
    <xf numFmtId="0" fontId="37" fillId="35" borderId="4" xfId="61" applyFont="1" applyAlignment="1">
      <alignment horizontal="center" vertical="center"/>
    </xf>
    <xf numFmtId="0" fontId="36" fillId="0" borderId="6" xfId="66" applyAlignment="1">
      <alignment horizontal="center" vertical="center"/>
    </xf>
    <xf numFmtId="0" fontId="13" fillId="39" borderId="0" xfId="68" applyAlignment="1">
      <alignment horizontal="center" vertical="center"/>
    </xf>
    <xf numFmtId="178" fontId="35" fillId="0" borderId="5" xfId="65" applyNumberFormat="1" applyAlignment="1">
      <alignment horizontal="center" vertical="center"/>
    </xf>
    <xf numFmtId="178" fontId="36" fillId="0" borderId="6" xfId="66" applyNumberFormat="1" applyAlignment="1">
      <alignment horizontal="center" vertical="center"/>
    </xf>
    <xf numFmtId="0" fontId="4" fillId="38" borderId="0" xfId="67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7" fillId="11" borderId="0" xfId="39" applyFill="1" applyAlignment="1">
      <alignment horizontal="center" vertical="center"/>
    </xf>
    <xf numFmtId="0" fontId="4" fillId="12" borderId="0" xfId="69" applyFill="1" applyAlignment="1">
      <alignment horizontal="center" vertical="center"/>
    </xf>
    <xf numFmtId="0" fontId="27" fillId="10" borderId="0" xfId="30" applyFill="1" applyAlignment="1">
      <alignment horizontal="center" vertical="center"/>
    </xf>
    <xf numFmtId="0" fontId="27" fillId="41" borderId="0" xfId="35" applyFill="1" applyAlignment="1">
      <alignment horizontal="center" vertical="center"/>
    </xf>
    <xf numFmtId="0" fontId="0" fillId="41" borderId="0" xfId="0" applyFill="1" applyAlignment="1">
      <alignment horizontal="center" vertical="center" wrapText="1"/>
    </xf>
    <xf numFmtId="0" fontId="4" fillId="38" borderId="0" xfId="67" applyAlignment="1">
      <alignment horizontal="center" vertical="center" wrapText="1"/>
    </xf>
    <xf numFmtId="0" fontId="27" fillId="19" borderId="0" xfId="37" applyAlignment="1">
      <alignment horizontal="center" vertical="center"/>
    </xf>
    <xf numFmtId="0" fontId="27" fillId="19" borderId="0" xfId="37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38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31" fillId="27" borderId="0" xfId="40" applyAlignment="1">
      <alignment horizontal="center" vertical="center"/>
    </xf>
    <xf numFmtId="0" fontId="31" fillId="28" borderId="0" xfId="43" applyAlignment="1">
      <alignment horizontal="center" vertical="center"/>
    </xf>
    <xf numFmtId="0" fontId="13" fillId="36" borderId="0" xfId="6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1" xfId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7" fillId="3" borderId="3" xfId="6" applyAlignment="1">
      <alignment horizontal="center" vertical="center"/>
    </xf>
    <xf numFmtId="0" fontId="35" fillId="0" borderId="5" xfId="65" applyAlignment="1">
      <alignment horizontal="center" vertical="center"/>
    </xf>
    <xf numFmtId="0" fontId="3" fillId="38" borderId="0" xfId="67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31" fillId="27" borderId="0" xfId="40" applyAlignment="1">
      <alignment horizontal="center" vertical="center"/>
    </xf>
    <xf numFmtId="0" fontId="31" fillId="28" borderId="0" xfId="43" applyAlignment="1">
      <alignment horizontal="center" vertical="center"/>
    </xf>
    <xf numFmtId="0" fontId="31" fillId="22" borderId="0" xfId="45" applyAlignment="1">
      <alignment horizontal="center" vertical="center"/>
    </xf>
    <xf numFmtId="0" fontId="13" fillId="36" borderId="0" xfId="62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3" xfId="6" applyAlignment="1">
      <alignment horizontal="center" vertical="center"/>
    </xf>
    <xf numFmtId="0" fontId="2" fillId="38" borderId="0" xfId="67" applyFont="1" applyAlignment="1">
      <alignment horizontal="center" vertical="center"/>
    </xf>
    <xf numFmtId="0" fontId="31" fillId="28" borderId="0" xfId="43" applyAlignment="1">
      <alignment horizontal="center" vertical="center"/>
    </xf>
    <xf numFmtId="0" fontId="13" fillId="36" borderId="0" xfId="6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8" borderId="0" xfId="67" applyFont="1" applyAlignment="1">
      <alignment horizontal="center" vertical="center"/>
    </xf>
    <xf numFmtId="14" fontId="0" fillId="0" borderId="0" xfId="0" applyNumberFormat="1"/>
    <xf numFmtId="0" fontId="40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4" fillId="13" borderId="0" xfId="7" applyFont="1" applyAlignment="1">
      <alignment horizontal="center" vertical="center" wrapText="1"/>
    </xf>
    <xf numFmtId="0" fontId="44" fillId="37" borderId="0" xfId="63" applyFont="1" applyAlignment="1">
      <alignment horizontal="center" vertical="center" wrapText="1"/>
    </xf>
    <xf numFmtId="0" fontId="45" fillId="5" borderId="0" xfId="3" applyFont="1" applyAlignment="1">
      <alignment horizontal="center" vertical="center" wrapText="1"/>
    </xf>
    <xf numFmtId="0" fontId="44" fillId="36" borderId="0" xfId="62" applyFont="1" applyAlignment="1">
      <alignment horizontal="center" vertical="center" wrapText="1"/>
    </xf>
    <xf numFmtId="0" fontId="44" fillId="34" borderId="0" xfId="60" applyFont="1" applyAlignment="1">
      <alignment horizontal="center" vertical="center" wrapText="1"/>
    </xf>
    <xf numFmtId="0" fontId="44" fillId="7" borderId="0" xfId="5" applyFont="1" applyAlignment="1">
      <alignment horizontal="center" vertical="center" wrapText="1"/>
    </xf>
    <xf numFmtId="0" fontId="44" fillId="14" borderId="0" xfId="8" applyFont="1" applyAlignment="1">
      <alignment horizontal="center" vertical="center" wrapText="1"/>
    </xf>
    <xf numFmtId="0" fontId="46" fillId="13" borderId="0" xfId="7" applyFont="1" applyAlignment="1">
      <alignment horizontal="center" vertical="center" wrapText="1"/>
    </xf>
    <xf numFmtId="0" fontId="46" fillId="37" borderId="0" xfId="63" applyFont="1" applyAlignment="1">
      <alignment horizontal="center" vertical="center" wrapText="1"/>
    </xf>
    <xf numFmtId="0" fontId="47" fillId="5" borderId="0" xfId="3" applyFont="1" applyAlignment="1">
      <alignment horizontal="center" vertical="center" wrapText="1"/>
    </xf>
    <xf numFmtId="0" fontId="46" fillId="36" borderId="0" xfId="62" applyFont="1" applyAlignment="1">
      <alignment horizontal="center" vertical="center" wrapText="1"/>
    </xf>
    <xf numFmtId="0" fontId="46" fillId="34" borderId="0" xfId="60" applyFont="1" applyAlignment="1">
      <alignment horizontal="center" vertical="center" wrapText="1"/>
    </xf>
    <xf numFmtId="0" fontId="46" fillId="7" borderId="0" xfId="5" applyFont="1" applyAlignment="1">
      <alignment horizontal="center" vertical="center" wrapText="1"/>
    </xf>
    <xf numFmtId="0" fontId="46" fillId="14" borderId="0" xfId="8" applyFont="1" applyAlignment="1">
      <alignment horizontal="center" vertical="center" wrapText="1"/>
    </xf>
    <xf numFmtId="0" fontId="48" fillId="0" borderId="0" xfId="64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9" fillId="4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14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vertical="center" wrapText="1"/>
    </xf>
    <xf numFmtId="0" fontId="16" fillId="0" borderId="0" xfId="0" applyFont="1" applyAlignment="1">
      <alignment vertical="center" wrapText="1"/>
    </xf>
    <xf numFmtId="0" fontId="2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34" fillId="0" borderId="0" xfId="0" applyFont="1" applyFill="1" applyBorder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43" fillId="15" borderId="0" xfId="0" applyFont="1" applyFill="1" applyBorder="1" applyAlignment="1">
      <alignment horizontal="center" vertical="center" wrapText="1"/>
    </xf>
    <xf numFmtId="0" fontId="43" fillId="9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9" fillId="3" borderId="1" xfId="1" applyFont="1" applyAlignment="1">
      <alignment horizontal="center" vertical="center"/>
    </xf>
    <xf numFmtId="0" fontId="50" fillId="3" borderId="1" xfId="1" applyFont="1" applyAlignment="1">
      <alignment horizontal="center" vertical="center"/>
    </xf>
    <xf numFmtId="0" fontId="38" fillId="35" borderId="4" xfId="61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3" borderId="3" xfId="6" applyFont="1" applyAlignment="1">
      <alignment horizontal="center" vertical="center"/>
    </xf>
    <xf numFmtId="0" fontId="53" fillId="3" borderId="3" xfId="6" applyFont="1" applyAlignment="1">
      <alignment horizontal="center" vertical="center"/>
    </xf>
    <xf numFmtId="0" fontId="56" fillId="6" borderId="1" xfId="4" applyFont="1" applyAlignment="1">
      <alignment horizontal="center" vertical="center"/>
    </xf>
    <xf numFmtId="0" fontId="58" fillId="30" borderId="0" xfId="49" applyFont="1" applyAlignment="1">
      <alignment horizontal="center" vertical="center"/>
    </xf>
    <xf numFmtId="0" fontId="60" fillId="4" borderId="2" xfId="2" applyFont="1" applyAlignment="1">
      <alignment horizontal="center" vertical="center"/>
    </xf>
    <xf numFmtId="0" fontId="39" fillId="42" borderId="0" xfId="0" applyFont="1" applyFill="1" applyAlignment="1">
      <alignment vertical="center" wrapText="1"/>
    </xf>
    <xf numFmtId="177" fontId="49" fillId="3" borderId="1" xfId="1" applyNumberFormat="1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44" fillId="36" borderId="0" xfId="62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62" fillId="6" borderId="1" xfId="4" applyFont="1" applyAlignment="1">
      <alignment horizontal="center" vertical="center"/>
    </xf>
    <xf numFmtId="0" fontId="61" fillId="32" borderId="0" xfId="51" applyFont="1" applyAlignment="1">
      <alignment horizontal="center" vertical="center"/>
    </xf>
    <xf numFmtId="0" fontId="61" fillId="33" borderId="0" xfId="54" applyFont="1" applyAlignment="1">
      <alignment horizontal="center" vertical="center"/>
    </xf>
    <xf numFmtId="0" fontId="44" fillId="37" borderId="0" xfId="63" applyFont="1" applyAlignment="1">
      <alignment horizontal="center" vertical="center"/>
    </xf>
    <xf numFmtId="0" fontId="63" fillId="3" borderId="3" xfId="6" applyFont="1" applyAlignment="1">
      <alignment horizontal="center" vertical="center"/>
    </xf>
    <xf numFmtId="0" fontId="44" fillId="14" borderId="0" xfId="8" applyFont="1" applyAlignment="1">
      <alignment horizontal="center" vertical="center"/>
    </xf>
    <xf numFmtId="0" fontId="64" fillId="36" borderId="0" xfId="62" applyFont="1" applyAlignment="1">
      <alignment horizontal="center" vertical="center"/>
    </xf>
    <xf numFmtId="0" fontId="64" fillId="37" borderId="0" xfId="63" applyFont="1" applyAlignment="1">
      <alignment horizontal="center" vertical="center"/>
    </xf>
    <xf numFmtId="0" fontId="65" fillId="3" borderId="3" xfId="6" applyFont="1" applyAlignment="1">
      <alignment horizontal="center" vertical="center"/>
    </xf>
    <xf numFmtId="0" fontId="64" fillId="14" borderId="0" xfId="8" applyFont="1" applyAlignment="1">
      <alignment horizontal="center" vertical="center"/>
    </xf>
    <xf numFmtId="0" fontId="66" fillId="3" borderId="1" xfId="1" applyFont="1" applyAlignment="1">
      <alignment horizontal="center" vertical="center"/>
    </xf>
    <xf numFmtId="0" fontId="67" fillId="3" borderId="1" xfId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1" fillId="28" borderId="0" xfId="52" applyFont="1" applyAlignment="1">
      <alignment horizontal="center" vertical="center"/>
    </xf>
    <xf numFmtId="0" fontId="31" fillId="27" borderId="0" xfId="40" applyAlignment="1">
      <alignment horizontal="center" vertical="center"/>
    </xf>
    <xf numFmtId="0" fontId="31" fillId="28" borderId="0" xfId="43" applyAlignment="1">
      <alignment horizontal="center" vertical="center"/>
    </xf>
    <xf numFmtId="0" fontId="31" fillId="22" borderId="0" xfId="45" applyAlignment="1">
      <alignment horizontal="center" vertical="center"/>
    </xf>
    <xf numFmtId="0" fontId="13" fillId="36" borderId="0" xfId="62" applyAlignment="1">
      <alignment horizontal="center" vertical="center"/>
    </xf>
  </cellXfs>
  <cellStyles count="71">
    <cellStyle name="20% - 着色 1 2" xfId="28"/>
    <cellStyle name="20% - 着色 1 3" xfId="70"/>
    <cellStyle name="20% - 着色 2 2" xfId="29"/>
    <cellStyle name="20% - 着色 3 2" xfId="30"/>
    <cellStyle name="20% - 着色 4 2" xfId="31"/>
    <cellStyle name="20% - 着色 5 2" xfId="32"/>
    <cellStyle name="20% - 着色 6 2" xfId="33"/>
    <cellStyle name="40% - 着色 1 2" xfId="34"/>
    <cellStyle name="40% - 着色 2" xfId="67" builtinId="35"/>
    <cellStyle name="40% - 着色 2 2" xfId="35"/>
    <cellStyle name="40% - 着色 3 2" xfId="36"/>
    <cellStyle name="40% - 着色 4 2" xfId="37"/>
    <cellStyle name="40% - 着色 5" xfId="69" builtinId="47"/>
    <cellStyle name="40% - 着色 5 2" xfId="38"/>
    <cellStyle name="40% - 着色 6 2" xfId="39"/>
    <cellStyle name="60% - 着色 1 2" xfId="40"/>
    <cellStyle name="60% - 着色 2" xfId="68" builtinId="36"/>
    <cellStyle name="60% - 着色 2 2" xfId="41"/>
    <cellStyle name="60% - 着色 3 2" xfId="42"/>
    <cellStyle name="60% - 着色 4 2" xfId="43"/>
    <cellStyle name="60% - 着色 5 2" xfId="44"/>
    <cellStyle name="60% - 着色 6 2" xfId="45"/>
    <cellStyle name="标题 4" xfId="64" builtinId="19"/>
    <cellStyle name="常规" xfId="0" builtinId="0"/>
    <cellStyle name="常规 10" xfId="46"/>
    <cellStyle name="常规 11" xfId="9"/>
    <cellStyle name="常规 2" xfId="11"/>
    <cellStyle name="常规 3" xfId="12"/>
    <cellStyle name="常规 3 2" xfId="17"/>
    <cellStyle name="常规 3 3" xfId="47"/>
    <cellStyle name="常规 4" xfId="13"/>
    <cellStyle name="常规 5" xfId="15"/>
    <cellStyle name="常规 5 2" xfId="19"/>
    <cellStyle name="常规 5 3" xfId="21"/>
    <cellStyle name="常规 5 4" xfId="22"/>
    <cellStyle name="常规 6" xfId="16"/>
    <cellStyle name="常规 7" xfId="25"/>
    <cellStyle name="常规 7 2" xfId="55"/>
    <cellStyle name="常规 8" xfId="26"/>
    <cellStyle name="常规 9" xfId="27"/>
    <cellStyle name="常规 9 2" xfId="56"/>
    <cellStyle name="超链接 2" xfId="18"/>
    <cellStyle name="超链接 2 2" xfId="20"/>
    <cellStyle name="超链接 2 3" xfId="23"/>
    <cellStyle name="超链接 2 4" xfId="24"/>
    <cellStyle name="超链接 2 5" xfId="57"/>
    <cellStyle name="超链接 3" xfId="48"/>
    <cellStyle name="超链接 4" xfId="10"/>
    <cellStyle name="好 2" xfId="58"/>
    <cellStyle name="汇总" xfId="66" builtinId="25"/>
    <cellStyle name="货币 2" xfId="59"/>
    <cellStyle name="货币 3" xfId="14"/>
    <cellStyle name="计算" xfId="1" builtinId="22"/>
    <cellStyle name="检查单元格" xfId="2" builtinId="23"/>
    <cellStyle name="链接单元格" xfId="65" builtinId="24"/>
    <cellStyle name="适中" xfId="3" builtinId="28"/>
    <cellStyle name="输出" xfId="6" builtinId="21"/>
    <cellStyle name="输入" xfId="4" builtinId="20"/>
    <cellStyle name="着色 1" xfId="5" builtinId="29"/>
    <cellStyle name="着色 1 2" xfId="49"/>
    <cellStyle name="着色 2" xfId="7" builtinId="33"/>
    <cellStyle name="着色 2 2" xfId="50"/>
    <cellStyle name="着色 3" xfId="62" builtinId="37"/>
    <cellStyle name="着色 3 2" xfId="51"/>
    <cellStyle name="着色 4" xfId="8" builtinId="41"/>
    <cellStyle name="着色 4 2" xfId="52"/>
    <cellStyle name="着色 5" xfId="60" builtinId="45"/>
    <cellStyle name="着色 5 2" xfId="53"/>
    <cellStyle name="着色 6" xfId="63" builtinId="49"/>
    <cellStyle name="着色 6 2" xfId="54"/>
    <cellStyle name="注释" xfId="61" builtinId="10"/>
  </cellStyles>
  <dxfs count="9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0000FA"/>
      <color rgb="FFEEEEEE"/>
      <color rgb="FFFFCC00"/>
      <color rgb="FF2D2DFF"/>
      <color rgb="FFFF00FF"/>
      <color rgb="FFFF5353"/>
      <color rgb="FF66CCFF"/>
      <color rgb="FF00CCFF"/>
      <color rgb="FFFF3399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6.5" outlineLevelRow="2" x14ac:dyDescent="0.25"/>
  <cols>
    <col min="1" max="1" width="17" style="35" bestFit="1" customWidth="1"/>
    <col min="2" max="8" width="40.625" style="35" customWidth="1"/>
    <col min="9" max="16384" width="9" style="35"/>
  </cols>
  <sheetData>
    <row r="1" spans="1:8" ht="35.25" x14ac:dyDescent="0.25">
      <c r="A1" s="83" t="s">
        <v>330</v>
      </c>
      <c r="B1" s="60" t="s">
        <v>105</v>
      </c>
      <c r="C1" s="61" t="s">
        <v>106</v>
      </c>
      <c r="D1" s="61" t="s">
        <v>107</v>
      </c>
      <c r="E1" s="61" t="s">
        <v>108</v>
      </c>
      <c r="F1" s="61" t="s">
        <v>109</v>
      </c>
      <c r="G1" s="61" t="s">
        <v>110</v>
      </c>
      <c r="H1" s="62" t="s">
        <v>111</v>
      </c>
    </row>
    <row r="2" spans="1:8" ht="27.75" x14ac:dyDescent="0.25">
      <c r="A2" s="77" t="s">
        <v>48</v>
      </c>
      <c r="B2" s="70"/>
      <c r="C2" s="71"/>
      <c r="D2" s="72"/>
      <c r="E2" s="73"/>
      <c r="F2" s="74"/>
      <c r="G2" s="75"/>
      <c r="H2" s="76"/>
    </row>
    <row r="3" spans="1:8" ht="27.75" x14ac:dyDescent="0.25">
      <c r="A3" s="77" t="s">
        <v>329</v>
      </c>
      <c r="B3" s="63"/>
      <c r="C3" s="64"/>
      <c r="D3" s="65"/>
      <c r="E3" s="66"/>
      <c r="F3" s="67"/>
      <c r="G3" s="68"/>
      <c r="H3" s="69"/>
    </row>
    <row r="4" spans="1:8" ht="27.75" x14ac:dyDescent="0.25">
      <c r="A4" s="77" t="s">
        <v>1067</v>
      </c>
      <c r="B4" s="112" t="str">
        <f>IFERROR(INDEX(二维助手!$B$2:$H$128, MATCH(B3,二维助手!$A$2:$A$128,0),  MATCH(B1,二维助手!$B$1:$H$1,0) ),"")</f>
        <v/>
      </c>
      <c r="C4" s="112" t="str">
        <f>IFERROR(INDEX(二维助手!$B$2:$H$128, MATCH(C3,二维助手!$A$2:$A$128,0),  MATCH(C1,二维助手!$B$1:$H$1,0) ),"")</f>
        <v/>
      </c>
      <c r="D4" s="112" t="str">
        <f>IFERROR(INDEX(二维助手!$B$2:$H$128, MATCH(D3,二维助手!$A$2:$A$128,0),  MATCH(D1,二维助手!$B$1:$H$1,0) ),"")</f>
        <v/>
      </c>
      <c r="E4" s="112" t="str">
        <f>IFERROR(INDEX(二维助手!$B$2:$H$128, MATCH(E3,二维助手!$A$2:$A$128,0),  MATCH(E1,二维助手!$B$1:$H$1,0) ),"")</f>
        <v/>
      </c>
      <c r="F4" s="112" t="str">
        <f>IFERROR(INDEX(二维助手!$B$2:$H$128, MATCH(F3,二维助手!$A$2:$A$128,0),  MATCH(F1,二维助手!$B$1:$H$1,0) ),"")</f>
        <v/>
      </c>
      <c r="G4" s="112" t="str">
        <f>IFERROR(INDEX(二维助手!$B$2:$H$128, MATCH(G3,二维助手!$A$2:$A$128,0),  MATCH(G1,二维助手!$B$1:$H$1,0) ),"")</f>
        <v/>
      </c>
      <c r="H4" s="112" t="str">
        <f>IFERROR(INDEX(二维助手!$B$2:$H$128, MATCH(H3,二维助手!$A$2:$A$128,0),  MATCH(H1,二维助手!$B$1:$H$1,0) ),"")</f>
        <v/>
      </c>
    </row>
    <row r="5" spans="1:8" ht="27.75" outlineLevel="1" x14ac:dyDescent="0.25">
      <c r="A5" s="77" t="s">
        <v>1068</v>
      </c>
      <c r="B5" s="113"/>
      <c r="C5" s="113"/>
      <c r="D5" s="113"/>
      <c r="E5" s="113"/>
      <c r="F5" s="113"/>
      <c r="G5" s="113"/>
      <c r="H5" s="113"/>
    </row>
    <row r="6" spans="1:8" ht="27.75" outlineLevel="1" x14ac:dyDescent="0.25">
      <c r="A6" s="77" t="s">
        <v>1069</v>
      </c>
      <c r="B6" s="114" t="str">
        <f t="array" ref="B6">IFERROR(INDEX(一维消耗!$G$2:$G$385,MATCH(B3&amp;B5, 一维消耗!$A$2:$A$385&amp;一维消耗!$B$2:$B$385, 0)),"")</f>
        <v/>
      </c>
      <c r="C6" s="115" t="str">
        <f t="array" ref="C6">IFERROR(INDEX(一维消耗!$G$2:$G$385,MATCH(C3&amp;C5, 一维消耗!$A$2:$A$385&amp;一维消耗!$B$2:$B$385, 0)),"")</f>
        <v/>
      </c>
      <c r="D6" s="115" t="str">
        <f t="array" ref="D6">IFERROR(INDEX(一维消耗!$G$2:$G$385,MATCH(D3&amp;D5, 一维消耗!$A$2:$A$385&amp;一维消耗!$B$2:$B$385, 0)),"")</f>
        <v/>
      </c>
      <c r="E6" s="115" t="str">
        <f t="array" ref="E6">IFERROR(INDEX(一维消耗!$G$2:$G$385,MATCH(E3&amp;E5, 一维消耗!$A$2:$A$385&amp;一维消耗!$B$2:$B$385, 0)),"")</f>
        <v/>
      </c>
      <c r="F6" s="115" t="str">
        <f t="array" ref="F6">IFERROR(INDEX(一维消耗!$G$2:$G$385,MATCH(F3&amp;F5, 一维消耗!$A$2:$A$385&amp;一维消耗!$B$2:$B$385, 0)),"")</f>
        <v/>
      </c>
      <c r="G6" s="115" t="str">
        <f t="array" ref="G6">IFERROR(INDEX(一维消耗!$G$2:$G$385,MATCH(G3&amp;G5, 一维消耗!$A$2:$A$385&amp;一维消耗!$B$2:$B$385, 0)),"")</f>
        <v/>
      </c>
      <c r="H6" s="115" t="str">
        <f t="array" ref="H6">IFERROR(INDEX(一维消耗!$G$2:$G$385,MATCH(H3&amp;H5, 一维消耗!$A$2:$A$385&amp;一维消耗!$B$2:$B$385, 0)),"")</f>
        <v/>
      </c>
    </row>
    <row r="7" spans="1:8" ht="27.75" hidden="1" outlineLevel="2" x14ac:dyDescent="0.25">
      <c r="A7" s="77" t="s">
        <v>1071</v>
      </c>
      <c r="B7" s="116" t="str">
        <f t="array" ref="B7">IFERROR(INDEX(一维消耗!$C$2:$C$385,MATCH(B3&amp;B5, 一维消耗!$A$2:$A$385&amp;一维消耗!$B$2:$B$385, 0)),"")</f>
        <v/>
      </c>
      <c r="C7" s="116" t="str">
        <f t="array" ref="C7">IFERROR(INDEX(一维消耗!$C$2:$C$385,MATCH(C3&amp;C5, 一维消耗!$A$2:$A$385&amp;一维消耗!$B$2:$B$385, 0)),"")</f>
        <v/>
      </c>
      <c r="D7" s="116" t="str">
        <f t="array" ref="D7">IFERROR(INDEX(一维消耗!$C$2:$C$385,MATCH(D3&amp;D5, 一维消耗!$A$2:$A$385&amp;一维消耗!$B$2:$B$385, 0)),"")</f>
        <v/>
      </c>
      <c r="E7" s="116" t="str">
        <f t="array" ref="E7">IFERROR(INDEX(一维消耗!$C$2:$C$385,MATCH(E3&amp;E5, 一维消耗!$A$2:$A$385&amp;一维消耗!$B$2:$B$385, 0)),"")</f>
        <v/>
      </c>
      <c r="F7" s="116" t="str">
        <f t="array" ref="F7">IFERROR(INDEX(一维消耗!$C$2:$C$385,MATCH(F3&amp;F5, 一维消耗!$A$2:$A$385&amp;一维消耗!$B$2:$B$385, 0)),"")</f>
        <v/>
      </c>
      <c r="G7" s="116" t="str">
        <f t="array" ref="G7">IFERROR(INDEX(一维消耗!$C$2:$C$385,MATCH(G3&amp;G5, 一维消耗!$A$2:$A$385&amp;一维消耗!$B$2:$B$385, 0)),"")</f>
        <v/>
      </c>
      <c r="H7" s="116" t="str">
        <f t="array" ref="H7">IFERROR(INDEX(一维消耗!$C$2:$C$385,MATCH(H3&amp;H5, 一维消耗!$A$2:$A$385&amp;一维消耗!$B$2:$B$385, 0)),"")</f>
        <v/>
      </c>
    </row>
    <row r="8" spans="1:8" ht="27.75" hidden="1" outlineLevel="2" x14ac:dyDescent="0.25">
      <c r="A8" s="77" t="s">
        <v>1073</v>
      </c>
      <c r="B8" s="117" t="str">
        <f t="array" ref="B8">IFERROR(INDEX(一维消耗!$D$2:$D$385,MATCH(B3&amp;B5, 一维消耗!$A$2:$A$385&amp;一维消耗!$B$2:$B$385, 0)),"")</f>
        <v/>
      </c>
      <c r="C8" s="117" t="str">
        <f t="array" ref="C8">IFERROR(INDEX(一维消耗!$D$2:$D$385,MATCH(C3&amp;C5, 一维消耗!$A$2:$A$385&amp;一维消耗!$B$2:$B$385, 0)),"")</f>
        <v/>
      </c>
      <c r="D8" s="117" t="str">
        <f t="array" ref="D8">IFERROR(INDEX(一维消耗!$D$2:$D$385,MATCH(D3&amp;D5, 一维消耗!$A$2:$A$385&amp;一维消耗!$B$2:$B$385, 0)),"")</f>
        <v/>
      </c>
      <c r="E8" s="117" t="str">
        <f t="array" ref="E8">IFERROR(INDEX(一维消耗!$D$2:$D$385,MATCH(E3&amp;E5, 一维消耗!$A$2:$A$385&amp;一维消耗!$B$2:$B$385, 0)),"")</f>
        <v/>
      </c>
      <c r="F8" s="117" t="str">
        <f t="array" ref="F8">IFERROR(INDEX(一维消耗!$D$2:$D$385,MATCH(F3&amp;F5, 一维消耗!$A$2:$A$385&amp;一维消耗!$B$2:$B$385, 0)),"")</f>
        <v/>
      </c>
      <c r="G8" s="117" t="str">
        <f t="array" ref="G8">IFERROR(INDEX(一维消耗!$D$2:$D$385,MATCH(G3&amp;G5, 一维消耗!$A$2:$A$385&amp;一维消耗!$B$2:$B$385, 0)),"")</f>
        <v/>
      </c>
      <c r="H8" s="117" t="str">
        <f t="array" ref="H8">IFERROR(INDEX(一维消耗!$D$2:$D$385,MATCH(H3&amp;H5, 一维消耗!$A$2:$A$385&amp;一维消耗!$B$2:$B$385, 0)),"")</f>
        <v/>
      </c>
    </row>
    <row r="9" spans="1:8" ht="27.75" hidden="1" outlineLevel="2" x14ac:dyDescent="0.25">
      <c r="A9" s="77" t="s">
        <v>1075</v>
      </c>
      <c r="B9" s="116" t="str">
        <f t="array" ref="B9">IFERROR(INDEX(一维消耗!$E$2:$E$385,MATCH(B3&amp;B5, 一维消耗!$A$2:$A$385&amp;一维消耗!$B$2:$B$385, 0)),"")</f>
        <v/>
      </c>
      <c r="C9" s="116" t="str">
        <f t="array" ref="C9">IFERROR(INDEX(一维消耗!$E$2:$E$385,MATCH(C3&amp;C5, 一维消耗!$A$2:$A$385&amp;一维消耗!$B$2:$B$385, 0)),"")</f>
        <v/>
      </c>
      <c r="D9" s="116" t="str">
        <f t="array" ref="D9">IFERROR(INDEX(一维消耗!$E$2:$E$385,MATCH(D3&amp;D5, 一维消耗!$A$2:$A$385&amp;一维消耗!$B$2:$B$385, 0)),"")</f>
        <v/>
      </c>
      <c r="E9" s="116" t="str">
        <f t="array" ref="E9">IFERROR(INDEX(一维消耗!$E$2:$E$385,MATCH(E3&amp;E5, 一维消耗!$A$2:$A$385&amp;一维消耗!$B$2:$B$385, 0)),"")</f>
        <v/>
      </c>
      <c r="F9" s="116" t="str">
        <f t="array" ref="F9">IFERROR(INDEX(一维消耗!$E$2:$E$385,MATCH(F3&amp;F5, 一维消耗!$A$2:$A$385&amp;一维消耗!$B$2:$B$385, 0)),"")</f>
        <v/>
      </c>
      <c r="G9" s="116" t="str">
        <f t="array" ref="G9">IFERROR(INDEX(一维消耗!$E$2:$E$385,MATCH(G3&amp;G5, 一维消耗!$A$2:$A$385&amp;一维消耗!$B$2:$B$385, 0)),"")</f>
        <v/>
      </c>
      <c r="H9" s="116" t="str">
        <f t="array" ref="H9">IFERROR(INDEX(一维消耗!$E$2:$E$385,MATCH(H3&amp;H5, 一维消耗!$A$2:$A$385&amp;一维消耗!$B$2:$B$385, 0)),"")</f>
        <v/>
      </c>
    </row>
    <row r="10" spans="1:8" ht="27.75" hidden="1" outlineLevel="2" x14ac:dyDescent="0.25">
      <c r="A10" s="77" t="s">
        <v>1077</v>
      </c>
      <c r="B10" s="117" t="str">
        <f t="array" ref="B10">IFERROR(INDEX(一维消耗!$F$2:$F$385,MATCH(B3&amp;B5, 一维消耗!$A$2:$A$385&amp;一维消耗!$B$2:$B$385, 0)),"")</f>
        <v/>
      </c>
      <c r="C10" s="117" t="str">
        <f t="array" ref="C10">IFERROR(INDEX(一维消耗!$F$2:$F$385,MATCH(C3&amp;C5, 一维消耗!$A$2:$A$385&amp;一维消耗!$B$2:$B$385, 0)),"")</f>
        <v/>
      </c>
      <c r="D10" s="117" t="str">
        <f t="array" ref="D10">IFERROR(INDEX(一维消耗!$F$2:$F$385,MATCH(D3&amp;D5, 一维消耗!$A$2:$A$385&amp;一维消耗!$B$2:$B$385, 0)),"")</f>
        <v/>
      </c>
      <c r="E10" s="117" t="str">
        <f t="array" ref="E10">IFERROR(INDEX(一维消耗!$F$2:$F$385,MATCH(E3&amp;E5, 一维消耗!$A$2:$A$385&amp;一维消耗!$B$2:$B$385, 0)),"")</f>
        <v/>
      </c>
      <c r="F10" s="117" t="str">
        <f t="array" ref="F10">IFERROR(INDEX(一维消耗!$F$2:$F$385,MATCH(F3&amp;F5, 一维消耗!$A$2:$A$385&amp;一维消耗!$B$2:$B$385, 0)),"")</f>
        <v/>
      </c>
      <c r="G10" s="117" t="str">
        <f t="array" ref="G10">IFERROR(INDEX(一维消耗!$F$2:$F$385,MATCH(G3&amp;G5, 一维消耗!$A$2:$A$385&amp;一维消耗!$B$2:$B$385, 0)),"")</f>
        <v/>
      </c>
      <c r="H10" s="117" t="str">
        <f t="array" ref="H10">IFERROR(INDEX(一维消耗!$F$2:$F$385,MATCH(H3&amp;H5, 一维消耗!$A$2:$A$385&amp;一维消耗!$B$2:$B$385, 0)),"")</f>
        <v/>
      </c>
    </row>
    <row r="11" spans="1:8" ht="28.5" outlineLevel="1" collapsed="1" thickBot="1" x14ac:dyDescent="0.3">
      <c r="A11" s="77" t="s">
        <v>1079</v>
      </c>
      <c r="B11" s="113"/>
      <c r="C11" s="113"/>
      <c r="D11" s="113"/>
      <c r="E11" s="113"/>
      <c r="F11" s="113"/>
      <c r="G11" s="113"/>
      <c r="H11" s="113"/>
    </row>
    <row r="12" spans="1:8" ht="29.25" outlineLevel="1" thickTop="1" thickBot="1" x14ac:dyDescent="0.3">
      <c r="A12" s="77" t="s">
        <v>1080</v>
      </c>
      <c r="B12" s="118">
        <v>1</v>
      </c>
      <c r="C12" s="118">
        <v>1</v>
      </c>
      <c r="D12" s="118">
        <v>1</v>
      </c>
      <c r="E12" s="118">
        <v>1</v>
      </c>
      <c r="F12" s="118">
        <v>1</v>
      </c>
      <c r="G12" s="118">
        <v>1</v>
      </c>
      <c r="H12" s="118">
        <v>1</v>
      </c>
    </row>
    <row r="13" spans="1:8" ht="28.5" outlineLevel="1" thickTop="1" x14ac:dyDescent="0.25">
      <c r="A13" s="77" t="s">
        <v>1082</v>
      </c>
      <c r="B13" s="110" t="str">
        <f t="shared" ref="B13:H13" si="0">IFERROR(IF(B11="随机",B7*B12,IF(B11="必成",B8*B12,"")),"")</f>
        <v/>
      </c>
      <c r="C13" s="110" t="str">
        <f t="shared" si="0"/>
        <v/>
      </c>
      <c r="D13" s="110" t="str">
        <f t="shared" si="0"/>
        <v/>
      </c>
      <c r="E13" s="110" t="str">
        <f t="shared" si="0"/>
        <v/>
      </c>
      <c r="F13" s="110" t="str">
        <f t="shared" si="0"/>
        <v/>
      </c>
      <c r="G13" s="110" t="str">
        <f t="shared" si="0"/>
        <v/>
      </c>
      <c r="H13" s="110" t="str">
        <f t="shared" si="0"/>
        <v/>
      </c>
    </row>
    <row r="14" spans="1:8" ht="27.75" outlineLevel="1" x14ac:dyDescent="0.25">
      <c r="A14" s="77" t="s">
        <v>1084</v>
      </c>
      <c r="B14" s="111" t="str">
        <f t="shared" ref="B14:H14" si="1">IFERROR(IF(B11="随机",B9*B12,IF(B11="必成",B10*B12,"")),"")</f>
        <v/>
      </c>
      <c r="C14" s="111" t="str">
        <f t="shared" si="1"/>
        <v/>
      </c>
      <c r="D14" s="111" t="str">
        <f t="shared" si="1"/>
        <v/>
      </c>
      <c r="E14" s="111" t="str">
        <f t="shared" si="1"/>
        <v/>
      </c>
      <c r="F14" s="111" t="str">
        <f t="shared" si="1"/>
        <v/>
      </c>
      <c r="G14" s="111" t="str">
        <f t="shared" si="1"/>
        <v/>
      </c>
      <c r="H14" s="111" t="str">
        <f t="shared" si="1"/>
        <v/>
      </c>
    </row>
    <row r="15" spans="1:8" ht="35.25" x14ac:dyDescent="0.25">
      <c r="A15" s="119"/>
      <c r="B15" s="119"/>
      <c r="C15" s="119"/>
      <c r="D15" s="119"/>
      <c r="E15" s="119"/>
      <c r="F15" s="119"/>
      <c r="G15" s="119"/>
      <c r="H15" s="119"/>
    </row>
    <row r="16" spans="1:8" ht="35.25" x14ac:dyDescent="0.25">
      <c r="A16" s="83" t="s">
        <v>1058</v>
      </c>
      <c r="B16" s="60" t="s">
        <v>105</v>
      </c>
      <c r="C16" s="61" t="s">
        <v>106</v>
      </c>
      <c r="D16" s="61" t="s">
        <v>107</v>
      </c>
      <c r="E16" s="61" t="s">
        <v>108</v>
      </c>
      <c r="F16" s="61" t="s">
        <v>109</v>
      </c>
      <c r="G16" s="61" t="s">
        <v>110</v>
      </c>
      <c r="H16" s="62" t="s">
        <v>111</v>
      </c>
    </row>
    <row r="17" spans="1:8" ht="27.75" x14ac:dyDescent="0.25">
      <c r="A17" s="77" t="s">
        <v>1085</v>
      </c>
      <c r="B17" s="70"/>
      <c r="C17" s="71"/>
      <c r="D17" s="72"/>
      <c r="E17" s="73"/>
      <c r="F17" s="74"/>
      <c r="G17" s="75"/>
      <c r="H17" s="76"/>
    </row>
    <row r="18" spans="1:8" ht="27.75" x14ac:dyDescent="0.25">
      <c r="A18" s="77" t="s">
        <v>1086</v>
      </c>
      <c r="B18" s="63"/>
      <c r="C18" s="64"/>
      <c r="D18" s="65"/>
      <c r="E18" s="66"/>
      <c r="F18" s="67"/>
      <c r="G18" s="68"/>
      <c r="H18" s="69"/>
    </row>
    <row r="19" spans="1:8" ht="27.75" x14ac:dyDescent="0.25">
      <c r="A19" s="77" t="s">
        <v>1087</v>
      </c>
      <c r="B19" s="112" t="str">
        <f>IFERROR(INDEX(二维助手!$B$2:$H$128, MATCH(B18,二维助手!$A$2:$A$128,0),  MATCH(B16,二维助手!$B$1:$H$1,0) ),"")</f>
        <v/>
      </c>
      <c r="C19" s="112" t="str">
        <f>IFERROR(INDEX(二维助手!$B$2:$H$128, MATCH(C18,二维助手!$A$2:$A$128,0),  MATCH(C16,二维助手!$B$1:$H$1,0) ),"")</f>
        <v/>
      </c>
      <c r="D19" s="112" t="str">
        <f>IFERROR(INDEX(二维助手!$B$2:$H$128, MATCH(D18,二维助手!$A$2:$A$128,0),  MATCH(D16,二维助手!$B$1:$H$1,0) ),"")</f>
        <v/>
      </c>
      <c r="E19" s="112" t="str">
        <f>IFERROR(INDEX(二维助手!$B$2:$H$128, MATCH(E18,二维助手!$A$2:$A$128,0),  MATCH(E16,二维助手!$B$1:$H$1,0) ),"")</f>
        <v/>
      </c>
      <c r="F19" s="112" t="str">
        <f>IFERROR(INDEX(二维助手!$B$2:$H$128, MATCH(F18,二维助手!$A$2:$A$128,0),  MATCH(F16,二维助手!$B$1:$H$1,0) ),"")</f>
        <v/>
      </c>
      <c r="G19" s="112" t="str">
        <f>IFERROR(INDEX(二维助手!$B$2:$H$128, MATCH(G18,二维助手!$A$2:$A$128,0),  MATCH(G16,二维助手!$B$1:$H$1,0) ),"")</f>
        <v/>
      </c>
      <c r="H19" s="112" t="str">
        <f>IFERROR(INDEX(二维助手!$B$2:$H$128, MATCH(H18,二维助手!$A$2:$A$128,0),  MATCH(H16,二维助手!$B$1:$H$1,0) ),"")</f>
        <v/>
      </c>
    </row>
    <row r="20" spans="1:8" ht="27.75" outlineLevel="1" x14ac:dyDescent="0.25">
      <c r="A20" s="77" t="s">
        <v>379</v>
      </c>
      <c r="B20" s="113"/>
      <c r="C20" s="113"/>
      <c r="D20" s="113"/>
      <c r="E20" s="113"/>
      <c r="F20" s="113"/>
      <c r="G20" s="113"/>
      <c r="H20" s="113"/>
    </row>
    <row r="21" spans="1:8" ht="27.75" outlineLevel="1" x14ac:dyDescent="0.25">
      <c r="A21" s="77" t="s">
        <v>1088</v>
      </c>
      <c r="B21" s="114" t="str">
        <f t="array" ref="B21">IFERROR(INDEX(一维消耗!$G$2:$G$385,MATCH(B18&amp;B20, 一维消耗!$A$2:$A$385&amp;一维消耗!$B$2:$B$385, 0)),"")</f>
        <v/>
      </c>
      <c r="C21" s="115" t="str">
        <f t="array" ref="C21">IFERROR(INDEX(一维消耗!$G$2:$G$385,MATCH(C18&amp;C20, 一维消耗!$A$2:$A$385&amp;一维消耗!$B$2:$B$385, 0)),"")</f>
        <v/>
      </c>
      <c r="D21" s="115" t="str">
        <f t="array" ref="D21">IFERROR(INDEX(一维消耗!$G$2:$G$385,MATCH(D18&amp;D20, 一维消耗!$A$2:$A$385&amp;一维消耗!$B$2:$B$385, 0)),"")</f>
        <v/>
      </c>
      <c r="E21" s="115" t="str">
        <f t="array" ref="E21">IFERROR(INDEX(一维消耗!$G$2:$G$385,MATCH(E18&amp;E20, 一维消耗!$A$2:$A$385&amp;一维消耗!$B$2:$B$385, 0)),"")</f>
        <v/>
      </c>
      <c r="F21" s="115" t="str">
        <f t="array" ref="F21">IFERROR(INDEX(一维消耗!$G$2:$G$385,MATCH(F18&amp;F20, 一维消耗!$A$2:$A$385&amp;一维消耗!$B$2:$B$385, 0)),"")</f>
        <v/>
      </c>
      <c r="G21" s="115" t="str">
        <f t="array" ref="G21">IFERROR(INDEX(一维消耗!$G$2:$G$385,MATCH(G18&amp;G20, 一维消耗!$A$2:$A$385&amp;一维消耗!$B$2:$B$385, 0)),"")</f>
        <v/>
      </c>
      <c r="H21" s="115" t="str">
        <f t="array" ref="H21">IFERROR(INDEX(一维消耗!$G$2:$G$385,MATCH(H18&amp;H20, 一维消耗!$A$2:$A$385&amp;一维消耗!$B$2:$B$385, 0)),"")</f>
        <v/>
      </c>
    </row>
    <row r="22" spans="1:8" ht="27.75" hidden="1" outlineLevel="2" x14ac:dyDescent="0.25">
      <c r="A22" s="77" t="s">
        <v>1070</v>
      </c>
      <c r="B22" s="116" t="str">
        <f t="array" ref="B22">IFERROR(INDEX(一维消耗!$C$2:$C$385,MATCH(B18&amp;B20, 一维消耗!$A$2:$A$385&amp;一维消耗!$B$2:$B$385, 0)),"")</f>
        <v/>
      </c>
      <c r="C22" s="116" t="str">
        <f t="array" ref="C22">IFERROR(INDEX(一维消耗!$C$2:$C$385,MATCH(C18&amp;C20, 一维消耗!$A$2:$A$385&amp;一维消耗!$B$2:$B$385, 0)),"")</f>
        <v/>
      </c>
      <c r="D22" s="116" t="str">
        <f t="array" ref="D22">IFERROR(INDEX(一维消耗!$C$2:$C$385,MATCH(D18&amp;D20, 一维消耗!$A$2:$A$385&amp;一维消耗!$B$2:$B$385, 0)),"")</f>
        <v/>
      </c>
      <c r="E22" s="116" t="str">
        <f t="array" ref="E22">IFERROR(INDEX(一维消耗!$C$2:$C$385,MATCH(E18&amp;E20, 一维消耗!$A$2:$A$385&amp;一维消耗!$B$2:$B$385, 0)),"")</f>
        <v/>
      </c>
      <c r="F22" s="116" t="str">
        <f t="array" ref="F22">IFERROR(INDEX(一维消耗!$C$2:$C$385,MATCH(F18&amp;F20, 一维消耗!$A$2:$A$385&amp;一维消耗!$B$2:$B$385, 0)),"")</f>
        <v/>
      </c>
      <c r="G22" s="116" t="str">
        <f t="array" ref="G22">IFERROR(INDEX(一维消耗!$C$2:$C$385,MATCH(G18&amp;G20, 一维消耗!$A$2:$A$385&amp;一维消耗!$B$2:$B$385, 0)),"")</f>
        <v/>
      </c>
      <c r="H22" s="116" t="str">
        <f t="array" ref="H22">IFERROR(INDEX(一维消耗!$C$2:$C$385,MATCH(H18&amp;H20, 一维消耗!$A$2:$A$385&amp;一维消耗!$B$2:$B$385, 0)),"")</f>
        <v/>
      </c>
    </row>
    <row r="23" spans="1:8" ht="27.75" hidden="1" outlineLevel="2" x14ac:dyDescent="0.25">
      <c r="A23" s="77" t="s">
        <v>1072</v>
      </c>
      <c r="B23" s="117" t="str">
        <f t="array" ref="B23">IFERROR(INDEX(一维消耗!$D$2:$D$385,MATCH(B18&amp;B20, 一维消耗!$A$2:$A$385&amp;一维消耗!$B$2:$B$385, 0)),"")</f>
        <v/>
      </c>
      <c r="C23" s="117" t="str">
        <f t="array" ref="C23">IFERROR(INDEX(一维消耗!$D$2:$D$385,MATCH(C18&amp;C20, 一维消耗!$A$2:$A$385&amp;一维消耗!$B$2:$B$385, 0)),"")</f>
        <v/>
      </c>
      <c r="D23" s="117" t="str">
        <f t="array" ref="D23">IFERROR(INDEX(一维消耗!$D$2:$D$385,MATCH(D18&amp;D20, 一维消耗!$A$2:$A$385&amp;一维消耗!$B$2:$B$385, 0)),"")</f>
        <v/>
      </c>
      <c r="E23" s="117" t="str">
        <f t="array" ref="E23">IFERROR(INDEX(一维消耗!$D$2:$D$385,MATCH(E18&amp;E20, 一维消耗!$A$2:$A$385&amp;一维消耗!$B$2:$B$385, 0)),"")</f>
        <v/>
      </c>
      <c r="F23" s="117" t="str">
        <f t="array" ref="F23">IFERROR(INDEX(一维消耗!$D$2:$D$385,MATCH(F18&amp;F20, 一维消耗!$A$2:$A$385&amp;一维消耗!$B$2:$B$385, 0)),"")</f>
        <v/>
      </c>
      <c r="G23" s="117" t="str">
        <f t="array" ref="G23">IFERROR(INDEX(一维消耗!$D$2:$D$385,MATCH(G18&amp;G20, 一维消耗!$A$2:$A$385&amp;一维消耗!$B$2:$B$385, 0)),"")</f>
        <v/>
      </c>
      <c r="H23" s="117" t="str">
        <f t="array" ref="H23">IFERROR(INDEX(一维消耗!$D$2:$D$385,MATCH(H18&amp;H20, 一维消耗!$A$2:$A$385&amp;一维消耗!$B$2:$B$385, 0)),"")</f>
        <v/>
      </c>
    </row>
    <row r="24" spans="1:8" ht="27.75" hidden="1" outlineLevel="2" x14ac:dyDescent="0.25">
      <c r="A24" s="77" t="s">
        <v>1074</v>
      </c>
      <c r="B24" s="116" t="str">
        <f t="array" ref="B24">IFERROR(INDEX(一维消耗!$E$2:$E$385,MATCH(B18&amp;B20, 一维消耗!$A$2:$A$385&amp;一维消耗!$B$2:$B$385, 0)),"")</f>
        <v/>
      </c>
      <c r="C24" s="116" t="str">
        <f t="array" ref="C24">IFERROR(INDEX(一维消耗!$E$2:$E$385,MATCH(C18&amp;C20, 一维消耗!$A$2:$A$385&amp;一维消耗!$B$2:$B$385, 0)),"")</f>
        <v/>
      </c>
      <c r="D24" s="116" t="str">
        <f t="array" ref="D24">IFERROR(INDEX(一维消耗!$E$2:$E$385,MATCH(D18&amp;D20, 一维消耗!$A$2:$A$385&amp;一维消耗!$B$2:$B$385, 0)),"")</f>
        <v/>
      </c>
      <c r="E24" s="116" t="str">
        <f t="array" ref="E24">IFERROR(INDEX(一维消耗!$E$2:$E$385,MATCH(E18&amp;E20, 一维消耗!$A$2:$A$385&amp;一维消耗!$B$2:$B$385, 0)),"")</f>
        <v/>
      </c>
      <c r="F24" s="116" t="str">
        <f t="array" ref="F24">IFERROR(INDEX(一维消耗!$E$2:$E$385,MATCH(F18&amp;F20, 一维消耗!$A$2:$A$385&amp;一维消耗!$B$2:$B$385, 0)),"")</f>
        <v/>
      </c>
      <c r="G24" s="116" t="str">
        <f t="array" ref="G24">IFERROR(INDEX(一维消耗!$E$2:$E$385,MATCH(G18&amp;G20, 一维消耗!$A$2:$A$385&amp;一维消耗!$B$2:$B$385, 0)),"")</f>
        <v/>
      </c>
      <c r="H24" s="116" t="str">
        <f t="array" ref="H24">IFERROR(INDEX(一维消耗!$E$2:$E$385,MATCH(H18&amp;H20, 一维消耗!$A$2:$A$385&amp;一维消耗!$B$2:$B$385, 0)),"")</f>
        <v/>
      </c>
    </row>
    <row r="25" spans="1:8" ht="27.75" hidden="1" outlineLevel="2" x14ac:dyDescent="0.25">
      <c r="A25" s="77" t="s">
        <v>1076</v>
      </c>
      <c r="B25" s="117" t="str">
        <f t="array" ref="B25">IFERROR(INDEX(一维消耗!$F$2:$F$385,MATCH(B18&amp;B20, 一维消耗!$A$2:$A$385&amp;一维消耗!$B$2:$B$385, 0)),"")</f>
        <v/>
      </c>
      <c r="C25" s="117" t="str">
        <f t="array" ref="C25">IFERROR(INDEX(一维消耗!$F$2:$F$385,MATCH(C18&amp;C20, 一维消耗!$A$2:$A$385&amp;一维消耗!$B$2:$B$385, 0)),"")</f>
        <v/>
      </c>
      <c r="D25" s="117" t="str">
        <f t="array" ref="D25">IFERROR(INDEX(一维消耗!$F$2:$F$385,MATCH(D18&amp;D20, 一维消耗!$A$2:$A$385&amp;一维消耗!$B$2:$B$385, 0)),"")</f>
        <v/>
      </c>
      <c r="E25" s="117" t="str">
        <f t="array" ref="E25">IFERROR(INDEX(一维消耗!$F$2:$F$385,MATCH(E18&amp;E20, 一维消耗!$A$2:$A$385&amp;一维消耗!$B$2:$B$385, 0)),"")</f>
        <v/>
      </c>
      <c r="F25" s="117" t="str">
        <f t="array" ref="F25">IFERROR(INDEX(一维消耗!$F$2:$F$385,MATCH(F18&amp;F20, 一维消耗!$A$2:$A$385&amp;一维消耗!$B$2:$B$385, 0)),"")</f>
        <v/>
      </c>
      <c r="G25" s="117" t="str">
        <f t="array" ref="G25">IFERROR(INDEX(一维消耗!$F$2:$F$385,MATCH(G18&amp;G20, 一维消耗!$A$2:$A$385&amp;一维消耗!$B$2:$B$385, 0)),"")</f>
        <v/>
      </c>
      <c r="H25" s="117" t="str">
        <f t="array" ref="H25">IFERROR(INDEX(一维消耗!$F$2:$F$385,MATCH(H18&amp;H20, 一维消耗!$A$2:$A$385&amp;一维消耗!$B$2:$B$385, 0)),"")</f>
        <v/>
      </c>
    </row>
    <row r="26" spans="1:8" ht="28.5" outlineLevel="1" collapsed="1" thickBot="1" x14ac:dyDescent="0.3">
      <c r="A26" s="77" t="s">
        <v>1078</v>
      </c>
      <c r="B26" s="113"/>
      <c r="C26" s="113"/>
      <c r="D26" s="113"/>
      <c r="E26" s="113"/>
      <c r="F26" s="113"/>
      <c r="G26" s="113"/>
      <c r="H26" s="113"/>
    </row>
    <row r="27" spans="1:8" ht="29.25" outlineLevel="1" thickTop="1" thickBot="1" x14ac:dyDescent="0.3">
      <c r="A27" s="77" t="s">
        <v>1089</v>
      </c>
      <c r="B27" s="118">
        <v>1</v>
      </c>
      <c r="C27" s="118">
        <v>1</v>
      </c>
      <c r="D27" s="118">
        <v>1</v>
      </c>
      <c r="E27" s="118">
        <v>1</v>
      </c>
      <c r="F27" s="118">
        <v>1</v>
      </c>
      <c r="G27" s="118">
        <v>1</v>
      </c>
      <c r="H27" s="118">
        <v>1</v>
      </c>
    </row>
    <row r="28" spans="1:8" ht="28.5" outlineLevel="1" thickTop="1" x14ac:dyDescent="0.25">
      <c r="A28" s="77" t="s">
        <v>1081</v>
      </c>
      <c r="B28" s="110" t="str">
        <f t="shared" ref="B28:H28" si="2">IFERROR(IF(B26="随机",B22*B27,IF(B26="必成",B23*B27,"")),"")</f>
        <v/>
      </c>
      <c r="C28" s="110" t="str">
        <f t="shared" si="2"/>
        <v/>
      </c>
      <c r="D28" s="110" t="str">
        <f t="shared" si="2"/>
        <v/>
      </c>
      <c r="E28" s="110" t="str">
        <f t="shared" si="2"/>
        <v/>
      </c>
      <c r="F28" s="110" t="str">
        <f t="shared" si="2"/>
        <v/>
      </c>
      <c r="G28" s="110" t="str">
        <f t="shared" si="2"/>
        <v/>
      </c>
      <c r="H28" s="110" t="str">
        <f t="shared" si="2"/>
        <v/>
      </c>
    </row>
    <row r="29" spans="1:8" ht="27.75" outlineLevel="1" x14ac:dyDescent="0.25">
      <c r="A29" s="77" t="s">
        <v>1083</v>
      </c>
      <c r="B29" s="111" t="str">
        <f t="shared" ref="B29:H29" si="3">IFERROR(IF(B26="随机",B24*B27,IF(B26="必成",B25*B27,"")),"")</f>
        <v/>
      </c>
      <c r="C29" s="111" t="str">
        <f t="shared" si="3"/>
        <v/>
      </c>
      <c r="D29" s="111" t="str">
        <f t="shared" si="3"/>
        <v/>
      </c>
      <c r="E29" s="111" t="str">
        <f t="shared" si="3"/>
        <v/>
      </c>
      <c r="F29" s="111" t="str">
        <f t="shared" si="3"/>
        <v/>
      </c>
      <c r="G29" s="111" t="str">
        <f t="shared" si="3"/>
        <v/>
      </c>
      <c r="H29" s="111" t="str">
        <f t="shared" si="3"/>
        <v/>
      </c>
    </row>
    <row r="30" spans="1:8" ht="35.25" x14ac:dyDescent="0.25">
      <c r="A30" s="119"/>
      <c r="B30" s="119"/>
      <c r="C30" s="119"/>
      <c r="D30" s="119"/>
      <c r="E30" s="119"/>
      <c r="F30" s="119"/>
      <c r="G30" s="119"/>
      <c r="H30" s="119"/>
    </row>
    <row r="31" spans="1:8" ht="35.25" x14ac:dyDescent="0.25">
      <c r="A31" s="83" t="s">
        <v>331</v>
      </c>
      <c r="B31" s="60" t="s">
        <v>105</v>
      </c>
      <c r="C31" s="61" t="s">
        <v>106</v>
      </c>
      <c r="D31" s="61" t="s">
        <v>107</v>
      </c>
      <c r="E31" s="61" t="s">
        <v>108</v>
      </c>
      <c r="F31" s="61" t="s">
        <v>109</v>
      </c>
      <c r="G31" s="61" t="s">
        <v>110</v>
      </c>
      <c r="H31" s="62" t="s">
        <v>111</v>
      </c>
    </row>
    <row r="32" spans="1:8" ht="27.75" x14ac:dyDescent="0.25">
      <c r="A32" s="77" t="s">
        <v>48</v>
      </c>
      <c r="B32" s="70"/>
      <c r="C32" s="71"/>
      <c r="D32" s="72"/>
      <c r="E32" s="73"/>
      <c r="F32" s="74"/>
      <c r="G32" s="75"/>
      <c r="H32" s="76"/>
    </row>
    <row r="33" spans="1:8" ht="27.75" x14ac:dyDescent="0.25">
      <c r="A33" s="77" t="s">
        <v>329</v>
      </c>
      <c r="B33" s="63"/>
      <c r="C33" s="64"/>
      <c r="D33" s="65"/>
      <c r="E33" s="66"/>
      <c r="F33" s="67"/>
      <c r="G33" s="68"/>
      <c r="H33" s="69"/>
    </row>
    <row r="34" spans="1:8" ht="27.75" x14ac:dyDescent="0.25">
      <c r="A34" s="77" t="s">
        <v>1067</v>
      </c>
      <c r="B34" s="112" t="str">
        <f>IFERROR(INDEX(二维助手!$B$2:$H$128, MATCH(B33,二维助手!$A$2:$A$128,0),  MATCH(B31,二维助手!$B$1:$H$1,0) ),"")</f>
        <v/>
      </c>
      <c r="C34" s="112" t="str">
        <f>IFERROR(INDEX(二维助手!$B$2:$H$128, MATCH(C33,二维助手!$A$2:$A$128,0),  MATCH(C31,二维助手!$B$1:$H$1,0) ),"")</f>
        <v/>
      </c>
      <c r="D34" s="112" t="str">
        <f>IFERROR(INDEX(二维助手!$B$2:$H$128, MATCH(D33,二维助手!$A$2:$A$128,0),  MATCH(D31,二维助手!$B$1:$H$1,0) ),"")</f>
        <v/>
      </c>
      <c r="E34" s="112" t="str">
        <f>IFERROR(INDEX(二维助手!$B$2:$H$128, MATCH(E33,二维助手!$A$2:$A$128,0),  MATCH(E31,二维助手!$B$1:$H$1,0) ),"")</f>
        <v/>
      </c>
      <c r="F34" s="112" t="str">
        <f>IFERROR(INDEX(二维助手!$B$2:$H$128, MATCH(F33,二维助手!$A$2:$A$128,0),  MATCH(F31,二维助手!$B$1:$H$1,0) ),"")</f>
        <v/>
      </c>
      <c r="G34" s="112" t="str">
        <f>IFERROR(INDEX(二维助手!$B$2:$H$128, MATCH(G33,二维助手!$A$2:$A$128,0),  MATCH(G31,二维助手!$B$1:$H$1,0) ),"")</f>
        <v/>
      </c>
      <c r="H34" s="112" t="str">
        <f>IFERROR(INDEX(二维助手!$B$2:$H$128, MATCH(H33,二维助手!$A$2:$A$128,0),  MATCH(H31,二维助手!$B$1:$H$1,0) ),"")</f>
        <v/>
      </c>
    </row>
    <row r="35" spans="1:8" ht="27.75" outlineLevel="1" x14ac:dyDescent="0.25">
      <c r="A35" s="77" t="s">
        <v>379</v>
      </c>
      <c r="B35" s="113"/>
      <c r="C35" s="113"/>
      <c r="D35" s="113"/>
      <c r="E35" s="113"/>
      <c r="F35" s="113"/>
      <c r="G35" s="113"/>
      <c r="H35" s="113"/>
    </row>
    <row r="36" spans="1:8" ht="27.75" outlineLevel="1" x14ac:dyDescent="0.25">
      <c r="A36" s="77" t="s">
        <v>1088</v>
      </c>
      <c r="B36" s="114" t="str">
        <f t="array" ref="B36">IFERROR(INDEX(一维消耗!$G$2:$G$385,MATCH(B33&amp;B35, 一维消耗!$A$2:$A$385&amp;一维消耗!$B$2:$B$385, 0)),"")</f>
        <v/>
      </c>
      <c r="C36" s="115" t="str">
        <f t="array" ref="C36">IFERROR(INDEX(一维消耗!$G$2:$G$385,MATCH(C33&amp;C35, 一维消耗!$A$2:$A$385&amp;一维消耗!$B$2:$B$385, 0)),"")</f>
        <v/>
      </c>
      <c r="D36" s="115" t="str">
        <f t="array" ref="D36">IFERROR(INDEX(一维消耗!$G$2:$G$385,MATCH(D33&amp;D35, 一维消耗!$A$2:$A$385&amp;一维消耗!$B$2:$B$385, 0)),"")</f>
        <v/>
      </c>
      <c r="E36" s="115" t="str">
        <f t="array" ref="E36">IFERROR(INDEX(一维消耗!$G$2:$G$385,MATCH(E33&amp;E35, 一维消耗!$A$2:$A$385&amp;一维消耗!$B$2:$B$385, 0)),"")</f>
        <v/>
      </c>
      <c r="F36" s="115" t="str">
        <f t="array" ref="F36">IFERROR(INDEX(一维消耗!$G$2:$G$385,MATCH(F33&amp;F35, 一维消耗!$A$2:$A$385&amp;一维消耗!$B$2:$B$385, 0)),"")</f>
        <v/>
      </c>
      <c r="G36" s="115" t="str">
        <f t="array" ref="G36">IFERROR(INDEX(一维消耗!$G$2:$G$385,MATCH(G33&amp;G35, 一维消耗!$A$2:$A$385&amp;一维消耗!$B$2:$B$385, 0)),"")</f>
        <v/>
      </c>
      <c r="H36" s="115" t="str">
        <f t="array" ref="H36">IFERROR(INDEX(一维消耗!$G$2:$G$385,MATCH(H33&amp;H35, 一维消耗!$A$2:$A$385&amp;一维消耗!$B$2:$B$385, 0)),"")</f>
        <v/>
      </c>
    </row>
    <row r="37" spans="1:8" ht="27.75" hidden="1" outlineLevel="2" x14ac:dyDescent="0.25">
      <c r="A37" s="77" t="s">
        <v>1070</v>
      </c>
      <c r="B37" s="116" t="str">
        <f t="array" ref="B37">IFERROR(INDEX(一维消耗!$C$2:$C$385,MATCH(B33&amp;B35, 一维消耗!$A$2:$A$385&amp;一维消耗!$B$2:$B$385, 0)),"")</f>
        <v/>
      </c>
      <c r="C37" s="116" t="str">
        <f t="array" ref="C37">IFERROR(INDEX(一维消耗!$C$2:$C$385,MATCH(C33&amp;C35, 一维消耗!$A$2:$A$385&amp;一维消耗!$B$2:$B$385, 0)),"")</f>
        <v/>
      </c>
      <c r="D37" s="116" t="str">
        <f t="array" ref="D37">IFERROR(INDEX(一维消耗!$C$2:$C$385,MATCH(D33&amp;D35, 一维消耗!$A$2:$A$385&amp;一维消耗!$B$2:$B$385, 0)),"")</f>
        <v/>
      </c>
      <c r="E37" s="116" t="str">
        <f t="array" ref="E37">IFERROR(INDEX(一维消耗!$C$2:$C$385,MATCH(E33&amp;E35, 一维消耗!$A$2:$A$385&amp;一维消耗!$B$2:$B$385, 0)),"")</f>
        <v/>
      </c>
      <c r="F37" s="116" t="str">
        <f t="array" ref="F37">IFERROR(INDEX(一维消耗!$C$2:$C$385,MATCH(F33&amp;F35, 一维消耗!$A$2:$A$385&amp;一维消耗!$B$2:$B$385, 0)),"")</f>
        <v/>
      </c>
      <c r="G37" s="116" t="str">
        <f t="array" ref="G37">IFERROR(INDEX(一维消耗!$C$2:$C$385,MATCH(G33&amp;G35, 一维消耗!$A$2:$A$385&amp;一维消耗!$B$2:$B$385, 0)),"")</f>
        <v/>
      </c>
      <c r="H37" s="116" t="str">
        <f t="array" ref="H37">IFERROR(INDEX(一维消耗!$C$2:$C$385,MATCH(H33&amp;H35, 一维消耗!$A$2:$A$385&amp;一维消耗!$B$2:$B$385, 0)),"")</f>
        <v/>
      </c>
    </row>
    <row r="38" spans="1:8" ht="27.75" hidden="1" outlineLevel="2" x14ac:dyDescent="0.25">
      <c r="A38" s="77" t="s">
        <v>1072</v>
      </c>
      <c r="B38" s="117" t="str">
        <f t="array" ref="B38">IFERROR(INDEX(一维消耗!$D$2:$D$385,MATCH(B33&amp;B35, 一维消耗!$A$2:$A$385&amp;一维消耗!$B$2:$B$385, 0)),"")</f>
        <v/>
      </c>
      <c r="C38" s="117" t="str">
        <f t="array" ref="C38">IFERROR(INDEX(一维消耗!$D$2:$D$385,MATCH(C33&amp;C35, 一维消耗!$A$2:$A$385&amp;一维消耗!$B$2:$B$385, 0)),"")</f>
        <v/>
      </c>
      <c r="D38" s="117" t="str">
        <f t="array" ref="D38">IFERROR(INDEX(一维消耗!$D$2:$D$385,MATCH(D33&amp;D35, 一维消耗!$A$2:$A$385&amp;一维消耗!$B$2:$B$385, 0)),"")</f>
        <v/>
      </c>
      <c r="E38" s="117" t="str">
        <f t="array" ref="E38">IFERROR(INDEX(一维消耗!$D$2:$D$385,MATCH(E33&amp;E35, 一维消耗!$A$2:$A$385&amp;一维消耗!$B$2:$B$385, 0)),"")</f>
        <v/>
      </c>
      <c r="F38" s="117" t="str">
        <f t="array" ref="F38">IFERROR(INDEX(一维消耗!$D$2:$D$385,MATCH(F33&amp;F35, 一维消耗!$A$2:$A$385&amp;一维消耗!$B$2:$B$385, 0)),"")</f>
        <v/>
      </c>
      <c r="G38" s="117" t="str">
        <f t="array" ref="G38">IFERROR(INDEX(一维消耗!$D$2:$D$385,MATCH(G33&amp;G35, 一维消耗!$A$2:$A$385&amp;一维消耗!$B$2:$B$385, 0)),"")</f>
        <v/>
      </c>
      <c r="H38" s="117" t="str">
        <f t="array" ref="H38">IFERROR(INDEX(一维消耗!$D$2:$D$385,MATCH(H33&amp;H35, 一维消耗!$A$2:$A$385&amp;一维消耗!$B$2:$B$385, 0)),"")</f>
        <v/>
      </c>
    </row>
    <row r="39" spans="1:8" ht="27.75" hidden="1" outlineLevel="2" x14ac:dyDescent="0.25">
      <c r="A39" s="77" t="s">
        <v>1074</v>
      </c>
      <c r="B39" s="116" t="str">
        <f t="array" ref="B39">IFERROR(INDEX(一维消耗!$E$2:$E$385,MATCH(B33&amp;B35, 一维消耗!$A$2:$A$385&amp;一维消耗!$B$2:$B$385, 0)),"")</f>
        <v/>
      </c>
      <c r="C39" s="116" t="str">
        <f t="array" ref="C39">IFERROR(INDEX(一维消耗!$E$2:$E$385,MATCH(C33&amp;C35, 一维消耗!$A$2:$A$385&amp;一维消耗!$B$2:$B$385, 0)),"")</f>
        <v/>
      </c>
      <c r="D39" s="116" t="str">
        <f t="array" ref="D39">IFERROR(INDEX(一维消耗!$E$2:$E$385,MATCH(D33&amp;D35, 一维消耗!$A$2:$A$385&amp;一维消耗!$B$2:$B$385, 0)),"")</f>
        <v/>
      </c>
      <c r="E39" s="116" t="str">
        <f t="array" ref="E39">IFERROR(INDEX(一维消耗!$E$2:$E$385,MATCH(E33&amp;E35, 一维消耗!$A$2:$A$385&amp;一维消耗!$B$2:$B$385, 0)),"")</f>
        <v/>
      </c>
      <c r="F39" s="116" t="str">
        <f t="array" ref="F39">IFERROR(INDEX(一维消耗!$E$2:$E$385,MATCH(F33&amp;F35, 一维消耗!$A$2:$A$385&amp;一维消耗!$B$2:$B$385, 0)),"")</f>
        <v/>
      </c>
      <c r="G39" s="116" t="str">
        <f t="array" ref="G39">IFERROR(INDEX(一维消耗!$E$2:$E$385,MATCH(G33&amp;G35, 一维消耗!$A$2:$A$385&amp;一维消耗!$B$2:$B$385, 0)),"")</f>
        <v/>
      </c>
      <c r="H39" s="116" t="str">
        <f t="array" ref="H39">IFERROR(INDEX(一维消耗!$E$2:$E$385,MATCH(H33&amp;H35, 一维消耗!$A$2:$A$385&amp;一维消耗!$B$2:$B$385, 0)),"")</f>
        <v/>
      </c>
    </row>
    <row r="40" spans="1:8" ht="27.75" hidden="1" outlineLevel="2" x14ac:dyDescent="0.25">
      <c r="A40" s="77" t="s">
        <v>1076</v>
      </c>
      <c r="B40" s="117" t="str">
        <f t="array" ref="B40">IFERROR(INDEX(一维消耗!$F$2:$F$385,MATCH(B33&amp;B35, 一维消耗!$A$2:$A$385&amp;一维消耗!$B$2:$B$385, 0)),"")</f>
        <v/>
      </c>
      <c r="C40" s="117" t="str">
        <f t="array" ref="C40">IFERROR(INDEX(一维消耗!$F$2:$F$385,MATCH(C33&amp;C35, 一维消耗!$A$2:$A$385&amp;一维消耗!$B$2:$B$385, 0)),"")</f>
        <v/>
      </c>
      <c r="D40" s="117" t="str">
        <f t="array" ref="D40">IFERROR(INDEX(一维消耗!$F$2:$F$385,MATCH(D33&amp;D35, 一维消耗!$A$2:$A$385&amp;一维消耗!$B$2:$B$385, 0)),"")</f>
        <v/>
      </c>
      <c r="E40" s="117" t="str">
        <f t="array" ref="E40">IFERROR(INDEX(一维消耗!$F$2:$F$385,MATCH(E33&amp;E35, 一维消耗!$A$2:$A$385&amp;一维消耗!$B$2:$B$385, 0)),"")</f>
        <v/>
      </c>
      <c r="F40" s="117" t="str">
        <f t="array" ref="F40">IFERROR(INDEX(一维消耗!$F$2:$F$385,MATCH(F33&amp;F35, 一维消耗!$A$2:$A$385&amp;一维消耗!$B$2:$B$385, 0)),"")</f>
        <v/>
      </c>
      <c r="G40" s="117" t="str">
        <f t="array" ref="G40">IFERROR(INDEX(一维消耗!$F$2:$F$385,MATCH(G33&amp;G35, 一维消耗!$A$2:$A$385&amp;一维消耗!$B$2:$B$385, 0)),"")</f>
        <v/>
      </c>
      <c r="H40" s="117" t="str">
        <f t="array" ref="H40">IFERROR(INDEX(一维消耗!$F$2:$F$385,MATCH(H33&amp;H35, 一维消耗!$A$2:$A$385&amp;一维消耗!$B$2:$B$385, 0)),"")</f>
        <v/>
      </c>
    </row>
    <row r="41" spans="1:8" ht="28.5" outlineLevel="1" collapsed="1" thickBot="1" x14ac:dyDescent="0.3">
      <c r="A41" s="77" t="s">
        <v>1078</v>
      </c>
      <c r="B41" s="113"/>
      <c r="C41" s="113"/>
      <c r="D41" s="113"/>
      <c r="E41" s="113"/>
      <c r="F41" s="113"/>
      <c r="G41" s="113"/>
      <c r="H41" s="113"/>
    </row>
    <row r="42" spans="1:8" ht="29.25" outlineLevel="1" thickTop="1" thickBot="1" x14ac:dyDescent="0.3">
      <c r="A42" s="77" t="s">
        <v>1089</v>
      </c>
      <c r="B42" s="118">
        <v>1</v>
      </c>
      <c r="C42" s="118">
        <v>1</v>
      </c>
      <c r="D42" s="118">
        <v>1</v>
      </c>
      <c r="E42" s="118">
        <v>1</v>
      </c>
      <c r="F42" s="118">
        <v>1</v>
      </c>
      <c r="G42" s="118">
        <v>1</v>
      </c>
      <c r="H42" s="118">
        <v>1</v>
      </c>
    </row>
    <row r="43" spans="1:8" ht="28.5" outlineLevel="1" thickTop="1" x14ac:dyDescent="0.25">
      <c r="A43" s="77" t="s">
        <v>1081</v>
      </c>
      <c r="B43" s="110" t="str">
        <f t="shared" ref="B43:H43" si="4">IFERROR(IF(B41="随机",B37*B42,IF(B41="必成",B38*B42,"")),"")</f>
        <v/>
      </c>
      <c r="C43" s="110" t="str">
        <f t="shared" si="4"/>
        <v/>
      </c>
      <c r="D43" s="110" t="str">
        <f t="shared" si="4"/>
        <v/>
      </c>
      <c r="E43" s="110" t="str">
        <f t="shared" si="4"/>
        <v/>
      </c>
      <c r="F43" s="110" t="str">
        <f t="shared" si="4"/>
        <v/>
      </c>
      <c r="G43" s="110" t="str">
        <f t="shared" si="4"/>
        <v/>
      </c>
      <c r="H43" s="110" t="str">
        <f t="shared" si="4"/>
        <v/>
      </c>
    </row>
    <row r="44" spans="1:8" ht="27.75" outlineLevel="1" x14ac:dyDescent="0.25">
      <c r="A44" s="77" t="s">
        <v>1083</v>
      </c>
      <c r="B44" s="111" t="str">
        <f t="shared" ref="B44:H44" si="5">IFERROR(IF(B41="随机",B39*B42,IF(B41="必成",B40*B42,"")),"")</f>
        <v/>
      </c>
      <c r="C44" s="111" t="str">
        <f t="shared" si="5"/>
        <v/>
      </c>
      <c r="D44" s="111" t="str">
        <f t="shared" si="5"/>
        <v/>
      </c>
      <c r="E44" s="111" t="str">
        <f t="shared" si="5"/>
        <v/>
      </c>
      <c r="F44" s="111" t="str">
        <f t="shared" si="5"/>
        <v/>
      </c>
      <c r="G44" s="111" t="str">
        <f t="shared" si="5"/>
        <v/>
      </c>
      <c r="H44" s="111" t="str">
        <f t="shared" si="5"/>
        <v/>
      </c>
    </row>
    <row r="45" spans="1:8" ht="35.25" x14ac:dyDescent="0.25">
      <c r="A45" s="119"/>
      <c r="B45" s="119"/>
      <c r="C45" s="119"/>
      <c r="D45" s="119"/>
      <c r="E45" s="119"/>
      <c r="F45" s="119"/>
      <c r="G45" s="119"/>
      <c r="H45" s="119"/>
    </row>
    <row r="46" spans="1:8" ht="35.25" x14ac:dyDescent="0.25">
      <c r="A46" s="83" t="s">
        <v>332</v>
      </c>
      <c r="B46" s="60" t="s">
        <v>105</v>
      </c>
      <c r="C46" s="61" t="s">
        <v>106</v>
      </c>
      <c r="D46" s="61" t="s">
        <v>107</v>
      </c>
      <c r="E46" s="61" t="s">
        <v>108</v>
      </c>
      <c r="F46" s="61" t="s">
        <v>109</v>
      </c>
      <c r="G46" s="61" t="s">
        <v>110</v>
      </c>
      <c r="H46" s="62" t="s">
        <v>111</v>
      </c>
    </row>
    <row r="47" spans="1:8" ht="27.75" x14ac:dyDescent="0.25">
      <c r="A47" s="77" t="s">
        <v>48</v>
      </c>
      <c r="B47" s="70"/>
      <c r="C47" s="71"/>
      <c r="D47" s="72"/>
      <c r="E47" s="73"/>
      <c r="F47" s="74"/>
      <c r="G47" s="75"/>
      <c r="H47" s="76"/>
    </row>
    <row r="48" spans="1:8" ht="27.75" x14ac:dyDescent="0.25">
      <c r="A48" s="77" t="s">
        <v>329</v>
      </c>
      <c r="B48" s="63"/>
      <c r="C48" s="64"/>
      <c r="D48" s="65"/>
      <c r="E48" s="66"/>
      <c r="F48" s="67"/>
      <c r="G48" s="68"/>
      <c r="H48" s="69"/>
    </row>
    <row r="49" spans="1:8" ht="27.75" x14ac:dyDescent="0.25">
      <c r="A49" s="77" t="s">
        <v>1067</v>
      </c>
      <c r="B49" s="112" t="str">
        <f>IFERROR(INDEX(二维助手!$B$2:$H$128, MATCH(B48,二维助手!$A$2:$A$128,0),  MATCH(B46,二维助手!$B$1:$H$1,0) ),"")</f>
        <v/>
      </c>
      <c r="C49" s="112" t="str">
        <f>IFERROR(INDEX(二维助手!$B$2:$H$128, MATCH(C48,二维助手!$A$2:$A$128,0),  MATCH(C46,二维助手!$B$1:$H$1,0) ),"")</f>
        <v/>
      </c>
      <c r="D49" s="112" t="str">
        <f>IFERROR(INDEX(二维助手!$B$2:$H$128, MATCH(D48,二维助手!$A$2:$A$128,0),  MATCH(D46,二维助手!$B$1:$H$1,0) ),"")</f>
        <v/>
      </c>
      <c r="E49" s="112" t="str">
        <f>IFERROR(INDEX(二维助手!$B$2:$H$128, MATCH(E48,二维助手!$A$2:$A$128,0),  MATCH(E46,二维助手!$B$1:$H$1,0) ),"")</f>
        <v/>
      </c>
      <c r="F49" s="112" t="str">
        <f>IFERROR(INDEX(二维助手!$B$2:$H$128, MATCH(F48,二维助手!$A$2:$A$128,0),  MATCH(F46,二维助手!$B$1:$H$1,0) ),"")</f>
        <v/>
      </c>
      <c r="G49" s="112" t="str">
        <f>IFERROR(INDEX(二维助手!$B$2:$H$128, MATCH(G48,二维助手!$A$2:$A$128,0),  MATCH(G46,二维助手!$B$1:$H$1,0) ),"")</f>
        <v/>
      </c>
      <c r="H49" s="112" t="str">
        <f>IFERROR(INDEX(二维助手!$B$2:$H$128, MATCH(H48,二维助手!$A$2:$A$128,0),  MATCH(H46,二维助手!$B$1:$H$1,0) ),"")</f>
        <v/>
      </c>
    </row>
    <row r="50" spans="1:8" ht="27.75" outlineLevel="1" x14ac:dyDescent="0.25">
      <c r="A50" s="77" t="s">
        <v>379</v>
      </c>
      <c r="B50" s="113"/>
      <c r="C50" s="113"/>
      <c r="D50" s="113"/>
      <c r="E50" s="113"/>
      <c r="F50" s="113"/>
      <c r="G50" s="113"/>
      <c r="H50" s="113"/>
    </row>
    <row r="51" spans="1:8" ht="27.75" outlineLevel="1" x14ac:dyDescent="0.25">
      <c r="A51" s="77" t="s">
        <v>1088</v>
      </c>
      <c r="B51" s="114" t="str">
        <f t="array" ref="B51">IFERROR(INDEX(一维消耗!$G$2:$G$385,MATCH(B48&amp;B50, 一维消耗!$A$2:$A$385&amp;一维消耗!$B$2:$B$385, 0)),"")</f>
        <v/>
      </c>
      <c r="C51" s="115" t="str">
        <f t="array" ref="C51">IFERROR(INDEX(一维消耗!$G$2:$G$385,MATCH(C48&amp;C50, 一维消耗!$A$2:$A$385&amp;一维消耗!$B$2:$B$385, 0)),"")</f>
        <v/>
      </c>
      <c r="D51" s="115" t="str">
        <f t="array" ref="D51">IFERROR(INDEX(一维消耗!$G$2:$G$385,MATCH(D48&amp;D50, 一维消耗!$A$2:$A$385&amp;一维消耗!$B$2:$B$385, 0)),"")</f>
        <v/>
      </c>
      <c r="E51" s="115" t="str">
        <f t="array" ref="E51">IFERROR(INDEX(一维消耗!$G$2:$G$385,MATCH(E48&amp;E50, 一维消耗!$A$2:$A$385&amp;一维消耗!$B$2:$B$385, 0)),"")</f>
        <v/>
      </c>
      <c r="F51" s="115" t="str">
        <f t="array" ref="F51">IFERROR(INDEX(一维消耗!$G$2:$G$385,MATCH(F48&amp;F50, 一维消耗!$A$2:$A$385&amp;一维消耗!$B$2:$B$385, 0)),"")</f>
        <v/>
      </c>
      <c r="G51" s="115" t="str">
        <f t="array" ref="G51">IFERROR(INDEX(一维消耗!$G$2:$G$385,MATCH(G48&amp;G50, 一维消耗!$A$2:$A$385&amp;一维消耗!$B$2:$B$385, 0)),"")</f>
        <v/>
      </c>
      <c r="H51" s="115" t="str">
        <f t="array" ref="H51">IFERROR(INDEX(一维消耗!$G$2:$G$385,MATCH(H48&amp;H50, 一维消耗!$A$2:$A$385&amp;一维消耗!$B$2:$B$385, 0)),"")</f>
        <v/>
      </c>
    </row>
    <row r="52" spans="1:8" ht="27.75" hidden="1" outlineLevel="2" x14ac:dyDescent="0.25">
      <c r="A52" s="77" t="s">
        <v>1070</v>
      </c>
      <c r="B52" s="116" t="str">
        <f t="array" ref="B52">IFERROR(INDEX(一维消耗!$C$2:$C$385,MATCH(B48&amp;B50, 一维消耗!$A$2:$A$385&amp;一维消耗!$B$2:$B$385, 0)),"")</f>
        <v/>
      </c>
      <c r="C52" s="116" t="str">
        <f t="array" ref="C52">IFERROR(INDEX(一维消耗!$C$2:$C$385,MATCH(C48&amp;C50, 一维消耗!$A$2:$A$385&amp;一维消耗!$B$2:$B$385, 0)),"")</f>
        <v/>
      </c>
      <c r="D52" s="116" t="str">
        <f t="array" ref="D52">IFERROR(INDEX(一维消耗!$C$2:$C$385,MATCH(D48&amp;D50, 一维消耗!$A$2:$A$385&amp;一维消耗!$B$2:$B$385, 0)),"")</f>
        <v/>
      </c>
      <c r="E52" s="116" t="str">
        <f t="array" ref="E52">IFERROR(INDEX(一维消耗!$C$2:$C$385,MATCH(E48&amp;E50, 一维消耗!$A$2:$A$385&amp;一维消耗!$B$2:$B$385, 0)),"")</f>
        <v/>
      </c>
      <c r="F52" s="116" t="str">
        <f t="array" ref="F52">IFERROR(INDEX(一维消耗!$C$2:$C$385,MATCH(F48&amp;F50, 一维消耗!$A$2:$A$385&amp;一维消耗!$B$2:$B$385, 0)),"")</f>
        <v/>
      </c>
      <c r="G52" s="116" t="str">
        <f t="array" ref="G52">IFERROR(INDEX(一维消耗!$C$2:$C$385,MATCH(G48&amp;G50, 一维消耗!$A$2:$A$385&amp;一维消耗!$B$2:$B$385, 0)),"")</f>
        <v/>
      </c>
      <c r="H52" s="116" t="str">
        <f t="array" ref="H52">IFERROR(INDEX(一维消耗!$C$2:$C$385,MATCH(H48&amp;H50, 一维消耗!$A$2:$A$385&amp;一维消耗!$B$2:$B$385, 0)),"")</f>
        <v/>
      </c>
    </row>
    <row r="53" spans="1:8" ht="27.75" hidden="1" outlineLevel="2" x14ac:dyDescent="0.25">
      <c r="A53" s="77" t="s">
        <v>1072</v>
      </c>
      <c r="B53" s="117" t="str">
        <f t="array" ref="B53">IFERROR(INDEX(一维消耗!$D$2:$D$385,MATCH(B48&amp;B50, 一维消耗!$A$2:$A$385&amp;一维消耗!$B$2:$B$385, 0)),"")</f>
        <v/>
      </c>
      <c r="C53" s="117" t="str">
        <f t="array" ref="C53">IFERROR(INDEX(一维消耗!$D$2:$D$385,MATCH(C48&amp;C50, 一维消耗!$A$2:$A$385&amp;一维消耗!$B$2:$B$385, 0)),"")</f>
        <v/>
      </c>
      <c r="D53" s="117" t="str">
        <f t="array" ref="D53">IFERROR(INDEX(一维消耗!$D$2:$D$385,MATCH(D48&amp;D50, 一维消耗!$A$2:$A$385&amp;一维消耗!$B$2:$B$385, 0)),"")</f>
        <v/>
      </c>
      <c r="E53" s="117" t="str">
        <f t="array" ref="E53">IFERROR(INDEX(一维消耗!$D$2:$D$385,MATCH(E48&amp;E50, 一维消耗!$A$2:$A$385&amp;一维消耗!$B$2:$B$385, 0)),"")</f>
        <v/>
      </c>
      <c r="F53" s="117" t="str">
        <f t="array" ref="F53">IFERROR(INDEX(一维消耗!$D$2:$D$385,MATCH(F48&amp;F50, 一维消耗!$A$2:$A$385&amp;一维消耗!$B$2:$B$385, 0)),"")</f>
        <v/>
      </c>
      <c r="G53" s="117" t="str">
        <f t="array" ref="G53">IFERROR(INDEX(一维消耗!$D$2:$D$385,MATCH(G48&amp;G50, 一维消耗!$A$2:$A$385&amp;一维消耗!$B$2:$B$385, 0)),"")</f>
        <v/>
      </c>
      <c r="H53" s="117" t="str">
        <f t="array" ref="H53">IFERROR(INDEX(一维消耗!$D$2:$D$385,MATCH(H48&amp;H50, 一维消耗!$A$2:$A$385&amp;一维消耗!$B$2:$B$385, 0)),"")</f>
        <v/>
      </c>
    </row>
    <row r="54" spans="1:8" ht="27.75" hidden="1" outlineLevel="2" x14ac:dyDescent="0.25">
      <c r="A54" s="77" t="s">
        <v>1074</v>
      </c>
      <c r="B54" s="116" t="str">
        <f t="array" ref="B54">IFERROR(INDEX(一维消耗!$E$2:$E$385,MATCH(B48&amp;B50, 一维消耗!$A$2:$A$385&amp;一维消耗!$B$2:$B$385, 0)),"")</f>
        <v/>
      </c>
      <c r="C54" s="116" t="str">
        <f t="array" ref="C54">IFERROR(INDEX(一维消耗!$E$2:$E$385,MATCH(C48&amp;C50, 一维消耗!$A$2:$A$385&amp;一维消耗!$B$2:$B$385, 0)),"")</f>
        <v/>
      </c>
      <c r="D54" s="116" t="str">
        <f t="array" ref="D54">IFERROR(INDEX(一维消耗!$E$2:$E$385,MATCH(D48&amp;D50, 一维消耗!$A$2:$A$385&amp;一维消耗!$B$2:$B$385, 0)),"")</f>
        <v/>
      </c>
      <c r="E54" s="116" t="str">
        <f t="array" ref="E54">IFERROR(INDEX(一维消耗!$E$2:$E$385,MATCH(E48&amp;E50, 一维消耗!$A$2:$A$385&amp;一维消耗!$B$2:$B$385, 0)),"")</f>
        <v/>
      </c>
      <c r="F54" s="116" t="str">
        <f t="array" ref="F54">IFERROR(INDEX(一维消耗!$E$2:$E$385,MATCH(F48&amp;F50, 一维消耗!$A$2:$A$385&amp;一维消耗!$B$2:$B$385, 0)),"")</f>
        <v/>
      </c>
      <c r="G54" s="116" t="str">
        <f t="array" ref="G54">IFERROR(INDEX(一维消耗!$E$2:$E$385,MATCH(G48&amp;G50, 一维消耗!$A$2:$A$385&amp;一维消耗!$B$2:$B$385, 0)),"")</f>
        <v/>
      </c>
      <c r="H54" s="116" t="str">
        <f t="array" ref="H54">IFERROR(INDEX(一维消耗!$E$2:$E$385,MATCH(H48&amp;H50, 一维消耗!$A$2:$A$385&amp;一维消耗!$B$2:$B$385, 0)),"")</f>
        <v/>
      </c>
    </row>
    <row r="55" spans="1:8" ht="27.75" hidden="1" outlineLevel="2" x14ac:dyDescent="0.25">
      <c r="A55" s="77" t="s">
        <v>1076</v>
      </c>
      <c r="B55" s="117" t="str">
        <f t="array" ref="B55">IFERROR(INDEX(一维消耗!$F$2:$F$385,MATCH(B48&amp;B50, 一维消耗!$A$2:$A$385&amp;一维消耗!$B$2:$B$385, 0)),"")</f>
        <v/>
      </c>
      <c r="C55" s="117" t="str">
        <f t="array" ref="C55">IFERROR(INDEX(一维消耗!$F$2:$F$385,MATCH(C48&amp;C50, 一维消耗!$A$2:$A$385&amp;一维消耗!$B$2:$B$385, 0)),"")</f>
        <v/>
      </c>
      <c r="D55" s="117" t="str">
        <f t="array" ref="D55">IFERROR(INDEX(一维消耗!$F$2:$F$385,MATCH(D48&amp;D50, 一维消耗!$A$2:$A$385&amp;一维消耗!$B$2:$B$385, 0)),"")</f>
        <v/>
      </c>
      <c r="E55" s="117" t="str">
        <f t="array" ref="E55">IFERROR(INDEX(一维消耗!$F$2:$F$385,MATCH(E48&amp;E50, 一维消耗!$A$2:$A$385&amp;一维消耗!$B$2:$B$385, 0)),"")</f>
        <v/>
      </c>
      <c r="F55" s="117" t="str">
        <f t="array" ref="F55">IFERROR(INDEX(一维消耗!$F$2:$F$385,MATCH(F48&amp;F50, 一维消耗!$A$2:$A$385&amp;一维消耗!$B$2:$B$385, 0)),"")</f>
        <v/>
      </c>
      <c r="G55" s="117" t="str">
        <f t="array" ref="G55">IFERROR(INDEX(一维消耗!$F$2:$F$385,MATCH(G48&amp;G50, 一维消耗!$A$2:$A$385&amp;一维消耗!$B$2:$B$385, 0)),"")</f>
        <v/>
      </c>
      <c r="H55" s="117" t="str">
        <f t="array" ref="H55">IFERROR(INDEX(一维消耗!$F$2:$F$385,MATCH(H48&amp;H50, 一维消耗!$A$2:$A$385&amp;一维消耗!$B$2:$B$385, 0)),"")</f>
        <v/>
      </c>
    </row>
    <row r="56" spans="1:8" ht="28.5" outlineLevel="1" collapsed="1" thickBot="1" x14ac:dyDescent="0.3">
      <c r="A56" s="77" t="s">
        <v>1078</v>
      </c>
      <c r="B56" s="113"/>
      <c r="C56" s="113"/>
      <c r="D56" s="113"/>
      <c r="E56" s="113"/>
      <c r="F56" s="113"/>
      <c r="G56" s="113"/>
      <c r="H56" s="113"/>
    </row>
    <row r="57" spans="1:8" ht="29.25" outlineLevel="1" thickTop="1" thickBot="1" x14ac:dyDescent="0.3">
      <c r="A57" s="77" t="s">
        <v>1089</v>
      </c>
      <c r="B57" s="118">
        <v>1</v>
      </c>
      <c r="C57" s="118">
        <v>1</v>
      </c>
      <c r="D57" s="118">
        <v>1</v>
      </c>
      <c r="E57" s="118">
        <v>1</v>
      </c>
      <c r="F57" s="118">
        <v>1</v>
      </c>
      <c r="G57" s="118">
        <v>1</v>
      </c>
      <c r="H57" s="118">
        <v>1</v>
      </c>
    </row>
    <row r="58" spans="1:8" ht="28.5" outlineLevel="1" thickTop="1" x14ac:dyDescent="0.25">
      <c r="A58" s="77" t="s">
        <v>1081</v>
      </c>
      <c r="B58" s="110" t="str">
        <f t="shared" ref="B58:H58" si="6">IFERROR(IF(B56="随机",B52*B57,IF(B56="必成",B53*B57,"")),"")</f>
        <v/>
      </c>
      <c r="C58" s="110" t="str">
        <f t="shared" si="6"/>
        <v/>
      </c>
      <c r="D58" s="110" t="str">
        <f t="shared" si="6"/>
        <v/>
      </c>
      <c r="E58" s="110" t="str">
        <f t="shared" si="6"/>
        <v/>
      </c>
      <c r="F58" s="110" t="str">
        <f t="shared" si="6"/>
        <v/>
      </c>
      <c r="G58" s="110" t="str">
        <f t="shared" si="6"/>
        <v/>
      </c>
      <c r="H58" s="110" t="str">
        <f t="shared" si="6"/>
        <v/>
      </c>
    </row>
    <row r="59" spans="1:8" ht="27.75" outlineLevel="1" x14ac:dyDescent="0.25">
      <c r="A59" s="77" t="s">
        <v>1083</v>
      </c>
      <c r="B59" s="111" t="str">
        <f t="shared" ref="B59:H59" si="7">IFERROR(IF(B56="随机",B54*B57,IF(B56="必成",B55*B57,"")),"")</f>
        <v/>
      </c>
      <c r="C59" s="111" t="str">
        <f t="shared" si="7"/>
        <v/>
      </c>
      <c r="D59" s="111" t="str">
        <f t="shared" si="7"/>
        <v/>
      </c>
      <c r="E59" s="111" t="str">
        <f t="shared" si="7"/>
        <v/>
      </c>
      <c r="F59" s="111" t="str">
        <f t="shared" si="7"/>
        <v/>
      </c>
      <c r="G59" s="111" t="str">
        <f t="shared" si="7"/>
        <v/>
      </c>
      <c r="H59" s="111" t="str">
        <f t="shared" si="7"/>
        <v/>
      </c>
    </row>
    <row r="60" spans="1:8" ht="35.25" x14ac:dyDescent="0.25">
      <c r="A60" s="119"/>
      <c r="B60" s="119"/>
      <c r="C60" s="119"/>
      <c r="D60" s="119"/>
      <c r="E60" s="119"/>
      <c r="F60" s="119"/>
      <c r="G60" s="119"/>
      <c r="H60" s="119"/>
    </row>
  </sheetData>
  <phoneticPr fontId="8" type="noConversion"/>
  <conditionalFormatting sqref="B1">
    <cfRule type="expression" dxfId="93" priority="67">
      <formula>WEEKDAY(TODAY(),2)=7</formula>
    </cfRule>
  </conditionalFormatting>
  <conditionalFormatting sqref="C1">
    <cfRule type="expression" dxfId="92" priority="66">
      <formula>WEEKDAY(TODAY(),2)=1</formula>
    </cfRule>
  </conditionalFormatting>
  <conditionalFormatting sqref="D1">
    <cfRule type="expression" dxfId="91" priority="65">
      <formula>WEEKDAY(TODAY(),2)=2</formula>
    </cfRule>
  </conditionalFormatting>
  <conditionalFormatting sqref="E1">
    <cfRule type="expression" dxfId="90" priority="64">
      <formula>WEEKDAY(TODAY(),2)=3</formula>
    </cfRule>
  </conditionalFormatting>
  <conditionalFormatting sqref="F1">
    <cfRule type="expression" dxfId="89" priority="63">
      <formula>WEEKDAY(TODAY(),2)=4</formula>
    </cfRule>
  </conditionalFormatting>
  <conditionalFormatting sqref="G1">
    <cfRule type="expression" dxfId="88" priority="62">
      <formula>WEEKDAY(TODAY(),2)=5</formula>
    </cfRule>
  </conditionalFormatting>
  <conditionalFormatting sqref="H1">
    <cfRule type="expression" dxfId="87" priority="61">
      <formula>WEEKDAY(TODAY(),2)=6</formula>
    </cfRule>
  </conditionalFormatting>
  <conditionalFormatting sqref="B5:H5">
    <cfRule type="containsText" dxfId="86" priority="58" operator="containsText" text="升级">
      <formula>NOT(ISERROR(SEARCH("升级",B5)))</formula>
    </cfRule>
    <cfRule type="containsText" dxfId="85" priority="59" operator="containsText" text="高阶">
      <formula>NOT(ISERROR(SEARCH("高阶",B5)))</formula>
    </cfRule>
    <cfRule type="containsText" dxfId="84" priority="60" operator="containsText" text="低阶">
      <formula>NOT(ISERROR(SEARCH("低阶",B5)))</formula>
    </cfRule>
  </conditionalFormatting>
  <conditionalFormatting sqref="B11:H11">
    <cfRule type="containsText" dxfId="83" priority="56" operator="containsText" text="必成">
      <formula>NOT(ISERROR(SEARCH("必成",B11)))</formula>
    </cfRule>
    <cfRule type="containsText" dxfId="82" priority="57" operator="containsText" text="随机">
      <formula>NOT(ISERROR(SEARCH("随机",B11)))</formula>
    </cfRule>
  </conditionalFormatting>
  <conditionalFormatting sqref="B16">
    <cfRule type="expression" dxfId="81" priority="55">
      <formula>WEEKDAY(TODAY(),2)=7</formula>
    </cfRule>
  </conditionalFormatting>
  <conditionalFormatting sqref="C16">
    <cfRule type="expression" dxfId="80" priority="54">
      <formula>WEEKDAY(TODAY(),2)=1</formula>
    </cfRule>
  </conditionalFormatting>
  <conditionalFormatting sqref="D16">
    <cfRule type="expression" dxfId="79" priority="53">
      <formula>WEEKDAY(TODAY(),2)=2</formula>
    </cfRule>
  </conditionalFormatting>
  <conditionalFormatting sqref="E16">
    <cfRule type="expression" dxfId="78" priority="52">
      <formula>WEEKDAY(TODAY(),2)=3</formula>
    </cfRule>
  </conditionalFormatting>
  <conditionalFormatting sqref="F16">
    <cfRule type="expression" dxfId="77" priority="51">
      <formula>WEEKDAY(TODAY(),2)=4</formula>
    </cfRule>
  </conditionalFormatting>
  <conditionalFormatting sqref="G16">
    <cfRule type="expression" dxfId="76" priority="50">
      <formula>WEEKDAY(TODAY(),2)=5</formula>
    </cfRule>
  </conditionalFormatting>
  <conditionalFormatting sqref="H16">
    <cfRule type="expression" dxfId="75" priority="49">
      <formula>WEEKDAY(TODAY(),2)=6</formula>
    </cfRule>
  </conditionalFormatting>
  <conditionalFormatting sqref="B31">
    <cfRule type="expression" dxfId="74" priority="43">
      <formula>WEEKDAY(TODAY(),2)=7</formula>
    </cfRule>
  </conditionalFormatting>
  <conditionalFormatting sqref="C31">
    <cfRule type="expression" dxfId="73" priority="42">
      <formula>WEEKDAY(TODAY(),2)=1</formula>
    </cfRule>
  </conditionalFormatting>
  <conditionalFormatting sqref="D31">
    <cfRule type="expression" dxfId="72" priority="41">
      <formula>WEEKDAY(TODAY(),2)=2</formula>
    </cfRule>
  </conditionalFormatting>
  <conditionalFormatting sqref="E31">
    <cfRule type="expression" dxfId="71" priority="40">
      <formula>WEEKDAY(TODAY(),2)=3</formula>
    </cfRule>
  </conditionalFormatting>
  <conditionalFormatting sqref="F31">
    <cfRule type="expression" dxfId="70" priority="39">
      <formula>WEEKDAY(TODAY(),2)=4</formula>
    </cfRule>
  </conditionalFormatting>
  <conditionalFormatting sqref="G31">
    <cfRule type="expression" dxfId="69" priority="38">
      <formula>WEEKDAY(TODAY(),2)=5</formula>
    </cfRule>
  </conditionalFormatting>
  <conditionalFormatting sqref="H31">
    <cfRule type="expression" dxfId="68" priority="37">
      <formula>WEEKDAY(TODAY(),2)=6</formula>
    </cfRule>
  </conditionalFormatting>
  <conditionalFormatting sqref="B46">
    <cfRule type="expression" dxfId="67" priority="31">
      <formula>WEEKDAY(TODAY(),2)=7</formula>
    </cfRule>
  </conditionalFormatting>
  <conditionalFormatting sqref="C46">
    <cfRule type="expression" dxfId="66" priority="30">
      <formula>WEEKDAY(TODAY(),2)=1</formula>
    </cfRule>
  </conditionalFormatting>
  <conditionalFormatting sqref="D46">
    <cfRule type="expression" dxfId="65" priority="29">
      <formula>WEEKDAY(TODAY(),2)=2</formula>
    </cfRule>
  </conditionalFormatting>
  <conditionalFormatting sqref="E46">
    <cfRule type="expression" dxfId="64" priority="28">
      <formula>WEEKDAY(TODAY(),2)=3</formula>
    </cfRule>
  </conditionalFormatting>
  <conditionalFormatting sqref="F46">
    <cfRule type="expression" dxfId="63" priority="27">
      <formula>WEEKDAY(TODAY(),2)=4</formula>
    </cfRule>
  </conditionalFormatting>
  <conditionalFormatting sqref="G46">
    <cfRule type="expression" dxfId="62" priority="26">
      <formula>WEEKDAY(TODAY(),2)=5</formula>
    </cfRule>
  </conditionalFormatting>
  <conditionalFormatting sqref="H46">
    <cfRule type="expression" dxfId="61" priority="25">
      <formula>WEEKDAY(TODAY(),2)=6</formula>
    </cfRule>
  </conditionalFormatting>
  <conditionalFormatting sqref="B20:H20">
    <cfRule type="containsText" dxfId="60" priority="17" operator="containsText" text="升级">
      <formula>NOT(ISERROR(SEARCH("升级",B20)))</formula>
    </cfRule>
    <cfRule type="containsText" dxfId="59" priority="18" operator="containsText" text="高阶">
      <formula>NOT(ISERROR(SEARCH("高阶",B20)))</formula>
    </cfRule>
    <cfRule type="containsText" dxfId="58" priority="19" operator="containsText" text="低阶">
      <formula>NOT(ISERROR(SEARCH("低阶",B20)))</formula>
    </cfRule>
  </conditionalFormatting>
  <conditionalFormatting sqref="B35:H35">
    <cfRule type="containsText" dxfId="57" priority="14" operator="containsText" text="升级">
      <formula>NOT(ISERROR(SEARCH("升级",B35)))</formula>
    </cfRule>
    <cfRule type="containsText" dxfId="56" priority="15" operator="containsText" text="高阶">
      <formula>NOT(ISERROR(SEARCH("高阶",B35)))</formula>
    </cfRule>
    <cfRule type="containsText" dxfId="55" priority="16" operator="containsText" text="低阶">
      <formula>NOT(ISERROR(SEARCH("低阶",B35)))</formula>
    </cfRule>
  </conditionalFormatting>
  <conditionalFormatting sqref="B50:H50">
    <cfRule type="containsText" dxfId="54" priority="11" operator="containsText" text="升级">
      <formula>NOT(ISERROR(SEARCH("升级",B50)))</formula>
    </cfRule>
    <cfRule type="containsText" dxfId="53" priority="12" operator="containsText" text="高阶">
      <formula>NOT(ISERROR(SEARCH("高阶",B50)))</formula>
    </cfRule>
    <cfRule type="containsText" dxfId="52" priority="13" operator="containsText" text="低阶">
      <formula>NOT(ISERROR(SEARCH("低阶",B50)))</formula>
    </cfRule>
  </conditionalFormatting>
  <conditionalFormatting sqref="B26:H26">
    <cfRule type="containsText" dxfId="51" priority="9" operator="containsText" text="必成">
      <formula>NOT(ISERROR(SEARCH("必成",B26)))</formula>
    </cfRule>
    <cfRule type="containsText" dxfId="50" priority="10" operator="containsText" text="随机">
      <formula>NOT(ISERROR(SEARCH("随机",B26)))</formula>
    </cfRule>
  </conditionalFormatting>
  <conditionalFormatting sqref="B41:H41">
    <cfRule type="containsText" dxfId="49" priority="7" operator="containsText" text="必成">
      <formula>NOT(ISERROR(SEARCH("必成",B41)))</formula>
    </cfRule>
    <cfRule type="containsText" dxfId="48" priority="8" operator="containsText" text="随机">
      <formula>NOT(ISERROR(SEARCH("随机",B41)))</formula>
    </cfRule>
  </conditionalFormatting>
  <conditionalFormatting sqref="B56:H56">
    <cfRule type="containsText" dxfId="47" priority="5" operator="containsText" text="必成">
      <formula>NOT(ISERROR(SEARCH("必成",B56)))</formula>
    </cfRule>
    <cfRule type="containsText" dxfId="46" priority="6" operator="containsText" text="随机">
      <formula>NOT(ISERROR(SEARCH("随机",B56)))</formula>
    </cfRule>
  </conditionalFormatting>
  <conditionalFormatting sqref="B4:H4">
    <cfRule type="containsText" dxfId="45" priority="4" operator="containsText" text="★">
      <formula>NOT(ISERROR(SEARCH("★",B4)))</formula>
    </cfRule>
  </conditionalFormatting>
  <conditionalFormatting sqref="B49:H49">
    <cfRule type="containsText" dxfId="44" priority="1" operator="containsText" text="★">
      <formula>NOT(ISERROR(SEARCH("★",B49)))</formula>
    </cfRule>
  </conditionalFormatting>
  <conditionalFormatting sqref="B19:H19">
    <cfRule type="containsText" dxfId="43" priority="3" operator="containsText" text="★">
      <formula>NOT(ISERROR(SEARCH("★",B19)))</formula>
    </cfRule>
  </conditionalFormatting>
  <conditionalFormatting sqref="B34:H34">
    <cfRule type="containsText" dxfId="42" priority="2" operator="containsText" text="★">
      <formula>NOT(ISERROR(SEARCH("★",B34)))</formula>
    </cfRule>
  </conditionalFormatting>
  <dataValidations count="17">
    <dataValidation type="list" allowBlank="1" showInputMessage="1" showErrorMessage="1" sqref="B5:H5 B35:H35 B20:H20 B50:H50">
      <formula1>"低阶,高阶,升级,升级分支"</formula1>
    </dataValidation>
    <dataValidation type="list" allowBlank="1" showInputMessage="1" showErrorMessage="1" sqref="B12:H12 B27:H27 B42:H42 B57:H57">
      <formula1>"1,2,3,4,5,6,7,8,9"</formula1>
    </dataValidation>
    <dataValidation type="list" allowBlank="1" showInputMessage="1" showErrorMessage="1" sqref="B11:H11 B41:H41 B26:H26 B56:H56">
      <formula1>"随机,必成"</formula1>
    </dataValidation>
    <dataValidation type="list" allowBlank="1" showInputMessage="1" showErrorMessage="1" errorTitle="不允许" error="不在指定范围内" sqref="B2 B17 B32 B47">
      <formula1>SundayCells</formula1>
    </dataValidation>
    <dataValidation type="list" allowBlank="1" showInputMessage="1" showErrorMessage="1" errorTitle="不允许" error="不在指定范围内" sqref="B3 B18 B33 B48">
      <formula1>OFFSET(SundayProjects,1,MATCH(B2,SundayCells,0)-1, COUNTA(OFFSET(SundayProjects,1,MATCH(B2,SundayCells,0)-1,ROWS(SundayProjects)-1,1)),1)</formula1>
    </dataValidation>
    <dataValidation type="list" allowBlank="1" showInputMessage="1" showErrorMessage="1" errorTitle="不允许" error="不在指定范围内" sqref="C2 C17 C32 C47">
      <formula1>MondayCells</formula1>
    </dataValidation>
    <dataValidation type="list" allowBlank="1" showInputMessage="1" showErrorMessage="1" errorTitle="不允许" error="不在指定范围内" sqref="C3 C18 C33 C48">
      <formula1>OFFSET(MondayProjects,1,MATCH(C2,MondayCells,0)-1, COUNTA(OFFSET(MondayProjects,1,MATCH(C2,MondayCells,0)-1,ROWS(MondayProjects)-1,1)),1)</formula1>
    </dataValidation>
    <dataValidation type="list" allowBlank="1" showInputMessage="1" showErrorMessage="1" errorTitle="不允许" error="不在指定范围内" sqref="D2 D17 D32 D47">
      <formula1>TuesdayCells</formula1>
    </dataValidation>
    <dataValidation type="list" allowBlank="1" showInputMessage="1" showErrorMessage="1" errorTitle="不允许" error="不在指定范围内" sqref="D3 D18 D33 D48">
      <formula1>OFFSET(TuesdayProjects,1,MATCH(D2,TuesdayCells,0)-1, COUNTA(OFFSET(TuesdayProjects,1,MATCH(D2,TuesdayCells,0)-1,ROWS(TuesdayProjects)-1,1)),1)</formula1>
    </dataValidation>
    <dataValidation type="list" allowBlank="1" showInputMessage="1" showErrorMessage="1" errorTitle="不允许" error="不在指定范围内" sqref="E2 E17 E32 E47">
      <formula1>WednesdayCells</formula1>
    </dataValidation>
    <dataValidation type="list" allowBlank="1" showInputMessage="1" showErrorMessage="1" errorTitle="不允许" error="不在指定范围内" sqref="E3 E18 E33 E48">
      <formula1>OFFSET(WednesdayProjects,1,MATCH(E2,WednesdayCells,0)-1, COUNTA(OFFSET(WednesdayProjects,1,MATCH(E2,WednesdayCells,0)-1,ROWS(WednesdayProjects)-1,1)),1)</formula1>
    </dataValidation>
    <dataValidation type="list" allowBlank="1" showInputMessage="1" showErrorMessage="1" errorTitle="不允许" error="不在指定范围内" sqref="F2 F17 F32 F47">
      <formula1>ThursdayCells</formula1>
    </dataValidation>
    <dataValidation type="list" allowBlank="1" showInputMessage="1" showErrorMessage="1" errorTitle="不允许" error="不在指定范围内" sqref="F3 F18 F33 F48">
      <formula1>OFFSET(ThursdayProjects,1,MATCH(F2,ThursdayCells,0)-1, COUNTA(OFFSET(ThursdayProjects,1,MATCH(F2,ThursdayCells,0)-1,ROWS(ThursdayProjects)-1,1)),1)</formula1>
    </dataValidation>
    <dataValidation type="list" allowBlank="1" showInputMessage="1" showErrorMessage="1" errorTitle="不允许" error="不在指定范围内" sqref="G2 G17 G32 G47">
      <formula1>FridayCells</formula1>
    </dataValidation>
    <dataValidation type="list" allowBlank="1" showInputMessage="1" showErrorMessage="1" errorTitle="不允许" error="不在指定范围内" sqref="G3 G18 G33 G48">
      <formula1>OFFSET(FridayProjects,1,MATCH(G2,FridayCells,0)-1, COUNTA(OFFSET(FridayProjects,1,MATCH(G2,FridayCells,0)-1,ROWS(FridayProjects)-1,1)),1)</formula1>
    </dataValidation>
    <dataValidation type="list" allowBlank="1" showInputMessage="1" showErrorMessage="1" errorTitle="不允许" error="不在指定范围内" sqref="H2 H17 H32 H47">
      <formula1>SaturdayCells</formula1>
    </dataValidation>
    <dataValidation type="list" allowBlank="1" showInputMessage="1" showErrorMessage="1" errorTitle="不允许" error="不在指定范围内" sqref="H3 H18 H33 H48">
      <formula1>OFFSET(SaturdayProjects,1,MATCH(H2,SaturdayCells,0)-1, COUNTA(OFFSET(SaturdayProjects,1,MATCH(H2,SaturdayCells,0)-1,ROWS(SaturdayProjects)-1,1)),1)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defaultRowHeight="16.5" x14ac:dyDescent="0.25"/>
  <cols>
    <col min="1" max="1" width="18.625" style="35" customWidth="1"/>
    <col min="2" max="8" width="12.625" style="35" customWidth="1"/>
    <col min="9" max="9" width="22.625" style="35" customWidth="1"/>
    <col min="10" max="10" width="9" style="35"/>
    <col min="11" max="11" width="9.625" style="35" bestFit="1" customWidth="1"/>
    <col min="12" max="12" width="7" style="35" customWidth="1"/>
    <col min="13" max="13" width="12.5" style="35" customWidth="1"/>
    <col min="14" max="16" width="10.625" style="35" customWidth="1"/>
    <col min="17" max="18" width="9.625" style="35" customWidth="1"/>
    <col min="19" max="19" width="14.125" style="35" bestFit="1" customWidth="1"/>
    <col min="20" max="20" width="10.25" style="35" bestFit="1" customWidth="1"/>
    <col min="21" max="22" width="12.5" style="35" bestFit="1" customWidth="1"/>
    <col min="23" max="23" width="14.625" style="35" customWidth="1"/>
    <col min="24" max="24" width="18.25" style="35" bestFit="1" customWidth="1"/>
    <col min="25" max="16384" width="9" style="35"/>
  </cols>
  <sheetData>
    <row r="1" spans="1:16" ht="35.25" x14ac:dyDescent="0.25">
      <c r="A1" s="83" t="s">
        <v>1052</v>
      </c>
      <c r="B1" s="60" t="s">
        <v>105</v>
      </c>
      <c r="C1" s="61" t="s">
        <v>106</v>
      </c>
      <c r="D1" s="61" t="s">
        <v>107</v>
      </c>
      <c r="E1" s="61" t="s">
        <v>108</v>
      </c>
      <c r="F1" s="61" t="s">
        <v>109</v>
      </c>
      <c r="G1" s="61" t="s">
        <v>110</v>
      </c>
      <c r="H1" s="62" t="s">
        <v>111</v>
      </c>
      <c r="I1" s="83" t="s">
        <v>1053</v>
      </c>
      <c r="K1" s="113" t="s">
        <v>1092</v>
      </c>
      <c r="L1" s="113" t="s">
        <v>1093</v>
      </c>
      <c r="M1" s="123"/>
      <c r="O1" s="134" t="s">
        <v>1057</v>
      </c>
      <c r="P1" s="135" t="s">
        <v>1094</v>
      </c>
    </row>
    <row r="2" spans="1:16" ht="27.75" x14ac:dyDescent="0.25">
      <c r="A2" s="77" t="s">
        <v>1054</v>
      </c>
      <c r="B2" s="110" t="str">
        <f>改修规划!B13</f>
        <v/>
      </c>
      <c r="C2" s="110" t="str">
        <f>改修规划!C13</f>
        <v/>
      </c>
      <c r="D2" s="110" t="str">
        <f>改修规划!D13</f>
        <v/>
      </c>
      <c r="E2" s="110" t="str">
        <f>改修规划!E13</f>
        <v/>
      </c>
      <c r="F2" s="110" t="str">
        <f>改修规划!F13</f>
        <v/>
      </c>
      <c r="G2" s="110" t="str">
        <f>改修规划!G13</f>
        <v/>
      </c>
      <c r="H2" s="110" t="str">
        <f>改修规划!H13</f>
        <v/>
      </c>
      <c r="I2" s="110">
        <f>SUM(B2:H2)</f>
        <v>0</v>
      </c>
      <c r="K2" s="123" t="s">
        <v>1095</v>
      </c>
      <c r="L2" s="124"/>
      <c r="M2" s="125" t="s">
        <v>1096</v>
      </c>
      <c r="N2" s="130" t="s">
        <v>1097</v>
      </c>
      <c r="O2" s="122">
        <f>预期收入!E47</f>
        <v>0</v>
      </c>
      <c r="P2" s="122">
        <f>预期收入!M28</f>
        <v>0</v>
      </c>
    </row>
    <row r="3" spans="1:16" ht="27.75" x14ac:dyDescent="0.25">
      <c r="A3" s="77" t="s">
        <v>1055</v>
      </c>
      <c r="B3" s="120" t="str">
        <f>IFERROR(预期收入!$G$47-B2,"")</f>
        <v/>
      </c>
      <c r="C3" s="120" t="str">
        <f>IFERROR(预期收入!$G$47-C2,"")</f>
        <v/>
      </c>
      <c r="D3" s="120" t="str">
        <f>IFERROR(预期收入!$G$47-D2,"")</f>
        <v/>
      </c>
      <c r="E3" s="120" t="str">
        <f>IFERROR(预期收入!$G$47-E2,"")</f>
        <v/>
      </c>
      <c r="F3" s="120" t="str">
        <f>IFERROR(预期收入!$G$47-F2,"")</f>
        <v/>
      </c>
      <c r="G3" s="120" t="str">
        <f>IFERROR(预期收入!$G$47-G2,"")</f>
        <v/>
      </c>
      <c r="H3" s="120" t="str">
        <f>IFERROR(预期收入!$G$47-H2,"")</f>
        <v/>
      </c>
      <c r="I3" s="120">
        <f>SUM(B3:H3)</f>
        <v>0</v>
      </c>
      <c r="K3" s="123" t="s">
        <v>1098</v>
      </c>
      <c r="L3" s="124"/>
      <c r="M3" s="126" t="s">
        <v>1099</v>
      </c>
      <c r="N3" s="131" t="s">
        <v>1100</v>
      </c>
      <c r="O3" s="127">
        <f>SUM(I2,I8,I14,I20)</f>
        <v>0</v>
      </c>
      <c r="P3" s="127">
        <f>SUM(I4,I10,I16,I22)</f>
        <v>0</v>
      </c>
    </row>
    <row r="4" spans="1:16" ht="27.75" x14ac:dyDescent="0.25">
      <c r="A4" s="77" t="s">
        <v>1056</v>
      </c>
      <c r="B4" s="111" t="str">
        <f>改修规划!B14</f>
        <v/>
      </c>
      <c r="C4" s="111" t="str">
        <f>改修规划!C14</f>
        <v/>
      </c>
      <c r="D4" s="111" t="str">
        <f>改修规划!D14</f>
        <v/>
      </c>
      <c r="E4" s="111" t="str">
        <f>改修规划!E14</f>
        <v/>
      </c>
      <c r="F4" s="111" t="str">
        <f>改修规划!F14</f>
        <v/>
      </c>
      <c r="G4" s="111" t="str">
        <f>改修规划!G14</f>
        <v/>
      </c>
      <c r="H4" s="111" t="str">
        <f>改修规划!H14</f>
        <v/>
      </c>
      <c r="I4" s="111">
        <f>SUM(B4:H4)</f>
        <v>0</v>
      </c>
      <c r="K4" s="123" t="s">
        <v>1101</v>
      </c>
      <c r="L4" s="124"/>
      <c r="M4" s="140" t="s">
        <v>1102</v>
      </c>
      <c r="N4" s="130" t="s">
        <v>1103</v>
      </c>
      <c r="O4" s="122">
        <f>3*L2+3*INT(L3/5)+10*L6</f>
        <v>0</v>
      </c>
      <c r="P4" s="122">
        <f>L2+INT(L3/5)+L4+4*L5+10*L6</f>
        <v>0</v>
      </c>
    </row>
    <row r="5" spans="1:16" ht="27.75" x14ac:dyDescent="0.25">
      <c r="A5" s="77" t="s">
        <v>1055</v>
      </c>
      <c r="B5" s="120" t="str">
        <f>IFERROR(预期收入!$O$28-B4,"")</f>
        <v/>
      </c>
      <c r="C5" s="120" t="str">
        <f>IFERROR(预期收入!$O$28-C4,"")</f>
        <v/>
      </c>
      <c r="D5" s="120" t="str">
        <f>IFERROR(预期收入!$O$28-D4,"")</f>
        <v/>
      </c>
      <c r="E5" s="120" t="str">
        <f>IFERROR(预期收入!$O$28-E4,"")</f>
        <v/>
      </c>
      <c r="F5" s="120" t="str">
        <f>IFERROR(预期收入!$O$28-F4,"")</f>
        <v/>
      </c>
      <c r="G5" s="120" t="str">
        <f>IFERROR(预期收入!$O$28-G4,"")</f>
        <v/>
      </c>
      <c r="H5" s="120" t="str">
        <f>IFERROR(预期收入!$O$28-H4,"")</f>
        <v/>
      </c>
      <c r="I5" s="120">
        <f>SUM(B5:H5)</f>
        <v>0</v>
      </c>
      <c r="K5" s="123" t="s">
        <v>1104</v>
      </c>
      <c r="L5" s="124"/>
      <c r="M5" s="140"/>
      <c r="N5" s="132" t="s">
        <v>1105</v>
      </c>
      <c r="O5" s="128">
        <f>O2+O4-O3</f>
        <v>0</v>
      </c>
      <c r="P5" s="128">
        <f>P2+P4-P3</f>
        <v>0</v>
      </c>
    </row>
    <row r="6" spans="1:16" ht="35.25" x14ac:dyDescent="0.25">
      <c r="A6" s="119"/>
      <c r="B6" s="119"/>
      <c r="C6" s="119"/>
      <c r="D6" s="119"/>
      <c r="E6" s="119"/>
      <c r="F6" s="119"/>
      <c r="G6" s="119"/>
      <c r="H6" s="119"/>
      <c r="I6" s="119"/>
      <c r="K6" s="123" t="s">
        <v>1106</v>
      </c>
      <c r="L6" s="124"/>
      <c r="M6" s="140"/>
      <c r="N6" s="133" t="s">
        <v>1107</v>
      </c>
      <c r="O6" s="129">
        <f>INT(500/7*O5)</f>
        <v>0</v>
      </c>
      <c r="P6" s="129">
        <f>70*P5</f>
        <v>0</v>
      </c>
    </row>
    <row r="7" spans="1:16" ht="35.25" x14ac:dyDescent="0.3">
      <c r="A7" s="83" t="s">
        <v>1058</v>
      </c>
      <c r="B7" s="60" t="s">
        <v>105</v>
      </c>
      <c r="C7" s="61" t="s">
        <v>106</v>
      </c>
      <c r="D7" s="61" t="s">
        <v>107</v>
      </c>
      <c r="E7" s="61" t="s">
        <v>108</v>
      </c>
      <c r="F7" s="61" t="s">
        <v>109</v>
      </c>
      <c r="G7" s="61" t="s">
        <v>110</v>
      </c>
      <c r="H7" s="62" t="s">
        <v>111</v>
      </c>
      <c r="I7" s="83" t="s">
        <v>1059</v>
      </c>
      <c r="K7" s="121"/>
      <c r="L7" s="121"/>
      <c r="M7" s="121"/>
      <c r="N7" s="121"/>
      <c r="O7" s="121"/>
    </row>
    <row r="8" spans="1:16" ht="27.75" x14ac:dyDescent="0.3">
      <c r="A8" s="77" t="s">
        <v>1054</v>
      </c>
      <c r="B8" s="110" t="str">
        <f>改修规划!B28</f>
        <v/>
      </c>
      <c r="C8" s="110" t="str">
        <f>改修规划!C28</f>
        <v/>
      </c>
      <c r="D8" s="110" t="str">
        <f>改修规划!D28</f>
        <v/>
      </c>
      <c r="E8" s="110" t="str">
        <f>改修规划!E28</f>
        <v/>
      </c>
      <c r="F8" s="110" t="str">
        <f>改修规划!F28</f>
        <v/>
      </c>
      <c r="G8" s="110" t="str">
        <f>改修规划!G28</f>
        <v/>
      </c>
      <c r="H8" s="110" t="str">
        <f>改修规划!H28</f>
        <v/>
      </c>
      <c r="I8" s="110">
        <f>SUM(B8:H8)</f>
        <v>0</v>
      </c>
      <c r="K8" s="121"/>
      <c r="L8" s="121"/>
      <c r="M8" s="121"/>
      <c r="N8" s="121"/>
      <c r="O8" s="121"/>
    </row>
    <row r="9" spans="1:16" ht="27.75" x14ac:dyDescent="0.3">
      <c r="A9" s="77" t="s">
        <v>1055</v>
      </c>
      <c r="B9" s="120" t="str">
        <f>IFERROR(预期收入!$G$47-B8,"")</f>
        <v/>
      </c>
      <c r="C9" s="120" t="str">
        <f>IFERROR(预期收入!$G$47-C8,"")</f>
        <v/>
      </c>
      <c r="D9" s="120" t="str">
        <f>IFERROR(预期收入!$G$47-D8,"")</f>
        <v/>
      </c>
      <c r="E9" s="120" t="str">
        <f>IFERROR(预期收入!$G$47-E8,"")</f>
        <v/>
      </c>
      <c r="F9" s="120" t="str">
        <f>IFERROR(预期收入!$G$47-F8,"")</f>
        <v/>
      </c>
      <c r="G9" s="120" t="str">
        <f>IFERROR(预期收入!$G$47-G8,"")</f>
        <v/>
      </c>
      <c r="H9" s="120" t="str">
        <f>IFERROR(预期收入!$G$47-H8,"")</f>
        <v/>
      </c>
      <c r="I9" s="120">
        <f t="shared" ref="I9:I11" si="0">SUM(B9:H9)</f>
        <v>0</v>
      </c>
      <c r="K9" s="121"/>
      <c r="L9" s="121"/>
      <c r="M9" s="121"/>
      <c r="N9" s="121"/>
      <c r="O9" s="121"/>
    </row>
    <row r="10" spans="1:16" ht="27.75" x14ac:dyDescent="0.3">
      <c r="A10" s="77" t="s">
        <v>1056</v>
      </c>
      <c r="B10" s="111" t="str">
        <f>改修规划!B29</f>
        <v/>
      </c>
      <c r="C10" s="111" t="str">
        <f>改修规划!C29</f>
        <v/>
      </c>
      <c r="D10" s="111" t="str">
        <f>改修规划!D29</f>
        <v/>
      </c>
      <c r="E10" s="111" t="str">
        <f>改修规划!E29</f>
        <v/>
      </c>
      <c r="F10" s="111" t="str">
        <f>改修规划!F29</f>
        <v/>
      </c>
      <c r="G10" s="111" t="str">
        <f>改修规划!G29</f>
        <v/>
      </c>
      <c r="H10" s="111" t="str">
        <f>改修规划!H29</f>
        <v/>
      </c>
      <c r="I10" s="111">
        <f t="shared" si="0"/>
        <v>0</v>
      </c>
      <c r="K10" s="121"/>
      <c r="L10" s="121"/>
      <c r="M10" s="121"/>
      <c r="N10" s="121"/>
      <c r="O10" s="121"/>
    </row>
    <row r="11" spans="1:16" ht="27.75" x14ac:dyDescent="0.3">
      <c r="A11" s="77" t="s">
        <v>1060</v>
      </c>
      <c r="B11" s="120" t="str">
        <f>IFERROR(预期收入!$O$28-B10,"")</f>
        <v/>
      </c>
      <c r="C11" s="120" t="str">
        <f>IFERROR(预期收入!$O$28-C10,"")</f>
        <v/>
      </c>
      <c r="D11" s="120" t="str">
        <f>IFERROR(预期收入!$O$28-D10,"")</f>
        <v/>
      </c>
      <c r="E11" s="120" t="str">
        <f>IFERROR(预期收入!$O$28-E10,"")</f>
        <v/>
      </c>
      <c r="F11" s="120" t="str">
        <f>IFERROR(预期收入!$O$28-F10,"")</f>
        <v/>
      </c>
      <c r="G11" s="120" t="str">
        <f>IFERROR(预期收入!$O$28-G10,"")</f>
        <v/>
      </c>
      <c r="H11" s="120" t="str">
        <f>IFERROR(预期收入!$O$28-H10,"")</f>
        <v/>
      </c>
      <c r="I11" s="120">
        <f t="shared" si="0"/>
        <v>0</v>
      </c>
      <c r="K11" s="121"/>
      <c r="L11" s="121"/>
      <c r="M11" s="121"/>
      <c r="N11" s="121"/>
      <c r="O11" s="121"/>
    </row>
    <row r="12" spans="1:16" ht="35.25" x14ac:dyDescent="0.25">
      <c r="A12" s="119"/>
      <c r="B12" s="119"/>
      <c r="C12" s="119"/>
      <c r="D12" s="119"/>
      <c r="E12" s="119"/>
      <c r="F12" s="119"/>
      <c r="G12" s="119"/>
      <c r="H12" s="119"/>
      <c r="I12" s="119"/>
    </row>
    <row r="13" spans="1:16" ht="35.25" x14ac:dyDescent="0.25">
      <c r="A13" s="83" t="s">
        <v>1061</v>
      </c>
      <c r="B13" s="60" t="s">
        <v>105</v>
      </c>
      <c r="C13" s="61" t="s">
        <v>106</v>
      </c>
      <c r="D13" s="61" t="s">
        <v>107</v>
      </c>
      <c r="E13" s="61" t="s">
        <v>108</v>
      </c>
      <c r="F13" s="61" t="s">
        <v>109</v>
      </c>
      <c r="G13" s="61" t="s">
        <v>110</v>
      </c>
      <c r="H13" s="62" t="s">
        <v>111</v>
      </c>
      <c r="I13" s="83" t="s">
        <v>1062</v>
      </c>
    </row>
    <row r="14" spans="1:16" ht="27.75" x14ac:dyDescent="0.25">
      <c r="A14" s="77" t="s">
        <v>1054</v>
      </c>
      <c r="B14" s="110" t="str">
        <f>改修规划!B43</f>
        <v/>
      </c>
      <c r="C14" s="110" t="str">
        <f>改修规划!C43</f>
        <v/>
      </c>
      <c r="D14" s="110" t="str">
        <f>改修规划!D43</f>
        <v/>
      </c>
      <c r="E14" s="110" t="str">
        <f>改修规划!E43</f>
        <v/>
      </c>
      <c r="F14" s="110" t="str">
        <f>改修规划!F43</f>
        <v/>
      </c>
      <c r="G14" s="110" t="str">
        <f>改修规划!G43</f>
        <v/>
      </c>
      <c r="H14" s="110" t="str">
        <f>改修规划!H43</f>
        <v/>
      </c>
      <c r="I14" s="110">
        <f>SUM(B14:H14)</f>
        <v>0</v>
      </c>
    </row>
    <row r="15" spans="1:16" ht="27.75" x14ac:dyDescent="0.25">
      <c r="A15" s="77" t="s">
        <v>1063</v>
      </c>
      <c r="B15" s="120" t="str">
        <f>IFERROR(预期收入!$G$47-B14,"")</f>
        <v/>
      </c>
      <c r="C15" s="120" t="str">
        <f>IFERROR(预期收入!$G$47-C14,"")</f>
        <v/>
      </c>
      <c r="D15" s="120" t="str">
        <f>IFERROR(预期收入!$G$47-D14,"")</f>
        <v/>
      </c>
      <c r="E15" s="120" t="str">
        <f>IFERROR(预期收入!$G$47-E14,"")</f>
        <v/>
      </c>
      <c r="F15" s="120" t="str">
        <f>IFERROR(预期收入!$G$47-F14,"")</f>
        <v/>
      </c>
      <c r="G15" s="120" t="str">
        <f>IFERROR(预期收入!$G$47-G14,"")</f>
        <v/>
      </c>
      <c r="H15" s="120" t="str">
        <f>IFERROR(预期收入!$G$47-H14,"")</f>
        <v/>
      </c>
      <c r="I15" s="120">
        <f t="shared" ref="I15:I17" si="1">SUM(B15:H15)</f>
        <v>0</v>
      </c>
    </row>
    <row r="16" spans="1:16" ht="27.75" x14ac:dyDescent="0.25">
      <c r="A16" s="77" t="s">
        <v>1056</v>
      </c>
      <c r="B16" s="111" t="str">
        <f>改修规划!B44</f>
        <v/>
      </c>
      <c r="C16" s="111" t="str">
        <f>改修规划!C44</f>
        <v/>
      </c>
      <c r="D16" s="111" t="str">
        <f>改修规划!D44</f>
        <v/>
      </c>
      <c r="E16" s="111" t="str">
        <f>改修规划!E44</f>
        <v/>
      </c>
      <c r="F16" s="111" t="str">
        <f>改修规划!F44</f>
        <v/>
      </c>
      <c r="G16" s="111" t="str">
        <f>改修规划!G44</f>
        <v/>
      </c>
      <c r="H16" s="111" t="str">
        <f>改修规划!H44</f>
        <v/>
      </c>
      <c r="I16" s="111">
        <f t="shared" si="1"/>
        <v>0</v>
      </c>
    </row>
    <row r="17" spans="1:9" ht="27.75" x14ac:dyDescent="0.25">
      <c r="A17" s="77" t="s">
        <v>1064</v>
      </c>
      <c r="B17" s="120" t="str">
        <f>IFERROR(预期收入!$O$28-B16,"")</f>
        <v/>
      </c>
      <c r="C17" s="120" t="str">
        <f>IFERROR(预期收入!$O$28-C16,"")</f>
        <v/>
      </c>
      <c r="D17" s="120" t="str">
        <f>IFERROR(预期收入!$O$28-D16,"")</f>
        <v/>
      </c>
      <c r="E17" s="120" t="str">
        <f>IFERROR(预期收入!$O$28-E16,"")</f>
        <v/>
      </c>
      <c r="F17" s="120" t="str">
        <f>IFERROR(预期收入!$O$28-F16,"")</f>
        <v/>
      </c>
      <c r="G17" s="120" t="str">
        <f>IFERROR(预期收入!$O$28-G16,"")</f>
        <v/>
      </c>
      <c r="H17" s="120" t="str">
        <f>IFERROR(预期收入!$O$28-H16,"")</f>
        <v/>
      </c>
      <c r="I17" s="120">
        <f t="shared" si="1"/>
        <v>0</v>
      </c>
    </row>
    <row r="18" spans="1:9" ht="35.25" x14ac:dyDescent="0.25">
      <c r="A18" s="119"/>
      <c r="B18" s="119"/>
      <c r="C18" s="119"/>
      <c r="D18" s="119"/>
      <c r="E18" s="119"/>
      <c r="F18" s="119"/>
      <c r="G18" s="119"/>
      <c r="H18" s="119"/>
      <c r="I18" s="119"/>
    </row>
    <row r="19" spans="1:9" ht="35.25" x14ac:dyDescent="0.25">
      <c r="A19" s="83" t="s">
        <v>1065</v>
      </c>
      <c r="B19" s="60" t="s">
        <v>105</v>
      </c>
      <c r="C19" s="61" t="s">
        <v>106</v>
      </c>
      <c r="D19" s="61" t="s">
        <v>107</v>
      </c>
      <c r="E19" s="61" t="s">
        <v>108</v>
      </c>
      <c r="F19" s="61" t="s">
        <v>109</v>
      </c>
      <c r="G19" s="61" t="s">
        <v>110</v>
      </c>
      <c r="H19" s="62" t="s">
        <v>111</v>
      </c>
      <c r="I19" s="83" t="s">
        <v>1066</v>
      </c>
    </row>
    <row r="20" spans="1:9" ht="27.75" x14ac:dyDescent="0.25">
      <c r="A20" s="77" t="s">
        <v>1054</v>
      </c>
      <c r="B20" s="110" t="str">
        <f>改修规划!B58</f>
        <v/>
      </c>
      <c r="C20" s="110" t="str">
        <f>改修规划!C58</f>
        <v/>
      </c>
      <c r="D20" s="110" t="str">
        <f>改修规划!D58</f>
        <v/>
      </c>
      <c r="E20" s="110" t="str">
        <f>改修规划!E58</f>
        <v/>
      </c>
      <c r="F20" s="110" t="str">
        <f>改修规划!F58</f>
        <v/>
      </c>
      <c r="G20" s="110" t="str">
        <f>改修规划!G58</f>
        <v/>
      </c>
      <c r="H20" s="110" t="str">
        <f>改修规划!H58</f>
        <v/>
      </c>
      <c r="I20" s="110">
        <f>SUM(B20:H20)</f>
        <v>0</v>
      </c>
    </row>
    <row r="21" spans="1:9" ht="27.75" x14ac:dyDescent="0.25">
      <c r="A21" s="77" t="s">
        <v>1063</v>
      </c>
      <c r="B21" s="120" t="str">
        <f>IFERROR(预期收入!$G$47-B20,"")</f>
        <v/>
      </c>
      <c r="C21" s="120" t="str">
        <f>IFERROR(预期收入!$G$47-C20,"")</f>
        <v/>
      </c>
      <c r="D21" s="120" t="str">
        <f>IFERROR(预期收入!$G$47-D20,"")</f>
        <v/>
      </c>
      <c r="E21" s="120" t="str">
        <f>IFERROR(预期收入!$G$47-E20,"")</f>
        <v/>
      </c>
      <c r="F21" s="120" t="str">
        <f>IFERROR(预期收入!$G$47-F20,"")</f>
        <v/>
      </c>
      <c r="G21" s="120" t="str">
        <f>IFERROR(预期收入!$G$47-G20,"")</f>
        <v/>
      </c>
      <c r="H21" s="120" t="str">
        <f>IFERROR(预期收入!$G$47-H20,"")</f>
        <v/>
      </c>
      <c r="I21" s="120">
        <f t="shared" ref="I21:I23" si="2">SUM(B21:H21)</f>
        <v>0</v>
      </c>
    </row>
    <row r="22" spans="1:9" ht="27.75" x14ac:dyDescent="0.25">
      <c r="A22" s="77" t="s">
        <v>1056</v>
      </c>
      <c r="B22" s="111" t="str">
        <f>改修规划!B59</f>
        <v/>
      </c>
      <c r="C22" s="111" t="str">
        <f>改修规划!C59</f>
        <v/>
      </c>
      <c r="D22" s="111" t="str">
        <f>改修规划!D59</f>
        <v/>
      </c>
      <c r="E22" s="111" t="str">
        <f>改修规划!E59</f>
        <v/>
      </c>
      <c r="F22" s="111" t="str">
        <f>改修规划!F59</f>
        <v/>
      </c>
      <c r="G22" s="111" t="str">
        <f>改修规划!G59</f>
        <v/>
      </c>
      <c r="H22" s="111" t="str">
        <f>改修规划!H59</f>
        <v/>
      </c>
      <c r="I22" s="111">
        <f t="shared" si="2"/>
        <v>0</v>
      </c>
    </row>
    <row r="23" spans="1:9" ht="27.75" x14ac:dyDescent="0.25">
      <c r="A23" s="77" t="s">
        <v>1063</v>
      </c>
      <c r="B23" s="120" t="str">
        <f>IFERROR(预期收入!$O$28-B22,"")</f>
        <v/>
      </c>
      <c r="C23" s="120" t="str">
        <f>IFERROR(预期收入!$O$28-C22,"")</f>
        <v/>
      </c>
      <c r="D23" s="120" t="str">
        <f>IFERROR(预期收入!$O$28-D22,"")</f>
        <v/>
      </c>
      <c r="E23" s="120" t="str">
        <f>IFERROR(预期收入!$O$28-E22,"")</f>
        <v/>
      </c>
      <c r="F23" s="120" t="str">
        <f>IFERROR(预期收入!$O$28-F22,"")</f>
        <v/>
      </c>
      <c r="G23" s="120" t="str">
        <f>IFERROR(预期收入!$O$28-G22,"")</f>
        <v/>
      </c>
      <c r="H23" s="120" t="str">
        <f>IFERROR(预期收入!$O$28-H22,"")</f>
        <v/>
      </c>
      <c r="I23" s="120">
        <f t="shared" si="2"/>
        <v>0</v>
      </c>
    </row>
    <row r="24" spans="1:9" ht="35.25" x14ac:dyDescent="0.25">
      <c r="A24" s="119"/>
      <c r="B24" s="119"/>
      <c r="C24" s="119"/>
      <c r="D24" s="119"/>
      <c r="E24" s="119"/>
      <c r="F24" s="119"/>
      <c r="G24" s="119"/>
      <c r="H24" s="119"/>
      <c r="I24" s="119"/>
    </row>
  </sheetData>
  <mergeCells count="1">
    <mergeCell ref="M4:M6"/>
  </mergeCells>
  <phoneticPr fontId="8" type="noConversion"/>
  <conditionalFormatting sqref="B3:H3">
    <cfRule type="cellIs" dxfId="41" priority="60" operator="lessThan">
      <formula>-7</formula>
    </cfRule>
    <cfRule type="cellIs" dxfId="40" priority="61" operator="between">
      <formula>7</formula>
      <formula>-7</formula>
    </cfRule>
    <cfRule type="cellIs" dxfId="39" priority="62" operator="greaterThan">
      <formula>7</formula>
    </cfRule>
  </conditionalFormatting>
  <conditionalFormatting sqref="B5:H5">
    <cfRule type="cellIs" dxfId="38" priority="57" operator="lessThan">
      <formula>-1</formula>
    </cfRule>
    <cfRule type="cellIs" dxfId="37" priority="58" operator="between">
      <formula>-1</formula>
      <formula>1</formula>
    </cfRule>
    <cfRule type="cellIs" dxfId="36" priority="59" operator="greaterThan">
      <formula>1</formula>
    </cfRule>
  </conditionalFormatting>
  <conditionalFormatting sqref="B9:H9">
    <cfRule type="cellIs" dxfId="35" priority="54" operator="lessThan">
      <formula>-7</formula>
    </cfRule>
    <cfRule type="cellIs" dxfId="34" priority="55" operator="between">
      <formula>7</formula>
      <formula>-7</formula>
    </cfRule>
    <cfRule type="cellIs" dxfId="33" priority="56" operator="greaterThan">
      <formula>7</formula>
    </cfRule>
  </conditionalFormatting>
  <conditionalFormatting sqref="B11:H11">
    <cfRule type="cellIs" dxfId="32" priority="45" operator="lessThan">
      <formula>-1</formula>
    </cfRule>
    <cfRule type="cellIs" dxfId="31" priority="46" operator="between">
      <formula>-1</formula>
      <formula>1</formula>
    </cfRule>
    <cfRule type="cellIs" dxfId="30" priority="47" operator="greaterThan">
      <formula>1</formula>
    </cfRule>
  </conditionalFormatting>
  <conditionalFormatting sqref="I3">
    <cfRule type="cellIs" dxfId="29" priority="37" operator="lessThan">
      <formula>0</formula>
    </cfRule>
    <cfRule type="cellIs" dxfId="28" priority="38" operator="greaterThan">
      <formula>0</formula>
    </cfRule>
  </conditionalFormatting>
  <conditionalFormatting sqref="I15">
    <cfRule type="cellIs" dxfId="27" priority="18" operator="lessThan">
      <formula>0</formula>
    </cfRule>
    <cfRule type="cellIs" dxfId="26" priority="19" operator="greaterThan">
      <formula>0</formula>
    </cfRule>
  </conditionalFormatting>
  <conditionalFormatting sqref="I5">
    <cfRule type="cellIs" dxfId="25" priority="35" operator="lessThan">
      <formula>0</formula>
    </cfRule>
    <cfRule type="cellIs" dxfId="24" priority="36" operator="greaterThan">
      <formula>0</formula>
    </cfRule>
  </conditionalFormatting>
  <conditionalFormatting sqref="I9">
    <cfRule type="cellIs" dxfId="23" priority="33" operator="lessThan">
      <formula>0</formula>
    </cfRule>
    <cfRule type="cellIs" dxfId="22" priority="34" operator="greaterThan">
      <formula>0</formula>
    </cfRule>
  </conditionalFormatting>
  <conditionalFormatting sqref="I11">
    <cfRule type="cellIs" dxfId="21" priority="31" operator="lessThan">
      <formula>0</formula>
    </cfRule>
    <cfRule type="cellIs" dxfId="20" priority="32" operator="greaterThan">
      <formula>0</formula>
    </cfRule>
  </conditionalFormatting>
  <conditionalFormatting sqref="I23">
    <cfRule type="cellIs" dxfId="19" priority="3" operator="lessThan">
      <formula>0</formula>
    </cfRule>
    <cfRule type="cellIs" dxfId="18" priority="4" operator="greaterThan">
      <formula>0</formula>
    </cfRule>
  </conditionalFormatting>
  <conditionalFormatting sqref="B15:H15">
    <cfRule type="cellIs" dxfId="17" priority="20" operator="lessThan">
      <formula>-7</formula>
    </cfRule>
    <cfRule type="cellIs" dxfId="16" priority="21" operator="between">
      <formula>7</formula>
      <formula>-7</formula>
    </cfRule>
    <cfRule type="cellIs" dxfId="15" priority="22" operator="greaterThan">
      <formula>7</formula>
    </cfRule>
  </conditionalFormatting>
  <conditionalFormatting sqref="B21:H21">
    <cfRule type="cellIs" dxfId="14" priority="15" operator="lessThan">
      <formula>-7</formula>
    </cfRule>
    <cfRule type="cellIs" dxfId="13" priority="16" operator="between">
      <formula>7</formula>
      <formula>-7</formula>
    </cfRule>
    <cfRule type="cellIs" dxfId="12" priority="17" operator="greaterThan">
      <formula>7</formula>
    </cfRule>
  </conditionalFormatting>
  <conditionalFormatting sqref="I21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B17:H17">
    <cfRule type="cellIs" dxfId="9" priority="10" operator="lessThan">
      <formula>-1</formula>
    </cfRule>
    <cfRule type="cellIs" dxfId="8" priority="11" operator="between">
      <formula>-1</formula>
      <formula>1</formula>
    </cfRule>
    <cfRule type="cellIs" dxfId="7" priority="12" operator="greaterThan">
      <formula>1</formula>
    </cfRule>
  </conditionalFormatting>
  <conditionalFormatting sqref="I17">
    <cfRule type="cellIs" dxfId="6" priority="8" operator="lessThan">
      <formula>0</formula>
    </cfRule>
    <cfRule type="cellIs" dxfId="5" priority="9" operator="greaterThan">
      <formula>0</formula>
    </cfRule>
  </conditionalFormatting>
  <conditionalFormatting sqref="B23:H23">
    <cfRule type="cellIs" dxfId="4" priority="5" operator="lessThan">
      <formula>-1</formula>
    </cfRule>
    <cfRule type="cellIs" dxfId="3" priority="6" operator="between">
      <formula>-1</formula>
      <formula>1</formula>
    </cfRule>
    <cfRule type="cellIs" dxfId="2" priority="7" operator="greaterThan">
      <formula>1</formula>
    </cfRule>
  </conditionalFormatting>
  <conditionalFormatting sqref="O5:P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sqref="A1:G1"/>
    </sheetView>
  </sheetViews>
  <sheetFormatPr defaultRowHeight="13.5" x14ac:dyDescent="0.15"/>
  <cols>
    <col min="1" max="1" width="7.75" style="8" customWidth="1"/>
    <col min="2" max="2" width="38" style="8" bestFit="1" customWidth="1"/>
    <col min="3" max="4" width="9.75" style="8" bestFit="1" customWidth="1"/>
    <col min="5" max="5" width="5.75" style="8" bestFit="1" customWidth="1"/>
    <col min="6" max="6" width="12" style="8" bestFit="1" customWidth="1"/>
    <col min="7" max="7" width="15.125" style="8" bestFit="1" customWidth="1"/>
    <col min="8" max="8" width="9" style="8"/>
    <col min="9" max="9" width="5.75" style="8" bestFit="1" customWidth="1"/>
    <col min="10" max="10" width="38" style="8" bestFit="1" customWidth="1"/>
    <col min="11" max="12" width="9.75" style="8" bestFit="1" customWidth="1"/>
    <col min="13" max="13" width="5.75" style="8" bestFit="1" customWidth="1"/>
    <col min="14" max="14" width="11.875" style="8" bestFit="1" customWidth="1"/>
    <col min="15" max="15" width="19.25" style="8" bestFit="1" customWidth="1"/>
    <col min="16" max="16" width="9" style="8"/>
    <col min="17" max="17" width="7.25" style="8" customWidth="1"/>
    <col min="18" max="18" width="30.5" style="8" customWidth="1"/>
    <col min="19" max="20" width="9.75" style="8" bestFit="1" customWidth="1"/>
    <col min="21" max="21" width="5.75" style="8" bestFit="1" customWidth="1"/>
    <col min="22" max="22" width="11.875" style="8" bestFit="1" customWidth="1"/>
    <col min="23" max="23" width="15.125" style="8" bestFit="1" customWidth="1"/>
    <col min="24" max="16384" width="9" style="8"/>
  </cols>
  <sheetData>
    <row r="1" spans="1:23" ht="14.25" customHeight="1" x14ac:dyDescent="0.15">
      <c r="A1" s="142" t="s">
        <v>46</v>
      </c>
      <c r="B1" s="142"/>
      <c r="C1" s="142"/>
      <c r="D1" s="142"/>
      <c r="E1" s="142"/>
      <c r="F1" s="142"/>
      <c r="G1" s="142"/>
      <c r="H1" s="41"/>
      <c r="I1" s="141" t="s">
        <v>47</v>
      </c>
      <c r="J1" s="141"/>
      <c r="K1" s="141"/>
      <c r="L1" s="141"/>
      <c r="M1" s="141"/>
      <c r="N1" s="141"/>
      <c r="O1" s="141"/>
      <c r="Q1" s="144" t="s">
        <v>96</v>
      </c>
      <c r="R1" s="144"/>
      <c r="S1" s="144"/>
      <c r="T1" s="144"/>
      <c r="U1" s="144"/>
      <c r="V1" s="144"/>
      <c r="W1" s="144"/>
    </row>
    <row r="2" spans="1:23" ht="14.25" customHeight="1" x14ac:dyDescent="0.15">
      <c r="A2" s="36" t="s">
        <v>48</v>
      </c>
      <c r="B2" s="36" t="s">
        <v>49</v>
      </c>
      <c r="C2" s="36" t="s">
        <v>50</v>
      </c>
      <c r="D2" s="36" t="s">
        <v>51</v>
      </c>
      <c r="E2" s="36" t="s">
        <v>52</v>
      </c>
      <c r="F2" s="36" t="s">
        <v>53</v>
      </c>
      <c r="G2" s="38"/>
      <c r="H2" s="41"/>
      <c r="I2" s="36" t="s">
        <v>48</v>
      </c>
      <c r="J2" s="36" t="s">
        <v>49</v>
      </c>
      <c r="K2" s="36" t="s">
        <v>54</v>
      </c>
      <c r="L2" s="36" t="s">
        <v>51</v>
      </c>
      <c r="M2" s="36" t="s">
        <v>52</v>
      </c>
      <c r="N2" s="36" t="s">
        <v>53</v>
      </c>
      <c r="O2" s="37"/>
      <c r="Q2" s="36" t="s">
        <v>48</v>
      </c>
      <c r="R2" s="36" t="s">
        <v>49</v>
      </c>
      <c r="S2" s="36" t="s">
        <v>97</v>
      </c>
      <c r="T2" s="36" t="s">
        <v>51</v>
      </c>
      <c r="U2" s="36" t="s">
        <v>52</v>
      </c>
      <c r="V2" s="36" t="s">
        <v>53</v>
      </c>
      <c r="W2" s="39"/>
    </row>
    <row r="3" spans="1:23" ht="14.25" customHeight="1" thickBot="1" x14ac:dyDescent="0.2">
      <c r="A3" s="10" t="s">
        <v>105</v>
      </c>
      <c r="B3" s="28" t="s">
        <v>55</v>
      </c>
      <c r="C3" s="41">
        <v>1</v>
      </c>
      <c r="D3" s="41"/>
      <c r="E3" s="41">
        <f>C3*D3</f>
        <v>0</v>
      </c>
      <c r="F3" s="5">
        <f>E3*500/7</f>
        <v>0</v>
      </c>
      <c r="G3" s="38"/>
      <c r="H3" s="41"/>
      <c r="I3" s="10" t="s">
        <v>105</v>
      </c>
      <c r="J3" s="22" t="s">
        <v>56</v>
      </c>
      <c r="K3" s="41">
        <v>1</v>
      </c>
      <c r="L3" s="88"/>
      <c r="M3" s="17">
        <f>K3*L3</f>
        <v>0</v>
      </c>
      <c r="N3" s="45">
        <f>M3*70</f>
        <v>0</v>
      </c>
      <c r="O3" s="37"/>
      <c r="Q3" s="10" t="s">
        <v>105</v>
      </c>
      <c r="R3" s="23" t="s">
        <v>57</v>
      </c>
      <c r="S3" s="41">
        <v>1</v>
      </c>
      <c r="T3" s="88"/>
      <c r="U3" s="41">
        <f>S3*T3</f>
        <v>0</v>
      </c>
      <c r="V3" s="41">
        <f>U3*60</f>
        <v>0</v>
      </c>
      <c r="W3" s="39"/>
    </row>
    <row r="4" spans="1:23" ht="14.25" customHeight="1" thickTop="1" x14ac:dyDescent="0.15">
      <c r="A4" s="10" t="s">
        <v>105</v>
      </c>
      <c r="B4" s="28" t="s">
        <v>57</v>
      </c>
      <c r="C4" s="41">
        <v>1</v>
      </c>
      <c r="D4" s="88"/>
      <c r="E4" s="41">
        <f t="shared" ref="E4:E16" si="0">C4*D4</f>
        <v>0</v>
      </c>
      <c r="F4" s="5">
        <f t="shared" ref="F4:F16" si="1">E4*500/7</f>
        <v>0</v>
      </c>
      <c r="G4" s="38"/>
      <c r="H4" s="41"/>
      <c r="I4" s="41"/>
      <c r="J4" s="41"/>
      <c r="K4" s="41"/>
      <c r="L4" s="41"/>
      <c r="M4" s="41"/>
      <c r="N4" s="41"/>
      <c r="O4" s="37"/>
      <c r="Q4" s="10" t="s">
        <v>105</v>
      </c>
      <c r="R4" s="23" t="s">
        <v>60</v>
      </c>
      <c r="S4" s="41">
        <v>1</v>
      </c>
      <c r="T4" s="88"/>
      <c r="U4" s="41">
        <f t="shared" ref="U4:U12" si="2">S4*T4</f>
        <v>0</v>
      </c>
      <c r="V4" s="41">
        <f t="shared" ref="V4:V12" si="3">U4*60</f>
        <v>0</v>
      </c>
      <c r="W4" s="39"/>
    </row>
    <row r="5" spans="1:23" ht="14.25" customHeight="1" x14ac:dyDescent="0.15">
      <c r="A5" s="10" t="s">
        <v>105</v>
      </c>
      <c r="B5" s="28" t="s">
        <v>58</v>
      </c>
      <c r="C5" s="41">
        <v>1</v>
      </c>
      <c r="D5" s="88"/>
      <c r="E5" s="41">
        <f t="shared" si="0"/>
        <v>0</v>
      </c>
      <c r="F5" s="5">
        <f t="shared" si="1"/>
        <v>0</v>
      </c>
      <c r="G5" s="38"/>
      <c r="H5" s="41"/>
      <c r="I5" s="11" t="s">
        <v>143</v>
      </c>
      <c r="J5" s="23" t="s">
        <v>59</v>
      </c>
      <c r="K5" s="41">
        <v>1</v>
      </c>
      <c r="L5" s="88"/>
      <c r="M5" s="41">
        <f t="shared" ref="M5:M18" si="4">K5*L5</f>
        <v>0</v>
      </c>
      <c r="N5" s="41">
        <f t="shared" ref="N5:N19" si="5">M5*70</f>
        <v>0</v>
      </c>
      <c r="O5" s="37"/>
      <c r="Q5" s="10" t="s">
        <v>105</v>
      </c>
      <c r="R5" s="29" t="s">
        <v>90</v>
      </c>
      <c r="S5" s="41">
        <v>1</v>
      </c>
      <c r="T5" s="88"/>
      <c r="U5" s="41">
        <f t="shared" si="2"/>
        <v>0</v>
      </c>
      <c r="V5" s="41">
        <f t="shared" si="3"/>
        <v>0</v>
      </c>
      <c r="W5" s="39"/>
    </row>
    <row r="6" spans="1:23" ht="14.25" customHeight="1" x14ac:dyDescent="0.15">
      <c r="A6" s="10" t="s">
        <v>105</v>
      </c>
      <c r="B6" s="28" t="s">
        <v>60</v>
      </c>
      <c r="C6" s="41">
        <v>1</v>
      </c>
      <c r="D6" s="88"/>
      <c r="E6" s="41">
        <f t="shared" si="0"/>
        <v>0</v>
      </c>
      <c r="F6" s="5">
        <f t="shared" si="1"/>
        <v>0</v>
      </c>
      <c r="G6" s="38"/>
      <c r="H6" s="41"/>
      <c r="I6" s="11" t="s">
        <v>143</v>
      </c>
      <c r="J6" s="23" t="s">
        <v>61</v>
      </c>
      <c r="K6" s="41">
        <v>3</v>
      </c>
      <c r="L6" s="88"/>
      <c r="M6" s="41">
        <f t="shared" si="4"/>
        <v>0</v>
      </c>
      <c r="N6" s="41">
        <f t="shared" si="5"/>
        <v>0</v>
      </c>
      <c r="O6" s="37"/>
      <c r="Q6" s="10" t="s">
        <v>105</v>
      </c>
      <c r="R6" s="23" t="s">
        <v>98</v>
      </c>
      <c r="S6" s="41">
        <v>1</v>
      </c>
      <c r="T6" s="88"/>
      <c r="U6" s="41">
        <f t="shared" si="2"/>
        <v>0</v>
      </c>
      <c r="V6" s="41">
        <f t="shared" si="3"/>
        <v>0</v>
      </c>
      <c r="W6" s="39"/>
    </row>
    <row r="7" spans="1:23" ht="14.25" customHeight="1" x14ac:dyDescent="0.15">
      <c r="A7" s="10" t="s">
        <v>105</v>
      </c>
      <c r="B7" s="27" t="s">
        <v>62</v>
      </c>
      <c r="C7" s="41">
        <v>1</v>
      </c>
      <c r="D7" s="88"/>
      <c r="E7" s="41">
        <f t="shared" si="0"/>
        <v>0</v>
      </c>
      <c r="F7" s="5">
        <f t="shared" si="1"/>
        <v>0</v>
      </c>
      <c r="G7" s="38"/>
      <c r="H7" s="41"/>
      <c r="I7" s="11" t="s">
        <v>143</v>
      </c>
      <c r="J7" s="23" t="s">
        <v>63</v>
      </c>
      <c r="K7" s="41">
        <v>2</v>
      </c>
      <c r="L7" s="88"/>
      <c r="M7" s="41">
        <f t="shared" si="4"/>
        <v>0</v>
      </c>
      <c r="N7" s="41">
        <f t="shared" si="5"/>
        <v>0</v>
      </c>
      <c r="O7" s="37"/>
      <c r="Q7" s="10" t="s">
        <v>105</v>
      </c>
      <c r="R7" s="43" t="s">
        <v>99</v>
      </c>
      <c r="S7" s="41">
        <v>2</v>
      </c>
      <c r="T7" s="88"/>
      <c r="U7" s="41">
        <f t="shared" si="2"/>
        <v>0</v>
      </c>
      <c r="V7" s="41">
        <f t="shared" si="3"/>
        <v>0</v>
      </c>
      <c r="W7" s="39"/>
    </row>
    <row r="8" spans="1:23" ht="14.25" customHeight="1" x14ac:dyDescent="0.15">
      <c r="A8" s="10" t="s">
        <v>105</v>
      </c>
      <c r="B8" s="26" t="s">
        <v>64</v>
      </c>
      <c r="C8" s="41">
        <v>1</v>
      </c>
      <c r="D8" s="88"/>
      <c r="E8" s="41">
        <f t="shared" si="0"/>
        <v>0</v>
      </c>
      <c r="F8" s="5">
        <f t="shared" si="1"/>
        <v>0</v>
      </c>
      <c r="G8" s="38"/>
      <c r="H8" s="41"/>
      <c r="I8" s="11" t="s">
        <v>143</v>
      </c>
      <c r="J8" s="23" t="s">
        <v>65</v>
      </c>
      <c r="K8" s="41">
        <v>3</v>
      </c>
      <c r="L8" s="88"/>
      <c r="M8" s="41">
        <f t="shared" si="4"/>
        <v>0</v>
      </c>
      <c r="N8" s="41">
        <f t="shared" si="5"/>
        <v>0</v>
      </c>
      <c r="O8" s="37"/>
      <c r="Q8" s="10" t="s">
        <v>105</v>
      </c>
      <c r="R8" s="22" t="s">
        <v>70</v>
      </c>
      <c r="S8" s="41">
        <v>1</v>
      </c>
      <c r="T8" s="88"/>
      <c r="U8" s="41">
        <f t="shared" si="2"/>
        <v>0</v>
      </c>
      <c r="V8" s="41">
        <f t="shared" si="3"/>
        <v>0</v>
      </c>
      <c r="W8" s="39"/>
    </row>
    <row r="9" spans="1:23" ht="14.25" customHeight="1" x14ac:dyDescent="0.15">
      <c r="A9" s="10" t="s">
        <v>105</v>
      </c>
      <c r="B9" s="25" t="s">
        <v>66</v>
      </c>
      <c r="C9" s="41">
        <v>1</v>
      </c>
      <c r="D9" s="88"/>
      <c r="E9" s="41">
        <f t="shared" si="0"/>
        <v>0</v>
      </c>
      <c r="F9" s="5">
        <f t="shared" si="1"/>
        <v>0</v>
      </c>
      <c r="G9" s="38"/>
      <c r="H9" s="41"/>
      <c r="I9" s="11" t="s">
        <v>143</v>
      </c>
      <c r="J9" s="9" t="s">
        <v>67</v>
      </c>
      <c r="K9" s="41">
        <v>1</v>
      </c>
      <c r="L9" s="88"/>
      <c r="M9" s="41">
        <f t="shared" si="4"/>
        <v>0</v>
      </c>
      <c r="N9" s="41">
        <f t="shared" si="5"/>
        <v>0</v>
      </c>
      <c r="O9" s="37"/>
      <c r="Q9" s="10" t="s">
        <v>105</v>
      </c>
      <c r="R9" s="22" t="s">
        <v>100</v>
      </c>
      <c r="S9" s="41">
        <v>1</v>
      </c>
      <c r="T9" s="88"/>
      <c r="U9" s="41">
        <f t="shared" si="2"/>
        <v>0</v>
      </c>
      <c r="V9" s="41">
        <f t="shared" si="3"/>
        <v>0</v>
      </c>
      <c r="W9" s="39"/>
    </row>
    <row r="10" spans="1:23" ht="14.25" customHeight="1" x14ac:dyDescent="0.15">
      <c r="A10" s="10" t="s">
        <v>105</v>
      </c>
      <c r="B10" s="22" t="s">
        <v>68</v>
      </c>
      <c r="C10" s="41">
        <v>1</v>
      </c>
      <c r="D10" s="88"/>
      <c r="E10" s="41">
        <f t="shared" si="0"/>
        <v>0</v>
      </c>
      <c r="F10" s="5">
        <f t="shared" si="1"/>
        <v>0</v>
      </c>
      <c r="G10" s="38"/>
      <c r="H10" s="41"/>
      <c r="I10" s="11" t="s">
        <v>143</v>
      </c>
      <c r="J10" s="24" t="s">
        <v>69</v>
      </c>
      <c r="K10" s="41">
        <v>1</v>
      </c>
      <c r="L10" s="88"/>
      <c r="M10" s="41">
        <f t="shared" si="4"/>
        <v>0</v>
      </c>
      <c r="N10" s="41">
        <f t="shared" si="5"/>
        <v>0</v>
      </c>
      <c r="O10" s="37"/>
      <c r="Q10" s="10" t="s">
        <v>105</v>
      </c>
      <c r="R10" s="54" t="s">
        <v>140</v>
      </c>
      <c r="S10" s="52">
        <v>1</v>
      </c>
      <c r="T10" s="88"/>
      <c r="U10" s="52">
        <f t="shared" si="2"/>
        <v>0</v>
      </c>
      <c r="V10" s="52">
        <f t="shared" si="3"/>
        <v>0</v>
      </c>
      <c r="W10" s="51"/>
    </row>
    <row r="11" spans="1:23" ht="14.25" customHeight="1" x14ac:dyDescent="0.15">
      <c r="A11" s="10" t="s">
        <v>105</v>
      </c>
      <c r="B11" s="22" t="s">
        <v>70</v>
      </c>
      <c r="C11" s="41">
        <v>1</v>
      </c>
      <c r="D11" s="88"/>
      <c r="E11" s="41">
        <f t="shared" si="0"/>
        <v>0</v>
      </c>
      <c r="F11" s="5">
        <f t="shared" si="1"/>
        <v>0</v>
      </c>
      <c r="G11" s="38"/>
      <c r="H11" s="41"/>
      <c r="I11" s="11" t="s">
        <v>143</v>
      </c>
      <c r="J11" s="46" t="s">
        <v>71</v>
      </c>
      <c r="K11" s="41">
        <v>1</v>
      </c>
      <c r="L11" s="88"/>
      <c r="M11" s="41">
        <f>K11*L11</f>
        <v>0</v>
      </c>
      <c r="N11" s="41">
        <f>M11*70</f>
        <v>0</v>
      </c>
      <c r="O11" s="37"/>
      <c r="Q11" s="10" t="s">
        <v>105</v>
      </c>
      <c r="R11" s="32" t="s">
        <v>101</v>
      </c>
      <c r="S11" s="41">
        <v>1</v>
      </c>
      <c r="T11" s="88"/>
      <c r="U11" s="41">
        <f>S11*T11</f>
        <v>0</v>
      </c>
      <c r="V11" s="41">
        <f>U11*60</f>
        <v>0</v>
      </c>
      <c r="W11" s="39"/>
    </row>
    <row r="12" spans="1:23" ht="14.25" customHeight="1" thickBot="1" x14ac:dyDescent="0.2">
      <c r="A12" s="10" t="s">
        <v>105</v>
      </c>
      <c r="B12" s="22" t="s">
        <v>72</v>
      </c>
      <c r="C12" s="41">
        <v>2</v>
      </c>
      <c r="D12" s="88"/>
      <c r="E12" s="41">
        <f t="shared" si="0"/>
        <v>0</v>
      </c>
      <c r="F12" s="5">
        <f t="shared" si="1"/>
        <v>0</v>
      </c>
      <c r="G12" s="38"/>
      <c r="H12" s="41"/>
      <c r="I12" s="44" t="s">
        <v>73</v>
      </c>
      <c r="J12" s="41"/>
      <c r="K12" s="41"/>
      <c r="L12" s="41"/>
      <c r="M12" s="17">
        <f>SUM(M5:M11)</f>
        <v>0</v>
      </c>
      <c r="N12" s="45">
        <f t="shared" si="5"/>
        <v>0</v>
      </c>
      <c r="O12" s="37"/>
      <c r="Q12" s="19" t="s">
        <v>142</v>
      </c>
      <c r="R12" s="23" t="s">
        <v>102</v>
      </c>
      <c r="S12" s="41">
        <v>2</v>
      </c>
      <c r="T12" s="41"/>
      <c r="U12" s="41">
        <f t="shared" si="2"/>
        <v>0</v>
      </c>
      <c r="V12" s="41">
        <f t="shared" si="3"/>
        <v>0</v>
      </c>
      <c r="W12" s="39"/>
    </row>
    <row r="13" spans="1:23" ht="14.25" customHeight="1" thickTop="1" thickBot="1" x14ac:dyDescent="0.2">
      <c r="A13" s="10" t="s">
        <v>105</v>
      </c>
      <c r="B13" s="22" t="s">
        <v>74</v>
      </c>
      <c r="C13" s="41">
        <v>2</v>
      </c>
      <c r="D13" s="88"/>
      <c r="E13" s="41">
        <f t="shared" si="0"/>
        <v>0</v>
      </c>
      <c r="F13" s="5">
        <f t="shared" si="1"/>
        <v>0</v>
      </c>
      <c r="G13" s="38"/>
      <c r="H13" s="41"/>
      <c r="I13" s="41"/>
      <c r="J13" s="41"/>
      <c r="K13" s="41"/>
      <c r="L13" s="41"/>
      <c r="M13" s="41"/>
      <c r="N13" s="41"/>
      <c r="O13" s="37"/>
      <c r="Q13" s="44" t="s">
        <v>73</v>
      </c>
      <c r="R13" s="41"/>
      <c r="S13" s="41"/>
      <c r="T13" s="41"/>
      <c r="U13" s="16">
        <f>SUM(U3:U12)</f>
        <v>0</v>
      </c>
      <c r="V13" s="45">
        <f>SUM(V3:V12)</f>
        <v>0</v>
      </c>
      <c r="W13" s="39"/>
    </row>
    <row r="14" spans="1:23" ht="14.25" customHeight="1" thickTop="1" x14ac:dyDescent="0.15">
      <c r="A14" s="10" t="s">
        <v>105</v>
      </c>
      <c r="B14" s="54" t="s">
        <v>139</v>
      </c>
      <c r="C14" s="52">
        <v>1</v>
      </c>
      <c r="D14" s="88"/>
      <c r="E14" s="52">
        <f t="shared" ref="E14" si="6">C14*D14</f>
        <v>0</v>
      </c>
      <c r="F14" s="5">
        <f t="shared" ref="F14" si="7">E14*500/7</f>
        <v>0</v>
      </c>
      <c r="G14" s="49"/>
      <c r="H14" s="41"/>
      <c r="I14" s="39" t="s">
        <v>106</v>
      </c>
      <c r="J14" s="23" t="s">
        <v>76</v>
      </c>
      <c r="K14" s="41">
        <v>3</v>
      </c>
      <c r="L14" s="88"/>
      <c r="M14" s="41">
        <f t="shared" si="4"/>
        <v>0</v>
      </c>
      <c r="N14" s="41">
        <f t="shared" si="5"/>
        <v>0</v>
      </c>
      <c r="O14" s="37"/>
      <c r="Q14" s="41"/>
      <c r="R14" s="41"/>
      <c r="S14" s="41"/>
      <c r="T14" s="41"/>
      <c r="U14" s="41"/>
      <c r="V14" s="41"/>
      <c r="W14" s="39"/>
    </row>
    <row r="15" spans="1:23" ht="14.25" customHeight="1" x14ac:dyDescent="0.15">
      <c r="A15" s="10" t="s">
        <v>105</v>
      </c>
      <c r="B15" s="54" t="s">
        <v>140</v>
      </c>
      <c r="C15" s="52">
        <v>1</v>
      </c>
      <c r="D15" s="88"/>
      <c r="E15" s="52">
        <f t="shared" ref="E15" si="8">C15*D15</f>
        <v>0</v>
      </c>
      <c r="F15" s="5">
        <f t="shared" ref="F15" si="9">E15*500/7</f>
        <v>0</v>
      </c>
      <c r="G15" s="49"/>
      <c r="H15" s="41"/>
      <c r="I15" s="39" t="s">
        <v>106</v>
      </c>
      <c r="J15" s="23" t="s">
        <v>77</v>
      </c>
      <c r="K15" s="41">
        <v>4</v>
      </c>
      <c r="L15" s="88"/>
      <c r="M15" s="41">
        <f t="shared" si="4"/>
        <v>0</v>
      </c>
      <c r="N15" s="41">
        <f t="shared" si="5"/>
        <v>0</v>
      </c>
      <c r="O15" s="37"/>
      <c r="Q15" s="11" t="s">
        <v>143</v>
      </c>
      <c r="R15" s="23" t="s">
        <v>103</v>
      </c>
      <c r="S15" s="41">
        <v>3</v>
      </c>
      <c r="T15" s="88"/>
      <c r="U15" s="41">
        <f>S15*T15</f>
        <v>0</v>
      </c>
      <c r="V15" s="41">
        <f>U15*60</f>
        <v>0</v>
      </c>
      <c r="W15" s="39"/>
    </row>
    <row r="16" spans="1:23" ht="14.25" customHeight="1" x14ac:dyDescent="0.15">
      <c r="A16" s="19" t="s">
        <v>142</v>
      </c>
      <c r="B16" s="28" t="s">
        <v>75</v>
      </c>
      <c r="C16" s="41">
        <v>2</v>
      </c>
      <c r="D16" s="41"/>
      <c r="E16" s="41">
        <f t="shared" si="0"/>
        <v>0</v>
      </c>
      <c r="F16" s="5">
        <f t="shared" si="1"/>
        <v>0</v>
      </c>
      <c r="G16" s="38"/>
      <c r="H16" s="41"/>
      <c r="I16" s="39" t="s">
        <v>106</v>
      </c>
      <c r="J16" s="23" t="s">
        <v>78</v>
      </c>
      <c r="K16" s="41">
        <v>3</v>
      </c>
      <c r="L16" s="88"/>
      <c r="M16" s="41">
        <f t="shared" si="4"/>
        <v>0</v>
      </c>
      <c r="N16" s="41">
        <f t="shared" si="5"/>
        <v>0</v>
      </c>
      <c r="O16" s="37"/>
      <c r="Q16" s="11" t="s">
        <v>143</v>
      </c>
      <c r="R16" s="23" t="s">
        <v>59</v>
      </c>
      <c r="S16" s="41">
        <v>2</v>
      </c>
      <c r="T16" s="88"/>
      <c r="U16" s="41">
        <f>S16*T16</f>
        <v>0</v>
      </c>
      <c r="V16" s="41">
        <f>U16*60</f>
        <v>0</v>
      </c>
      <c r="W16" s="39"/>
    </row>
    <row r="17" spans="1:23" ht="14.25" customHeight="1" thickBot="1" x14ac:dyDescent="0.2">
      <c r="A17" s="44" t="s">
        <v>73</v>
      </c>
      <c r="B17" s="41"/>
      <c r="C17" s="41"/>
      <c r="D17" s="41"/>
      <c r="E17" s="16">
        <f>SUM(E3:E16)</f>
        <v>0</v>
      </c>
      <c r="F17" s="20">
        <f>SUM(F3:F16)</f>
        <v>0</v>
      </c>
      <c r="G17" s="38"/>
      <c r="H17" s="41"/>
      <c r="I17" s="39" t="s">
        <v>106</v>
      </c>
      <c r="J17" s="23" t="s">
        <v>80</v>
      </c>
      <c r="K17" s="41">
        <v>2</v>
      </c>
      <c r="L17" s="88"/>
      <c r="M17" s="41">
        <f t="shared" si="4"/>
        <v>0</v>
      </c>
      <c r="N17" s="41">
        <f t="shared" si="5"/>
        <v>0</v>
      </c>
      <c r="O17" s="37"/>
      <c r="Q17" s="11" t="s">
        <v>143</v>
      </c>
      <c r="R17" s="23" t="s">
        <v>86</v>
      </c>
      <c r="S17" s="41">
        <v>1</v>
      </c>
      <c r="T17" s="88"/>
      <c r="U17" s="41">
        <f>S17*T17</f>
        <v>0</v>
      </c>
      <c r="V17" s="41">
        <f>U17*60</f>
        <v>0</v>
      </c>
      <c r="W17" s="39"/>
    </row>
    <row r="18" spans="1:23" ht="14.25" customHeight="1" thickTop="1" x14ac:dyDescent="0.15">
      <c r="A18" s="41"/>
      <c r="B18" s="41"/>
      <c r="C18" s="41"/>
      <c r="D18" s="41"/>
      <c r="E18" s="41"/>
      <c r="F18" s="41"/>
      <c r="G18" s="38"/>
      <c r="H18" s="41"/>
      <c r="I18" s="39" t="s">
        <v>106</v>
      </c>
      <c r="J18" s="23" t="s">
        <v>82</v>
      </c>
      <c r="K18" s="41">
        <v>2</v>
      </c>
      <c r="L18" s="88"/>
      <c r="M18" s="41">
        <f t="shared" si="4"/>
        <v>0</v>
      </c>
      <c r="N18" s="41">
        <f t="shared" si="5"/>
        <v>0</v>
      </c>
      <c r="O18" s="37"/>
      <c r="Q18" s="11" t="s">
        <v>143</v>
      </c>
      <c r="R18" s="54" t="s">
        <v>141</v>
      </c>
      <c r="S18" s="52">
        <v>1</v>
      </c>
      <c r="T18" s="88"/>
      <c r="U18" s="52">
        <f>S18*T18</f>
        <v>0</v>
      </c>
      <c r="V18" s="52">
        <f>U18*60</f>
        <v>0</v>
      </c>
      <c r="W18" s="51"/>
    </row>
    <row r="19" spans="1:23" ht="14.25" customHeight="1" thickBot="1" x14ac:dyDescent="0.2">
      <c r="A19" s="11" t="s">
        <v>143</v>
      </c>
      <c r="B19" s="23" t="s">
        <v>79</v>
      </c>
      <c r="C19" s="41">
        <v>2</v>
      </c>
      <c r="D19" s="41"/>
      <c r="E19" s="41">
        <f>C19*D19</f>
        <v>0</v>
      </c>
      <c r="F19" s="5">
        <f>E19*500/7</f>
        <v>0</v>
      </c>
      <c r="G19" s="38"/>
      <c r="H19" s="41"/>
      <c r="I19" s="44" t="s">
        <v>73</v>
      </c>
      <c r="J19" s="41"/>
      <c r="K19" s="41"/>
      <c r="L19" s="41"/>
      <c r="M19" s="17">
        <f>SUM(M14:M18)</f>
        <v>0</v>
      </c>
      <c r="N19" s="45">
        <f t="shared" si="5"/>
        <v>0</v>
      </c>
      <c r="O19" s="37"/>
      <c r="Q19" s="11" t="s">
        <v>143</v>
      </c>
      <c r="R19" s="58" t="s">
        <v>155</v>
      </c>
      <c r="S19" s="57">
        <v>5</v>
      </c>
      <c r="T19" s="88"/>
      <c r="U19" s="57">
        <f>S19*T19</f>
        <v>0</v>
      </c>
      <c r="V19" s="57">
        <f>U19*60</f>
        <v>0</v>
      </c>
      <c r="W19" s="56"/>
    </row>
    <row r="20" spans="1:23" ht="14.25" customHeight="1" thickTop="1" thickBot="1" x14ac:dyDescent="0.2">
      <c r="A20" s="11" t="s">
        <v>143</v>
      </c>
      <c r="B20" s="23" t="s">
        <v>81</v>
      </c>
      <c r="C20" s="41">
        <v>2</v>
      </c>
      <c r="D20" s="88"/>
      <c r="E20" s="41">
        <f t="shared" ref="E20:E31" si="10">C20*D20</f>
        <v>0</v>
      </c>
      <c r="F20" s="5">
        <f t="shared" ref="F20:F31" si="11">E20*500/7</f>
        <v>0</v>
      </c>
      <c r="G20" s="38"/>
      <c r="H20" s="41"/>
      <c r="I20" s="52"/>
      <c r="J20" s="52"/>
      <c r="K20" s="52"/>
      <c r="L20" s="52"/>
      <c r="M20" s="52"/>
      <c r="N20" s="52"/>
      <c r="O20" s="48"/>
      <c r="Q20" s="44" t="s">
        <v>73</v>
      </c>
      <c r="R20" s="41"/>
      <c r="S20" s="41"/>
      <c r="T20" s="41"/>
      <c r="U20" s="16">
        <f>SUM(U15:U19)</f>
        <v>0</v>
      </c>
      <c r="V20" s="45">
        <f>SUM(V15:V19)</f>
        <v>0</v>
      </c>
      <c r="W20" s="39"/>
    </row>
    <row r="21" spans="1:23" ht="14.25" customHeight="1" thickTop="1" x14ac:dyDescent="0.15">
      <c r="A21" s="11" t="s">
        <v>143</v>
      </c>
      <c r="B21" s="23" t="s">
        <v>83</v>
      </c>
      <c r="C21" s="41">
        <v>3</v>
      </c>
      <c r="D21" s="88"/>
      <c r="E21" s="41">
        <f t="shared" si="10"/>
        <v>0</v>
      </c>
      <c r="F21" s="5">
        <f t="shared" si="11"/>
        <v>0</v>
      </c>
      <c r="G21" s="38"/>
      <c r="H21" s="41"/>
      <c r="I21" s="50" t="s">
        <v>144</v>
      </c>
      <c r="J21" s="23" t="s">
        <v>145</v>
      </c>
      <c r="K21" s="52">
        <v>5</v>
      </c>
      <c r="L21" s="88"/>
      <c r="M21" s="52">
        <f t="shared" ref="M21:M25" si="12">K21*L21</f>
        <v>0</v>
      </c>
      <c r="N21" s="52">
        <f t="shared" ref="N21:N26" si="13">M21*70</f>
        <v>0</v>
      </c>
      <c r="O21" s="48"/>
      <c r="Q21" s="41"/>
      <c r="R21" s="41"/>
      <c r="S21" s="41"/>
      <c r="T21" s="41"/>
      <c r="U21" s="41"/>
      <c r="V21" s="41"/>
      <c r="W21" s="39"/>
    </row>
    <row r="22" spans="1:23" ht="14.25" customHeight="1" x14ac:dyDescent="0.15">
      <c r="A22" s="11" t="s">
        <v>143</v>
      </c>
      <c r="B22" s="23" t="s">
        <v>84</v>
      </c>
      <c r="C22" s="41">
        <v>2</v>
      </c>
      <c r="D22" s="88"/>
      <c r="E22" s="41">
        <f t="shared" si="10"/>
        <v>0</v>
      </c>
      <c r="F22" s="5">
        <f t="shared" si="11"/>
        <v>0</v>
      </c>
      <c r="G22" s="38"/>
      <c r="H22" s="41"/>
      <c r="I22" s="50" t="s">
        <v>144</v>
      </c>
      <c r="J22" s="23" t="s">
        <v>146</v>
      </c>
      <c r="K22" s="52">
        <v>4</v>
      </c>
      <c r="L22" s="88"/>
      <c r="M22" s="52">
        <f t="shared" si="12"/>
        <v>0</v>
      </c>
      <c r="N22" s="52">
        <f t="shared" si="13"/>
        <v>0</v>
      </c>
      <c r="O22" s="48"/>
      <c r="Q22" s="39" t="s">
        <v>106</v>
      </c>
      <c r="R22" s="23" t="s">
        <v>77</v>
      </c>
      <c r="S22" s="41">
        <v>3</v>
      </c>
      <c r="T22" s="88"/>
      <c r="U22" s="41">
        <f>S22*T22</f>
        <v>0</v>
      </c>
      <c r="V22" s="41">
        <f>U22*60</f>
        <v>0</v>
      </c>
      <c r="W22" s="39"/>
    </row>
    <row r="23" spans="1:23" ht="14.25" customHeight="1" x14ac:dyDescent="0.15">
      <c r="A23" s="11" t="s">
        <v>143</v>
      </c>
      <c r="B23" s="23" t="s">
        <v>86</v>
      </c>
      <c r="C23" s="41">
        <v>1</v>
      </c>
      <c r="D23" s="88"/>
      <c r="E23" s="41">
        <f t="shared" si="10"/>
        <v>0</v>
      </c>
      <c r="F23" s="5">
        <f t="shared" si="11"/>
        <v>0</v>
      </c>
      <c r="G23" s="38"/>
      <c r="H23" s="41"/>
      <c r="I23" s="50" t="s">
        <v>144</v>
      </c>
      <c r="J23" s="23" t="s">
        <v>147</v>
      </c>
      <c r="K23" s="52">
        <v>4</v>
      </c>
      <c r="L23" s="88"/>
      <c r="M23" s="52">
        <f t="shared" si="12"/>
        <v>0</v>
      </c>
      <c r="N23" s="52">
        <f t="shared" si="13"/>
        <v>0</v>
      </c>
      <c r="O23" s="48"/>
      <c r="Q23" s="39" t="s">
        <v>106</v>
      </c>
      <c r="R23" s="9" t="s">
        <v>104</v>
      </c>
      <c r="S23" s="41">
        <v>2</v>
      </c>
      <c r="T23" s="88"/>
      <c r="U23" s="41">
        <f>S23*T23</f>
        <v>0</v>
      </c>
      <c r="V23" s="41">
        <f>U23*60</f>
        <v>0</v>
      </c>
      <c r="W23" s="39"/>
    </row>
    <row r="24" spans="1:23" ht="14.25" customHeight="1" x14ac:dyDescent="0.15">
      <c r="A24" s="11" t="s">
        <v>143</v>
      </c>
      <c r="B24" s="23" t="s">
        <v>63</v>
      </c>
      <c r="C24" s="41">
        <v>2</v>
      </c>
      <c r="D24" s="88"/>
      <c r="E24" s="41">
        <f t="shared" si="10"/>
        <v>0</v>
      </c>
      <c r="F24" s="5">
        <f t="shared" si="11"/>
        <v>0</v>
      </c>
      <c r="G24" s="38"/>
      <c r="H24" s="41"/>
      <c r="I24" s="50" t="s">
        <v>144</v>
      </c>
      <c r="J24" s="24" t="s">
        <v>148</v>
      </c>
      <c r="K24" s="52">
        <v>3</v>
      </c>
      <c r="L24" s="88"/>
      <c r="M24" s="52">
        <f t="shared" si="12"/>
        <v>0</v>
      </c>
      <c r="N24" s="52">
        <f t="shared" si="13"/>
        <v>0</v>
      </c>
      <c r="O24" s="48"/>
      <c r="Q24" s="56" t="s">
        <v>106</v>
      </c>
      <c r="R24" s="9" t="s">
        <v>156</v>
      </c>
      <c r="S24" s="57">
        <v>2</v>
      </c>
      <c r="T24" s="88"/>
      <c r="U24" s="57">
        <f>S24*T24</f>
        <v>0</v>
      </c>
      <c r="V24" s="57">
        <f>U24*60</f>
        <v>0</v>
      </c>
      <c r="W24" s="56"/>
    </row>
    <row r="25" spans="1:23" ht="14.25" customHeight="1" thickBot="1" x14ac:dyDescent="0.2">
      <c r="A25" s="11" t="s">
        <v>143</v>
      </c>
      <c r="B25" s="23" t="s">
        <v>61</v>
      </c>
      <c r="C25" s="41">
        <v>3</v>
      </c>
      <c r="D25" s="88"/>
      <c r="E25" s="41">
        <f t="shared" si="10"/>
        <v>0</v>
      </c>
      <c r="F25" s="5">
        <f t="shared" si="11"/>
        <v>0</v>
      </c>
      <c r="G25" s="38"/>
      <c r="H25" s="41"/>
      <c r="I25" s="50" t="s">
        <v>144</v>
      </c>
      <c r="J25" s="54" t="s">
        <v>149</v>
      </c>
      <c r="K25" s="52">
        <v>4</v>
      </c>
      <c r="L25" s="88"/>
      <c r="M25" s="52">
        <f t="shared" si="12"/>
        <v>0</v>
      </c>
      <c r="N25" s="52">
        <f t="shared" si="13"/>
        <v>0</v>
      </c>
      <c r="O25" s="48"/>
      <c r="Q25" s="44" t="s">
        <v>73</v>
      </c>
      <c r="R25" s="41"/>
      <c r="S25" s="41"/>
      <c r="T25" s="41"/>
      <c r="U25" s="16">
        <f>SUM(U22:U24)</f>
        <v>0</v>
      </c>
      <c r="V25" s="45">
        <f>SUM(V22:V24)</f>
        <v>0</v>
      </c>
      <c r="W25" s="39"/>
    </row>
    <row r="26" spans="1:23" ht="14.25" customHeight="1" thickTop="1" thickBot="1" x14ac:dyDescent="0.2">
      <c r="A26" s="11" t="s">
        <v>143</v>
      </c>
      <c r="B26" s="9" t="s">
        <v>67</v>
      </c>
      <c r="C26" s="41">
        <v>2</v>
      </c>
      <c r="D26" s="88"/>
      <c r="E26" s="41">
        <f t="shared" si="10"/>
        <v>0</v>
      </c>
      <c r="F26" s="5">
        <f t="shared" si="11"/>
        <v>0</v>
      </c>
      <c r="G26" s="38"/>
      <c r="H26" s="41"/>
      <c r="I26" s="53" t="s">
        <v>73</v>
      </c>
      <c r="J26" s="52"/>
      <c r="K26" s="52"/>
      <c r="L26" s="52"/>
      <c r="M26" s="17">
        <f>SUM(M21:M25)</f>
        <v>0</v>
      </c>
      <c r="N26" s="45">
        <f t="shared" si="13"/>
        <v>0</v>
      </c>
      <c r="O26" s="48"/>
      <c r="Q26" s="52"/>
      <c r="R26" s="52"/>
      <c r="S26" s="52"/>
      <c r="T26" s="52"/>
      <c r="U26" s="52"/>
      <c r="V26" s="52"/>
      <c r="W26" s="51"/>
    </row>
    <row r="27" spans="1:23" ht="14.25" customHeight="1" thickTop="1" x14ac:dyDescent="0.15">
      <c r="A27" s="11" t="s">
        <v>143</v>
      </c>
      <c r="B27" s="24" t="s">
        <v>89</v>
      </c>
      <c r="C27" s="41">
        <v>3</v>
      </c>
      <c r="D27" s="88"/>
      <c r="E27" s="41">
        <f t="shared" si="10"/>
        <v>0</v>
      </c>
      <c r="F27" s="5">
        <f t="shared" si="11"/>
        <v>0</v>
      </c>
      <c r="G27" s="38"/>
      <c r="H27" s="41"/>
      <c r="I27" s="41"/>
      <c r="J27" s="41"/>
      <c r="K27" s="41"/>
      <c r="L27" s="41"/>
      <c r="M27" s="41"/>
      <c r="N27" s="41"/>
      <c r="O27" s="13" t="s">
        <v>85</v>
      </c>
      <c r="Q27" s="50" t="s">
        <v>144</v>
      </c>
      <c r="R27" s="23" t="s">
        <v>154</v>
      </c>
      <c r="S27" s="52">
        <v>4</v>
      </c>
      <c r="T27" s="88"/>
      <c r="U27" s="52">
        <f t="shared" ref="U27" si="14">S27*T27</f>
        <v>0</v>
      </c>
      <c r="V27" s="52">
        <f>U27*60</f>
        <v>0</v>
      </c>
      <c r="W27" s="51"/>
    </row>
    <row r="28" spans="1:23" ht="14.25" customHeight="1" thickBot="1" x14ac:dyDescent="0.2">
      <c r="A28" s="11" t="s">
        <v>143</v>
      </c>
      <c r="B28" s="24" t="s">
        <v>69</v>
      </c>
      <c r="C28" s="41">
        <v>2</v>
      </c>
      <c r="D28" s="88"/>
      <c r="E28" s="41">
        <f t="shared" si="10"/>
        <v>0</v>
      </c>
      <c r="F28" s="5">
        <f t="shared" si="11"/>
        <v>0</v>
      </c>
      <c r="G28" s="38"/>
      <c r="H28" s="41"/>
      <c r="I28" s="42" t="s">
        <v>52</v>
      </c>
      <c r="J28" s="41"/>
      <c r="K28" s="41"/>
      <c r="L28" s="41"/>
      <c r="M28" s="15">
        <f>M3+M12+M19+M26</f>
        <v>0</v>
      </c>
      <c r="N28" s="18">
        <f>N12+N19+N26</f>
        <v>0</v>
      </c>
      <c r="O28" s="14">
        <f>M28/28</f>
        <v>0</v>
      </c>
      <c r="Q28" s="53" t="s">
        <v>73</v>
      </c>
      <c r="R28" s="52"/>
      <c r="S28" s="52"/>
      <c r="T28" s="52"/>
      <c r="U28" s="16">
        <f>SUM(U27:U27)</f>
        <v>0</v>
      </c>
      <c r="V28" s="45">
        <f>SUM(V27:V27)</f>
        <v>0</v>
      </c>
      <c r="W28" s="51"/>
    </row>
    <row r="29" spans="1:23" ht="14.25" customHeight="1" thickTop="1" x14ac:dyDescent="0.15">
      <c r="A29" s="11" t="s">
        <v>143</v>
      </c>
      <c r="B29" s="46" t="s">
        <v>71</v>
      </c>
      <c r="C29" s="41">
        <v>2</v>
      </c>
      <c r="D29" s="88"/>
      <c r="E29" s="41">
        <f>C29*D29</f>
        <v>0</v>
      </c>
      <c r="F29" s="5">
        <f>E29*500/7</f>
        <v>0</v>
      </c>
      <c r="G29" s="38"/>
      <c r="H29" s="41"/>
      <c r="I29" s="41"/>
      <c r="J29" s="41"/>
      <c r="K29" s="41"/>
      <c r="L29" s="41"/>
      <c r="M29" s="41"/>
      <c r="N29" s="41"/>
      <c r="O29" s="41"/>
      <c r="Q29" s="41"/>
      <c r="R29" s="41"/>
      <c r="S29" s="41"/>
      <c r="T29" s="41"/>
      <c r="U29" s="41"/>
      <c r="V29" s="41"/>
      <c r="W29" s="13" t="s">
        <v>94</v>
      </c>
    </row>
    <row r="30" spans="1:23" ht="14.25" customHeight="1" thickBot="1" x14ac:dyDescent="0.2">
      <c r="A30" s="11" t="s">
        <v>143</v>
      </c>
      <c r="B30" s="54" t="s">
        <v>141</v>
      </c>
      <c r="C30" s="52">
        <v>7</v>
      </c>
      <c r="D30" s="88"/>
      <c r="E30" s="52">
        <f>C30*D30</f>
        <v>0</v>
      </c>
      <c r="F30" s="5">
        <f>E30*500/7</f>
        <v>0</v>
      </c>
      <c r="G30" s="49"/>
      <c r="H30" s="41"/>
      <c r="I30" s="143" t="s">
        <v>87</v>
      </c>
      <c r="J30" s="143"/>
      <c r="K30" s="143"/>
      <c r="L30" s="143"/>
      <c r="M30" s="143"/>
      <c r="N30" s="143"/>
      <c r="O30" s="143"/>
      <c r="Q30" s="42" t="s">
        <v>52</v>
      </c>
      <c r="R30" s="41"/>
      <c r="S30" s="41"/>
      <c r="T30" s="41"/>
      <c r="U30" s="15">
        <f>U13+U20+U25+U28</f>
        <v>0</v>
      </c>
      <c r="V30" s="18">
        <f>V13+V20+V25+V28</f>
        <v>0</v>
      </c>
      <c r="W30" s="14">
        <f>U30/28</f>
        <v>0</v>
      </c>
    </row>
    <row r="31" spans="1:23" ht="14.25" customHeight="1" thickTop="1" x14ac:dyDescent="0.15">
      <c r="A31" s="11" t="s">
        <v>143</v>
      </c>
      <c r="B31" s="31" t="s">
        <v>92</v>
      </c>
      <c r="C31" s="41">
        <v>2</v>
      </c>
      <c r="D31" s="88"/>
      <c r="E31" s="41">
        <f t="shared" si="10"/>
        <v>0</v>
      </c>
      <c r="F31" s="5">
        <f t="shared" si="11"/>
        <v>0</v>
      </c>
      <c r="G31" s="38"/>
      <c r="H31" s="41"/>
      <c r="I31" s="36" t="s">
        <v>48</v>
      </c>
      <c r="J31" s="36" t="s">
        <v>49</v>
      </c>
      <c r="K31" s="36" t="s">
        <v>88</v>
      </c>
      <c r="L31" s="36" t="s">
        <v>51</v>
      </c>
      <c r="M31" s="36" t="s">
        <v>52</v>
      </c>
      <c r="N31" s="12"/>
      <c r="O31" s="12"/>
    </row>
    <row r="32" spans="1:23" ht="14.25" customHeight="1" thickBot="1" x14ac:dyDescent="0.2">
      <c r="A32" s="44" t="s">
        <v>73</v>
      </c>
      <c r="B32" s="41"/>
      <c r="C32" s="41"/>
      <c r="D32" s="41"/>
      <c r="E32" s="16">
        <f>SUM(E19:E31)</f>
        <v>0</v>
      </c>
      <c r="F32" s="20">
        <f>SUM(F19:F31)</f>
        <v>0</v>
      </c>
      <c r="G32" s="38"/>
      <c r="H32" s="41"/>
      <c r="I32" s="10" t="s">
        <v>105</v>
      </c>
      <c r="J32" s="29" t="s">
        <v>90</v>
      </c>
      <c r="K32" s="41">
        <v>1</v>
      </c>
      <c r="L32" s="88"/>
      <c r="M32" s="41">
        <f>K32*L32</f>
        <v>0</v>
      </c>
      <c r="N32" s="12"/>
      <c r="O32" s="12"/>
    </row>
    <row r="33" spans="1:15" ht="14.25" customHeight="1" thickTop="1" x14ac:dyDescent="0.15">
      <c r="A33" s="41"/>
      <c r="B33" s="41"/>
      <c r="C33" s="41"/>
      <c r="D33" s="41"/>
      <c r="E33" s="41"/>
      <c r="F33" s="41"/>
      <c r="G33" s="38"/>
      <c r="H33" s="41"/>
      <c r="I33" s="10" t="s">
        <v>105</v>
      </c>
      <c r="J33" s="7" t="s">
        <v>91</v>
      </c>
      <c r="K33" s="41">
        <v>1</v>
      </c>
      <c r="L33" s="88"/>
      <c r="M33" s="41">
        <f>K33*L33</f>
        <v>0</v>
      </c>
      <c r="N33" s="12"/>
      <c r="O33" s="12"/>
    </row>
    <row r="34" spans="1:15" ht="14.25" customHeight="1" x14ac:dyDescent="0.15">
      <c r="A34" s="39" t="s">
        <v>106</v>
      </c>
      <c r="B34" s="23" t="s">
        <v>93</v>
      </c>
      <c r="C34" s="41">
        <v>5</v>
      </c>
      <c r="D34" s="41"/>
      <c r="E34" s="41">
        <f>C34*D34</f>
        <v>0</v>
      </c>
      <c r="F34" s="5">
        <f>E34*500/7</f>
        <v>0</v>
      </c>
      <c r="G34" s="38"/>
      <c r="H34" s="41"/>
      <c r="I34" s="10" t="s">
        <v>105</v>
      </c>
      <c r="J34" s="6" t="s">
        <v>66</v>
      </c>
      <c r="K34" s="41">
        <v>1</v>
      </c>
      <c r="L34" s="88"/>
      <c r="M34" s="41">
        <f>K34*L34</f>
        <v>0</v>
      </c>
      <c r="N34" s="12"/>
      <c r="O34" s="12"/>
    </row>
    <row r="35" spans="1:15" ht="14.25" customHeight="1" x14ac:dyDescent="0.15">
      <c r="A35" s="39" t="s">
        <v>106</v>
      </c>
      <c r="B35" s="23" t="s">
        <v>78</v>
      </c>
      <c r="C35" s="41">
        <v>5</v>
      </c>
      <c r="D35" s="88"/>
      <c r="E35" s="41">
        <f>C35*D35</f>
        <v>0</v>
      </c>
      <c r="F35" s="5">
        <f>E35*500/7</f>
        <v>0</v>
      </c>
      <c r="G35" s="38"/>
      <c r="H35" s="41"/>
      <c r="I35" s="10" t="s">
        <v>105</v>
      </c>
      <c r="J35" s="30" t="s">
        <v>68</v>
      </c>
      <c r="K35" s="41">
        <v>1</v>
      </c>
      <c r="L35" s="88"/>
      <c r="M35" s="41">
        <f>K35*L35</f>
        <v>0</v>
      </c>
      <c r="N35" s="12"/>
      <c r="O35" s="12"/>
    </row>
    <row r="36" spans="1:15" ht="14.25" customHeight="1" x14ac:dyDescent="0.15">
      <c r="A36" s="39" t="s">
        <v>106</v>
      </c>
      <c r="B36" s="23" t="s">
        <v>82</v>
      </c>
      <c r="C36" s="41">
        <v>4</v>
      </c>
      <c r="D36" s="88"/>
      <c r="E36" s="41">
        <f>C36*D36</f>
        <v>0</v>
      </c>
      <c r="F36" s="5">
        <f>E36*500/7</f>
        <v>0</v>
      </c>
      <c r="G36" s="38"/>
      <c r="H36" s="41"/>
      <c r="I36" s="10" t="s">
        <v>105</v>
      </c>
      <c r="J36" s="30" t="s">
        <v>74</v>
      </c>
      <c r="K36" s="41">
        <v>1</v>
      </c>
      <c r="L36" s="88"/>
      <c r="M36" s="41">
        <f>K36*L36</f>
        <v>0</v>
      </c>
      <c r="N36" s="12"/>
      <c r="O36" s="12"/>
    </row>
    <row r="37" spans="1:15" x14ac:dyDescent="0.15">
      <c r="A37" s="56" t="s">
        <v>106</v>
      </c>
      <c r="B37" s="9" t="s">
        <v>156</v>
      </c>
      <c r="C37" s="57">
        <v>2</v>
      </c>
      <c r="D37" s="88"/>
      <c r="E37" s="57">
        <f>C37*D37</f>
        <v>0</v>
      </c>
      <c r="F37" s="5">
        <f>E37*500/7</f>
        <v>0</v>
      </c>
      <c r="G37" s="55"/>
      <c r="H37" s="41"/>
      <c r="I37" s="44" t="s">
        <v>73</v>
      </c>
      <c r="J37" s="40"/>
      <c r="K37" s="41"/>
      <c r="L37" s="41"/>
      <c r="M37" s="16">
        <f>SUM(M32:M36)</f>
        <v>0</v>
      </c>
      <c r="N37" s="12"/>
      <c r="O37" s="12"/>
    </row>
    <row r="38" spans="1:15" ht="14.25" thickBot="1" x14ac:dyDescent="0.2">
      <c r="A38" s="44" t="s">
        <v>73</v>
      </c>
      <c r="B38" s="41"/>
      <c r="C38" s="41"/>
      <c r="D38" s="41"/>
      <c r="E38" s="16">
        <f>SUM(E34:E37)</f>
        <v>0</v>
      </c>
      <c r="F38" s="20">
        <f>SUM(F34:F37)</f>
        <v>0</v>
      </c>
      <c r="G38" s="38"/>
      <c r="H38" s="41"/>
      <c r="I38" s="41"/>
      <c r="J38" s="41"/>
      <c r="K38" s="41"/>
      <c r="L38" s="41"/>
      <c r="M38" s="41"/>
      <c r="N38" s="12"/>
      <c r="O38" s="12"/>
    </row>
    <row r="39" spans="1:15" ht="14.25" thickTop="1" x14ac:dyDescent="0.15">
      <c r="A39" s="52"/>
      <c r="B39" s="52"/>
      <c r="C39" s="52"/>
      <c r="D39" s="52"/>
      <c r="E39" s="52"/>
      <c r="F39" s="52"/>
      <c r="G39" s="49"/>
      <c r="H39" s="41"/>
      <c r="I39" s="11" t="s">
        <v>143</v>
      </c>
      <c r="J39" s="23" t="s">
        <v>79</v>
      </c>
      <c r="K39" s="41">
        <v>2</v>
      </c>
      <c r="L39" s="88"/>
      <c r="M39" s="41">
        <f>K39*L39</f>
        <v>0</v>
      </c>
      <c r="N39" s="12"/>
      <c r="O39" s="12"/>
    </row>
    <row r="40" spans="1:15" x14ac:dyDescent="0.15">
      <c r="A40" s="50" t="s">
        <v>144</v>
      </c>
      <c r="B40" s="23" t="s">
        <v>147</v>
      </c>
      <c r="C40" s="52">
        <v>8</v>
      </c>
      <c r="D40" s="88"/>
      <c r="E40" s="52">
        <f t="shared" ref="E40:E42" si="15">C40*D40</f>
        <v>0</v>
      </c>
      <c r="F40" s="52">
        <f t="shared" ref="F40:F42" si="16">E40*70</f>
        <v>0</v>
      </c>
      <c r="G40" s="49"/>
      <c r="H40" s="41"/>
      <c r="I40" s="11" t="s">
        <v>143</v>
      </c>
      <c r="J40" s="32" t="s">
        <v>92</v>
      </c>
      <c r="K40" s="41">
        <v>1</v>
      </c>
      <c r="L40" s="88"/>
      <c r="M40" s="41">
        <f>K40*L40</f>
        <v>0</v>
      </c>
      <c r="N40" s="12"/>
      <c r="O40" s="12"/>
    </row>
    <row r="41" spans="1:15" x14ac:dyDescent="0.15">
      <c r="A41" s="50" t="s">
        <v>144</v>
      </c>
      <c r="B41" s="24" t="s">
        <v>150</v>
      </c>
      <c r="C41" s="52">
        <v>4</v>
      </c>
      <c r="D41" s="88"/>
      <c r="E41" s="52">
        <f t="shared" si="15"/>
        <v>0</v>
      </c>
      <c r="F41" s="52">
        <f t="shared" si="16"/>
        <v>0</v>
      </c>
      <c r="G41" s="49"/>
      <c r="H41" s="41"/>
      <c r="I41" s="44" t="s">
        <v>73</v>
      </c>
      <c r="J41" s="41"/>
      <c r="K41" s="41"/>
      <c r="L41" s="41"/>
      <c r="M41" s="17">
        <f>M39+M40</f>
        <v>0</v>
      </c>
      <c r="N41" s="12"/>
      <c r="O41" s="12"/>
    </row>
    <row r="42" spans="1:15" x14ac:dyDescent="0.15">
      <c r="A42" s="50" t="s">
        <v>144</v>
      </c>
      <c r="B42" s="54" t="s">
        <v>153</v>
      </c>
      <c r="C42" s="52">
        <v>2</v>
      </c>
      <c r="D42" s="88"/>
      <c r="E42" s="52">
        <f t="shared" si="15"/>
        <v>0</v>
      </c>
      <c r="F42" s="52">
        <f t="shared" si="16"/>
        <v>0</v>
      </c>
      <c r="G42" s="49"/>
      <c r="H42" s="41"/>
      <c r="I42" s="41"/>
      <c r="J42" s="41"/>
      <c r="K42" s="41"/>
      <c r="L42" s="41"/>
      <c r="M42" s="41"/>
      <c r="N42" s="41"/>
      <c r="O42" s="13" t="s">
        <v>95</v>
      </c>
    </row>
    <row r="43" spans="1:15" x14ac:dyDescent="0.15">
      <c r="A43" s="50" t="s">
        <v>144</v>
      </c>
      <c r="B43" s="54" t="s">
        <v>152</v>
      </c>
      <c r="C43" s="52">
        <v>3</v>
      </c>
      <c r="D43" s="88"/>
      <c r="E43" s="52">
        <f t="shared" ref="E43" si="17">C43*D43</f>
        <v>0</v>
      </c>
      <c r="F43" s="52">
        <f t="shared" ref="F43" si="18">E43*70</f>
        <v>0</v>
      </c>
      <c r="G43" s="49"/>
      <c r="H43" s="41"/>
      <c r="I43" s="42" t="s">
        <v>52</v>
      </c>
      <c r="J43" s="41"/>
      <c r="K43" s="41"/>
      <c r="L43" s="41"/>
      <c r="M43" s="15">
        <f>M37+M41</f>
        <v>0</v>
      </c>
      <c r="N43" s="41"/>
      <c r="O43" s="14">
        <f>M43/28</f>
        <v>0</v>
      </c>
    </row>
    <row r="44" spans="1:15" x14ac:dyDescent="0.15">
      <c r="A44" s="50" t="s">
        <v>144</v>
      </c>
      <c r="B44" s="54" t="s">
        <v>151</v>
      </c>
      <c r="C44" s="52">
        <v>4</v>
      </c>
      <c r="D44" s="88"/>
      <c r="E44" s="52">
        <f t="shared" ref="E44" si="19">C44*D44</f>
        <v>0</v>
      </c>
      <c r="F44" s="52">
        <f t="shared" ref="F44" si="20">E44*70</f>
        <v>0</v>
      </c>
      <c r="G44" s="49"/>
      <c r="H44" s="41"/>
      <c r="I44" s="41"/>
      <c r="J44" s="41"/>
      <c r="K44" s="41"/>
      <c r="L44" s="41"/>
      <c r="M44" s="41"/>
      <c r="N44" s="41"/>
      <c r="O44" s="41"/>
    </row>
    <row r="45" spans="1:15" ht="14.25" thickBot="1" x14ac:dyDescent="0.2">
      <c r="A45" s="53" t="s">
        <v>73</v>
      </c>
      <c r="B45" s="52"/>
      <c r="C45" s="52"/>
      <c r="D45" s="52"/>
      <c r="E45" s="16">
        <f>SUM(E40:E44)</f>
        <v>0</v>
      </c>
      <c r="F45" s="20">
        <f>SUM(F40:F44)</f>
        <v>0</v>
      </c>
      <c r="G45" s="49"/>
      <c r="H45" s="41"/>
      <c r="I45" s="41"/>
      <c r="J45" s="41"/>
      <c r="K45" s="41"/>
      <c r="L45" s="41"/>
      <c r="M45" s="41"/>
      <c r="N45" s="41"/>
      <c r="O45" s="41"/>
    </row>
    <row r="46" spans="1:15" ht="14.25" thickTop="1" x14ac:dyDescent="0.15">
      <c r="A46" s="41"/>
      <c r="B46" s="41"/>
      <c r="C46" s="41"/>
      <c r="D46" s="41"/>
      <c r="E46" s="41"/>
      <c r="F46" s="41"/>
      <c r="G46" s="13" t="s">
        <v>94</v>
      </c>
      <c r="H46" s="41"/>
      <c r="I46" s="41"/>
      <c r="J46" s="41"/>
      <c r="K46" s="41"/>
      <c r="L46" s="41"/>
      <c r="M46" s="41"/>
      <c r="N46" s="41"/>
      <c r="O46" s="41"/>
    </row>
    <row r="47" spans="1:15" ht="14.25" thickBot="1" x14ac:dyDescent="0.2">
      <c r="A47" s="42" t="s">
        <v>52</v>
      </c>
      <c r="B47" s="41"/>
      <c r="C47" s="41"/>
      <c r="D47" s="41"/>
      <c r="E47" s="15">
        <f>E17+E32+E38+E45</f>
        <v>0</v>
      </c>
      <c r="F47" s="21">
        <f>F17+F32+F38+F45</f>
        <v>0</v>
      </c>
      <c r="G47" s="14">
        <f>E47/28</f>
        <v>0</v>
      </c>
      <c r="H47" s="41"/>
      <c r="I47" s="41"/>
      <c r="J47" s="41"/>
      <c r="K47" s="41"/>
      <c r="L47" s="41"/>
      <c r="M47" s="41"/>
      <c r="N47" s="41"/>
      <c r="O47" s="41"/>
    </row>
    <row r="48" spans="1:15" ht="14.25" thickTop="1" x14ac:dyDescent="0.1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</row>
    <row r="49" spans="9:15" x14ac:dyDescent="0.15">
      <c r="I49" s="41"/>
      <c r="J49" s="41"/>
      <c r="K49" s="41"/>
      <c r="L49" s="41"/>
      <c r="M49" s="41"/>
      <c r="N49" s="41"/>
      <c r="O49" s="41"/>
    </row>
    <row r="50" spans="9:15" x14ac:dyDescent="0.15">
      <c r="I50" s="41"/>
      <c r="J50" s="41"/>
      <c r="K50" s="41"/>
      <c r="L50" s="41"/>
      <c r="M50" s="41"/>
      <c r="N50" s="41"/>
      <c r="O50" s="41"/>
    </row>
    <row r="51" spans="9:15" x14ac:dyDescent="0.15">
      <c r="I51" s="41"/>
      <c r="J51" s="41"/>
      <c r="K51" s="41"/>
      <c r="L51" s="41"/>
      <c r="M51" s="41"/>
      <c r="N51" s="41"/>
      <c r="O51" s="41"/>
    </row>
    <row r="72" spans="1:7" x14ac:dyDescent="0.15">
      <c r="A72" s="41"/>
      <c r="B72" s="41"/>
      <c r="C72" s="41"/>
      <c r="D72" s="41"/>
      <c r="E72" s="41"/>
      <c r="F72" s="41"/>
      <c r="G72" s="41"/>
    </row>
  </sheetData>
  <mergeCells count="4">
    <mergeCell ref="I1:O1"/>
    <mergeCell ref="A1:G1"/>
    <mergeCell ref="I30:O30"/>
    <mergeCell ref="Q1:W1"/>
  </mergeCells>
  <phoneticPr fontId="8" type="noConversion"/>
  <dataValidations count="7">
    <dataValidation type="list" allowBlank="1" showInputMessage="1" showErrorMessage="1" sqref="L37:L38 L4">
      <formula1>"0,1,2,3,4,5,6,7,8,9,10,11,12,13,14,15,16,17,18,19,20,21,22,23,24,25,26,27,28,29,30"</formula1>
    </dataValidation>
    <dataValidation type="list" allowBlank="1" showInputMessage="1" showErrorMessage="1" sqref="L12:L13 L41">
      <formula1>"0,1,2,3,4"</formula1>
    </dataValidation>
    <dataValidation type="list" allowBlank="1" showInputMessage="1" showErrorMessage="1" sqref="D16">
      <formula1>"0,1,2,3,4,5,6"</formula1>
    </dataValidation>
    <dataValidation type="list" allowBlank="1" showInputMessage="1" showErrorMessage="1" sqref="T12">
      <formula1>"0,1,2,3,4,5,6,7,8"</formula1>
    </dataValidation>
    <dataValidation type="list" allowBlank="1" showInputMessage="1" showErrorMessage="1" sqref="D3:D15 L3 T3:T11 L32:L36">
      <formula1>"0,1,2,3,4,5,6,7,8,9,10,11,12,13,14,15,16,17,18,19,20,21,22,23,24,25,26,27,28"</formula1>
    </dataValidation>
    <dataValidation type="list" allowBlank="1" showInputMessage="1" showErrorMessage="1" sqref="D19:D31 L5:L11 L39:L40 T15:T19">
      <formula1>"0,1,2,3,4,5"</formula1>
    </dataValidation>
    <dataValidation type="list" allowBlank="1" showInputMessage="1" showErrorMessage="1" sqref="D34:D37 D40:D44 L14:L18 L21:L25 T22:T24 T27">
      <formula1>"0,1,2"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workbookViewId="0">
      <selection sqref="A1:C1"/>
    </sheetView>
  </sheetViews>
  <sheetFormatPr defaultRowHeight="13.5" x14ac:dyDescent="0.15"/>
  <cols>
    <col min="1" max="16384" width="9" style="4"/>
  </cols>
  <sheetData>
    <row r="1" spans="1:24" x14ac:dyDescent="0.15">
      <c r="A1" s="4" t="s">
        <v>159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  <c r="O1" s="4" t="s">
        <v>173</v>
      </c>
      <c r="P1" s="4" t="s">
        <v>174</v>
      </c>
      <c r="Q1" s="4" t="s">
        <v>175</v>
      </c>
      <c r="R1" s="4" t="s">
        <v>176</v>
      </c>
      <c r="S1" s="4" t="s">
        <v>177</v>
      </c>
      <c r="T1" s="4" t="s">
        <v>178</v>
      </c>
      <c r="U1" s="4" t="s">
        <v>179</v>
      </c>
      <c r="V1" s="4" t="s">
        <v>180</v>
      </c>
      <c r="W1" s="4" t="s">
        <v>181</v>
      </c>
      <c r="X1" s="4" t="s">
        <v>182</v>
      </c>
    </row>
    <row r="2" spans="1:24" x14ac:dyDescent="0.15">
      <c r="A2" s="4" t="s">
        <v>1</v>
      </c>
      <c r="B2" s="4" t="s">
        <v>3</v>
      </c>
      <c r="C2" s="4" t="s">
        <v>11</v>
      </c>
      <c r="D2" s="4" t="s">
        <v>19</v>
      </c>
      <c r="E2" s="4" t="s">
        <v>183</v>
      </c>
      <c r="F2" s="4" t="s">
        <v>114</v>
      </c>
      <c r="G2" s="4" t="s">
        <v>333</v>
      </c>
      <c r="H2" s="4" t="s">
        <v>334</v>
      </c>
      <c r="I2" s="4" t="s">
        <v>117</v>
      </c>
      <c r="J2" s="4" t="s">
        <v>112</v>
      </c>
      <c r="K2" s="4" t="s">
        <v>137</v>
      </c>
      <c r="L2" s="4" t="s">
        <v>27</v>
      </c>
      <c r="M2" s="4" t="s">
        <v>35</v>
      </c>
      <c r="N2" s="4" t="s">
        <v>39</v>
      </c>
      <c r="O2" s="4" t="s">
        <v>121</v>
      </c>
      <c r="P2" s="4" t="s">
        <v>43</v>
      </c>
      <c r="Q2" s="4" t="s">
        <v>123</v>
      </c>
      <c r="R2" s="4" t="s">
        <v>44</v>
      </c>
      <c r="S2" s="4" t="s">
        <v>135</v>
      </c>
      <c r="T2" s="4" t="s">
        <v>125</v>
      </c>
      <c r="U2" s="4" t="s">
        <v>365</v>
      </c>
      <c r="V2" s="4" t="s">
        <v>138</v>
      </c>
      <c r="W2" s="4" t="s">
        <v>366</v>
      </c>
      <c r="X2" s="4" t="s">
        <v>211</v>
      </c>
    </row>
    <row r="3" spans="1:24" x14ac:dyDescent="0.15">
      <c r="A3" s="4" t="s">
        <v>2</v>
      </c>
      <c r="B3" s="4" t="s">
        <v>4</v>
      </c>
      <c r="C3" s="4" t="s">
        <v>129</v>
      </c>
      <c r="D3" s="4" t="s">
        <v>20</v>
      </c>
      <c r="E3" s="4" t="s">
        <v>158</v>
      </c>
      <c r="F3" s="4" t="s">
        <v>335</v>
      </c>
      <c r="G3" s="4" t="s">
        <v>368</v>
      </c>
      <c r="I3" s="4" t="s">
        <v>118</v>
      </c>
      <c r="J3" s="4" t="s">
        <v>336</v>
      </c>
      <c r="K3" s="4" t="s">
        <v>337</v>
      </c>
      <c r="L3" s="4" t="s">
        <v>28</v>
      </c>
      <c r="M3" s="4" t="s">
        <v>36</v>
      </c>
      <c r="N3" s="4" t="s">
        <v>40</v>
      </c>
      <c r="O3" s="4" t="s">
        <v>41</v>
      </c>
      <c r="P3" s="4" t="s">
        <v>122</v>
      </c>
      <c r="Q3" s="4" t="s">
        <v>338</v>
      </c>
      <c r="R3" s="4" t="s">
        <v>45</v>
      </c>
      <c r="S3" s="4" t="s">
        <v>339</v>
      </c>
      <c r="T3" s="4" t="s">
        <v>126</v>
      </c>
      <c r="W3" s="4" t="s">
        <v>367</v>
      </c>
    </row>
    <row r="4" spans="1:24" x14ac:dyDescent="0.15">
      <c r="A4" s="4" t="s">
        <v>340</v>
      </c>
      <c r="B4" s="4" t="s">
        <v>5</v>
      </c>
      <c r="C4" s="4" t="s">
        <v>341</v>
      </c>
      <c r="D4" s="4" t="s">
        <v>134</v>
      </c>
      <c r="E4" s="4" t="s">
        <v>22</v>
      </c>
      <c r="F4" s="4" t="s">
        <v>342</v>
      </c>
      <c r="I4" s="4" t="s">
        <v>343</v>
      </c>
      <c r="J4" s="4" t="s">
        <v>210</v>
      </c>
      <c r="K4" s="4" t="s">
        <v>344</v>
      </c>
      <c r="L4" s="4" t="s">
        <v>29</v>
      </c>
      <c r="M4" s="4" t="s">
        <v>120</v>
      </c>
      <c r="O4" s="4" t="s">
        <v>42</v>
      </c>
      <c r="Q4" s="4" t="s">
        <v>124</v>
      </c>
    </row>
    <row r="5" spans="1:24" x14ac:dyDescent="0.15">
      <c r="A5" s="4" t="s">
        <v>345</v>
      </c>
      <c r="B5" s="4" t="s">
        <v>6</v>
      </c>
      <c r="C5" s="4" t="s">
        <v>13</v>
      </c>
      <c r="D5" s="4" t="s">
        <v>346</v>
      </c>
      <c r="E5" s="4" t="s">
        <v>24</v>
      </c>
      <c r="F5" s="4" t="s">
        <v>347</v>
      </c>
      <c r="I5" s="4" t="s">
        <v>119</v>
      </c>
      <c r="J5" s="4" t="s">
        <v>348</v>
      </c>
      <c r="L5" s="4" t="s">
        <v>30</v>
      </c>
      <c r="M5" s="4" t="s">
        <v>184</v>
      </c>
      <c r="O5" s="4" t="s">
        <v>349</v>
      </c>
      <c r="Q5" s="4" t="s">
        <v>0</v>
      </c>
    </row>
    <row r="6" spans="1:24" x14ac:dyDescent="0.15">
      <c r="A6" s="4" t="s">
        <v>127</v>
      </c>
      <c r="B6" s="4" t="s">
        <v>7</v>
      </c>
      <c r="C6" s="4" t="s">
        <v>350</v>
      </c>
      <c r="D6" s="4" t="s">
        <v>21</v>
      </c>
      <c r="E6" s="4" t="s">
        <v>25</v>
      </c>
      <c r="F6" s="4" t="s">
        <v>351</v>
      </c>
      <c r="L6" s="4" t="s">
        <v>31</v>
      </c>
      <c r="O6" s="4" t="s">
        <v>352</v>
      </c>
    </row>
    <row r="7" spans="1:24" x14ac:dyDescent="0.15">
      <c r="A7" s="4" t="s">
        <v>353</v>
      </c>
      <c r="B7" s="4" t="s">
        <v>354</v>
      </c>
      <c r="C7" s="4" t="s">
        <v>130</v>
      </c>
      <c r="D7" s="4" t="s">
        <v>212</v>
      </c>
      <c r="E7" s="4" t="s">
        <v>355</v>
      </c>
      <c r="F7" s="4" t="s">
        <v>356</v>
      </c>
      <c r="L7" s="4" t="s">
        <v>32</v>
      </c>
      <c r="O7" s="4" t="s">
        <v>369</v>
      </c>
    </row>
    <row r="8" spans="1:24" x14ac:dyDescent="0.15">
      <c r="A8" s="4" t="s">
        <v>357</v>
      </c>
      <c r="B8" s="4" t="s">
        <v>8</v>
      </c>
      <c r="C8" s="4" t="s">
        <v>14</v>
      </c>
      <c r="D8" s="4" t="s">
        <v>133</v>
      </c>
      <c r="F8" s="4" t="s">
        <v>358</v>
      </c>
      <c r="L8" s="4" t="s">
        <v>33</v>
      </c>
    </row>
    <row r="9" spans="1:24" x14ac:dyDescent="0.15">
      <c r="A9" s="4" t="s">
        <v>1108</v>
      </c>
      <c r="B9" s="4" t="s">
        <v>9</v>
      </c>
      <c r="C9" s="4" t="s">
        <v>15</v>
      </c>
      <c r="D9" s="4" t="s">
        <v>113</v>
      </c>
      <c r="F9" s="4" t="s">
        <v>359</v>
      </c>
      <c r="L9" s="4" t="s">
        <v>34</v>
      </c>
    </row>
    <row r="10" spans="1:24" x14ac:dyDescent="0.15">
      <c r="B10" s="4" t="s">
        <v>360</v>
      </c>
      <c r="C10" s="4" t="s">
        <v>361</v>
      </c>
      <c r="D10" s="4" t="s">
        <v>213</v>
      </c>
      <c r="F10" s="4" t="s">
        <v>238</v>
      </c>
    </row>
    <row r="11" spans="1:24" x14ac:dyDescent="0.15">
      <c r="C11" s="4" t="s">
        <v>370</v>
      </c>
      <c r="D11" s="4" t="s">
        <v>362</v>
      </c>
      <c r="F11" s="4" t="s">
        <v>115</v>
      </c>
    </row>
    <row r="12" spans="1:24" x14ac:dyDescent="0.15">
      <c r="C12" s="4" t="s">
        <v>363</v>
      </c>
    </row>
    <row r="13" spans="1:24" x14ac:dyDescent="0.15">
      <c r="C13" s="4" t="s">
        <v>364</v>
      </c>
    </row>
    <row r="14" spans="1:24" x14ac:dyDescent="0.15">
      <c r="C14" s="4" t="s">
        <v>16</v>
      </c>
    </row>
    <row r="15" spans="1:24" x14ac:dyDescent="0.15">
      <c r="C15" s="4" t="s">
        <v>17</v>
      </c>
    </row>
    <row r="16" spans="1:24" x14ac:dyDescent="0.15">
      <c r="C16" s="4" t="s">
        <v>185</v>
      </c>
    </row>
    <row r="17" spans="1:24" x14ac:dyDescent="0.15">
      <c r="C17" s="4" t="s">
        <v>18</v>
      </c>
    </row>
    <row r="18" spans="1:24" x14ac:dyDescent="0.15">
      <c r="C18" s="4" t="s">
        <v>157</v>
      </c>
    </row>
    <row r="26" spans="1:24" x14ac:dyDescent="0.15">
      <c r="A26" s="4" t="s">
        <v>186</v>
      </c>
      <c r="B26" s="4" t="s">
        <v>187</v>
      </c>
      <c r="C26" s="4" t="s">
        <v>188</v>
      </c>
      <c r="D26" s="4" t="s">
        <v>189</v>
      </c>
      <c r="E26" s="4" t="s">
        <v>190</v>
      </c>
      <c r="F26" s="4" t="s">
        <v>191</v>
      </c>
      <c r="G26" s="4" t="s">
        <v>192</v>
      </c>
      <c r="H26" s="4" t="s">
        <v>193</v>
      </c>
      <c r="I26" s="4" t="s">
        <v>194</v>
      </c>
      <c r="J26" s="4" t="s">
        <v>195</v>
      </c>
      <c r="K26" s="4" t="s">
        <v>196</v>
      </c>
      <c r="L26" s="4" t="s">
        <v>197</v>
      </c>
      <c r="M26" s="4" t="s">
        <v>198</v>
      </c>
      <c r="N26" s="4" t="s">
        <v>199</v>
      </c>
      <c r="O26" s="4" t="s">
        <v>200</v>
      </c>
      <c r="P26" s="4" t="s">
        <v>201</v>
      </c>
      <c r="Q26" s="4" t="s">
        <v>202</v>
      </c>
      <c r="R26" s="4" t="s">
        <v>203</v>
      </c>
      <c r="S26" s="4" t="s">
        <v>204</v>
      </c>
      <c r="T26" s="4" t="s">
        <v>205</v>
      </c>
      <c r="U26" s="4" t="s">
        <v>206</v>
      </c>
      <c r="V26" s="4" t="s">
        <v>207</v>
      </c>
      <c r="W26" s="4" t="s">
        <v>208</v>
      </c>
      <c r="X26" s="4" t="s">
        <v>209</v>
      </c>
    </row>
    <row r="27" spans="1:24" x14ac:dyDescent="0.15">
      <c r="A27" s="4" t="s">
        <v>1</v>
      </c>
      <c r="B27" s="4" t="s">
        <v>3</v>
      </c>
      <c r="C27" s="4" t="s">
        <v>341</v>
      </c>
      <c r="D27" s="4" t="s">
        <v>19</v>
      </c>
      <c r="E27" s="4" t="s">
        <v>183</v>
      </c>
      <c r="F27" s="4" t="s">
        <v>114</v>
      </c>
      <c r="G27" s="4" t="s">
        <v>333</v>
      </c>
      <c r="H27" s="4" t="s">
        <v>334</v>
      </c>
      <c r="I27" s="4" t="s">
        <v>117</v>
      </c>
      <c r="J27" s="4" t="s">
        <v>210</v>
      </c>
      <c r="K27" s="4" t="s">
        <v>137</v>
      </c>
      <c r="L27" s="4" t="s">
        <v>27</v>
      </c>
      <c r="M27" s="4" t="s">
        <v>35</v>
      </c>
      <c r="N27" s="4" t="s">
        <v>39</v>
      </c>
      <c r="O27" s="4" t="s">
        <v>41</v>
      </c>
      <c r="P27" s="4" t="s">
        <v>43</v>
      </c>
      <c r="Q27" s="4" t="s">
        <v>123</v>
      </c>
      <c r="R27" s="4" t="s">
        <v>44</v>
      </c>
      <c r="S27" s="4" t="s">
        <v>135</v>
      </c>
      <c r="T27" s="4" t="s">
        <v>125</v>
      </c>
      <c r="U27" s="4" t="s">
        <v>365</v>
      </c>
      <c r="V27" s="4" t="s">
        <v>138</v>
      </c>
      <c r="W27" s="4" t="s">
        <v>366</v>
      </c>
      <c r="X27" s="4" t="s">
        <v>211</v>
      </c>
    </row>
    <row r="28" spans="1:24" x14ac:dyDescent="0.15">
      <c r="A28" s="4" t="s">
        <v>2</v>
      </c>
      <c r="B28" s="4" t="s">
        <v>4</v>
      </c>
      <c r="C28" s="4" t="s">
        <v>13</v>
      </c>
      <c r="D28" s="4" t="s">
        <v>20</v>
      </c>
      <c r="E28" s="4" t="s">
        <v>158</v>
      </c>
      <c r="F28" s="4" t="s">
        <v>335</v>
      </c>
      <c r="G28" s="4" t="s">
        <v>371</v>
      </c>
      <c r="I28" s="4" t="s">
        <v>118</v>
      </c>
      <c r="L28" s="4" t="s">
        <v>28</v>
      </c>
      <c r="M28" s="4" t="s">
        <v>36</v>
      </c>
      <c r="N28" s="4" t="s">
        <v>40</v>
      </c>
      <c r="O28" s="4" t="s">
        <v>42</v>
      </c>
      <c r="P28" s="4" t="s">
        <v>122</v>
      </c>
      <c r="Q28" s="4" t="s">
        <v>338</v>
      </c>
      <c r="R28" s="4" t="s">
        <v>45</v>
      </c>
      <c r="S28" s="4" t="s">
        <v>372</v>
      </c>
      <c r="T28" s="4" t="s">
        <v>126</v>
      </c>
      <c r="W28" s="4" t="s">
        <v>367</v>
      </c>
    </row>
    <row r="29" spans="1:24" x14ac:dyDescent="0.15">
      <c r="A29" s="4" t="s">
        <v>340</v>
      </c>
      <c r="B29" s="4" t="s">
        <v>5</v>
      </c>
      <c r="C29" s="4" t="s">
        <v>373</v>
      </c>
      <c r="D29" s="4" t="s">
        <v>346</v>
      </c>
      <c r="E29" s="4" t="s">
        <v>22</v>
      </c>
      <c r="F29" s="4" t="s">
        <v>342</v>
      </c>
      <c r="G29" s="4" t="s">
        <v>368</v>
      </c>
      <c r="I29" s="4" t="s">
        <v>343</v>
      </c>
      <c r="L29" s="4" t="s">
        <v>29</v>
      </c>
      <c r="M29" s="4" t="s">
        <v>120</v>
      </c>
      <c r="O29" s="4" t="s">
        <v>349</v>
      </c>
      <c r="Q29" s="4" t="s">
        <v>124</v>
      </c>
      <c r="S29" s="4" t="s">
        <v>339</v>
      </c>
    </row>
    <row r="30" spans="1:24" x14ac:dyDescent="0.15">
      <c r="A30" s="4" t="s">
        <v>345</v>
      </c>
      <c r="B30" s="4" t="s">
        <v>6</v>
      </c>
      <c r="C30" s="4" t="s">
        <v>130</v>
      </c>
      <c r="D30" s="4" t="s">
        <v>21</v>
      </c>
      <c r="E30" s="4" t="s">
        <v>24</v>
      </c>
      <c r="F30" s="4" t="s">
        <v>347</v>
      </c>
      <c r="I30" s="4" t="s">
        <v>119</v>
      </c>
      <c r="L30" s="4" t="s">
        <v>30</v>
      </c>
      <c r="M30" s="4" t="s">
        <v>184</v>
      </c>
      <c r="O30" s="4" t="s">
        <v>352</v>
      </c>
      <c r="Q30" s="4" t="s">
        <v>0</v>
      </c>
    </row>
    <row r="31" spans="1:24" x14ac:dyDescent="0.15">
      <c r="A31" s="4" t="s">
        <v>127</v>
      </c>
      <c r="B31" s="4" t="s">
        <v>7</v>
      </c>
      <c r="C31" s="4" t="s">
        <v>14</v>
      </c>
      <c r="D31" s="4" t="s">
        <v>212</v>
      </c>
      <c r="E31" s="4" t="s">
        <v>25</v>
      </c>
      <c r="F31" s="4" t="s">
        <v>351</v>
      </c>
      <c r="L31" s="4" t="s">
        <v>31</v>
      </c>
      <c r="O31" s="4" t="s">
        <v>369</v>
      </c>
    </row>
    <row r="32" spans="1:24" x14ac:dyDescent="0.15">
      <c r="A32" s="4" t="s">
        <v>353</v>
      </c>
      <c r="B32" s="4" t="s">
        <v>8</v>
      </c>
      <c r="C32" s="4" t="s">
        <v>15</v>
      </c>
      <c r="D32" s="4" t="s">
        <v>133</v>
      </c>
      <c r="F32" s="4" t="s">
        <v>356</v>
      </c>
      <c r="L32" s="4" t="s">
        <v>32</v>
      </c>
    </row>
    <row r="33" spans="1:12" x14ac:dyDescent="0.15">
      <c r="A33" s="4" t="s">
        <v>357</v>
      </c>
      <c r="B33" s="4" t="s">
        <v>9</v>
      </c>
      <c r="C33" s="4" t="s">
        <v>361</v>
      </c>
      <c r="D33" s="4" t="s">
        <v>113</v>
      </c>
      <c r="F33" s="4" t="s">
        <v>358</v>
      </c>
      <c r="L33" s="4" t="s">
        <v>33</v>
      </c>
    </row>
    <row r="34" spans="1:12" x14ac:dyDescent="0.15">
      <c r="A34" s="4" t="s">
        <v>1108</v>
      </c>
      <c r="B34" s="4" t="s">
        <v>10</v>
      </c>
      <c r="C34" s="4" t="s">
        <v>370</v>
      </c>
      <c r="D34" s="4" t="s">
        <v>213</v>
      </c>
      <c r="F34" s="4" t="s">
        <v>359</v>
      </c>
      <c r="L34" s="4" t="s">
        <v>34</v>
      </c>
    </row>
    <row r="35" spans="1:12" x14ac:dyDescent="0.15">
      <c r="B35" s="4" t="s">
        <v>360</v>
      </c>
      <c r="C35" s="4" t="s">
        <v>363</v>
      </c>
      <c r="D35" s="4" t="s">
        <v>362</v>
      </c>
      <c r="F35" s="4" t="s">
        <v>374</v>
      </c>
    </row>
    <row r="36" spans="1:12" x14ac:dyDescent="0.15">
      <c r="C36" s="4" t="s">
        <v>16</v>
      </c>
      <c r="F36" s="4" t="s">
        <v>238</v>
      </c>
    </row>
    <row r="37" spans="1:12" x14ac:dyDescent="0.15">
      <c r="C37" s="4" t="s">
        <v>17</v>
      </c>
      <c r="F37" s="4" t="s">
        <v>115</v>
      </c>
    </row>
    <row r="38" spans="1:12" x14ac:dyDescent="0.15">
      <c r="C38" s="4" t="s">
        <v>185</v>
      </c>
      <c r="F38" s="4" t="s">
        <v>116</v>
      </c>
    </row>
    <row r="39" spans="1:12" x14ac:dyDescent="0.15">
      <c r="C39" s="4" t="s">
        <v>18</v>
      </c>
      <c r="F39" s="4" t="s">
        <v>239</v>
      </c>
    </row>
    <row r="51" spans="1:24" x14ac:dyDescent="0.15">
      <c r="A51" s="4" t="s">
        <v>214</v>
      </c>
      <c r="B51" s="4" t="s">
        <v>215</v>
      </c>
      <c r="C51" s="4" t="s">
        <v>216</v>
      </c>
      <c r="D51" s="4" t="s">
        <v>217</v>
      </c>
      <c r="E51" s="4" t="s">
        <v>218</v>
      </c>
      <c r="F51" s="4" t="s">
        <v>219</v>
      </c>
      <c r="G51" s="4" t="s">
        <v>220</v>
      </c>
      <c r="H51" s="4" t="s">
        <v>221</v>
      </c>
      <c r="I51" s="4" t="s">
        <v>222</v>
      </c>
      <c r="J51" s="4" t="s">
        <v>223</v>
      </c>
      <c r="K51" s="4" t="s">
        <v>224</v>
      </c>
      <c r="L51" s="4" t="s">
        <v>225</v>
      </c>
      <c r="M51" s="4" t="s">
        <v>226</v>
      </c>
      <c r="N51" s="4" t="s">
        <v>227</v>
      </c>
      <c r="O51" s="4" t="s">
        <v>228</v>
      </c>
      <c r="P51" s="4" t="s">
        <v>229</v>
      </c>
      <c r="Q51" s="4" t="s">
        <v>230</v>
      </c>
      <c r="R51" s="4" t="s">
        <v>231</v>
      </c>
      <c r="S51" s="4" t="s">
        <v>232</v>
      </c>
      <c r="T51" s="4" t="s">
        <v>233</v>
      </c>
      <c r="U51" s="4" t="s">
        <v>234</v>
      </c>
      <c r="V51" s="4" t="s">
        <v>235</v>
      </c>
      <c r="W51" s="4" t="s">
        <v>236</v>
      </c>
      <c r="X51" s="4" t="s">
        <v>237</v>
      </c>
    </row>
    <row r="52" spans="1:24" x14ac:dyDescent="0.15">
      <c r="A52" s="4" t="s">
        <v>1</v>
      </c>
      <c r="B52" s="4" t="s">
        <v>3</v>
      </c>
      <c r="C52" s="4" t="s">
        <v>129</v>
      </c>
      <c r="D52" s="4" t="s">
        <v>19</v>
      </c>
      <c r="E52" s="4" t="s">
        <v>183</v>
      </c>
      <c r="F52" s="4" t="s">
        <v>114</v>
      </c>
      <c r="G52" s="4" t="s">
        <v>371</v>
      </c>
      <c r="H52" s="4" t="s">
        <v>334</v>
      </c>
      <c r="I52" s="4" t="s">
        <v>117</v>
      </c>
      <c r="J52" s="4" t="s">
        <v>210</v>
      </c>
      <c r="K52" s="4" t="s">
        <v>137</v>
      </c>
      <c r="L52" s="4" t="s">
        <v>27</v>
      </c>
      <c r="M52" s="4" t="s">
        <v>36</v>
      </c>
      <c r="N52" s="4" t="s">
        <v>39</v>
      </c>
      <c r="O52" s="4" t="s">
        <v>121</v>
      </c>
      <c r="P52" s="4" t="s">
        <v>122</v>
      </c>
      <c r="Q52" s="4" t="s">
        <v>123</v>
      </c>
      <c r="R52" s="4" t="s">
        <v>44</v>
      </c>
      <c r="S52" s="4" t="s">
        <v>135</v>
      </c>
      <c r="T52" s="4" t="s">
        <v>125</v>
      </c>
      <c r="U52" s="4" t="s">
        <v>365</v>
      </c>
      <c r="V52" s="4" t="s">
        <v>138</v>
      </c>
      <c r="W52" s="4" t="s">
        <v>366</v>
      </c>
      <c r="X52" s="4" t="s">
        <v>211</v>
      </c>
    </row>
    <row r="53" spans="1:24" x14ac:dyDescent="0.15">
      <c r="A53" s="4" t="s">
        <v>2</v>
      </c>
      <c r="B53" s="4" t="s">
        <v>5</v>
      </c>
      <c r="C53" s="4" t="s">
        <v>341</v>
      </c>
      <c r="D53" s="4" t="s">
        <v>20</v>
      </c>
      <c r="E53" s="4" t="s">
        <v>158</v>
      </c>
      <c r="F53" s="4" t="s">
        <v>335</v>
      </c>
      <c r="G53" s="4" t="s">
        <v>368</v>
      </c>
      <c r="I53" s="4" t="s">
        <v>118</v>
      </c>
      <c r="L53" s="4" t="s">
        <v>28</v>
      </c>
      <c r="M53" s="4" t="s">
        <v>120</v>
      </c>
      <c r="N53" s="4" t="s">
        <v>40</v>
      </c>
      <c r="O53" s="4" t="s">
        <v>41</v>
      </c>
      <c r="Q53" s="4" t="s">
        <v>338</v>
      </c>
      <c r="R53" s="4" t="s">
        <v>45</v>
      </c>
      <c r="S53" s="4" t="s">
        <v>372</v>
      </c>
      <c r="T53" s="4" t="s">
        <v>126</v>
      </c>
      <c r="W53" s="4" t="s">
        <v>367</v>
      </c>
    </row>
    <row r="54" spans="1:24" x14ac:dyDescent="0.15">
      <c r="A54" s="4" t="s">
        <v>340</v>
      </c>
      <c r="B54" s="4" t="s">
        <v>6</v>
      </c>
      <c r="C54" s="4" t="s">
        <v>13</v>
      </c>
      <c r="D54" s="4" t="s">
        <v>21</v>
      </c>
      <c r="E54" s="4" t="s">
        <v>22</v>
      </c>
      <c r="F54" s="4" t="s">
        <v>342</v>
      </c>
      <c r="I54" s="4" t="s">
        <v>119</v>
      </c>
      <c r="L54" s="4" t="s">
        <v>29</v>
      </c>
      <c r="M54" s="4" t="s">
        <v>37</v>
      </c>
      <c r="O54" s="4" t="s">
        <v>42</v>
      </c>
      <c r="Q54" s="4" t="s">
        <v>124</v>
      </c>
      <c r="S54" s="4" t="s">
        <v>136</v>
      </c>
    </row>
    <row r="55" spans="1:24" x14ac:dyDescent="0.15">
      <c r="A55" s="4" t="s">
        <v>345</v>
      </c>
      <c r="B55" s="4" t="s">
        <v>8</v>
      </c>
      <c r="C55" s="4" t="s">
        <v>373</v>
      </c>
      <c r="D55" s="4" t="s">
        <v>212</v>
      </c>
      <c r="E55" s="4" t="s">
        <v>24</v>
      </c>
      <c r="F55" s="4" t="s">
        <v>347</v>
      </c>
      <c r="L55" s="4" t="s">
        <v>30</v>
      </c>
      <c r="M55" s="4" t="s">
        <v>38</v>
      </c>
      <c r="O55" s="4" t="s">
        <v>349</v>
      </c>
      <c r="Q55" s="4" t="s">
        <v>0</v>
      </c>
      <c r="S55" s="4" t="s">
        <v>339</v>
      </c>
    </row>
    <row r="56" spans="1:24" x14ac:dyDescent="0.15">
      <c r="A56" s="4" t="s">
        <v>127</v>
      </c>
      <c r="B56" s="4" t="s">
        <v>9</v>
      </c>
      <c r="C56" s="4" t="s">
        <v>130</v>
      </c>
      <c r="D56" s="4" t="s">
        <v>113</v>
      </c>
      <c r="E56" s="4" t="s">
        <v>25</v>
      </c>
      <c r="F56" s="4" t="s">
        <v>351</v>
      </c>
      <c r="L56" s="4" t="s">
        <v>31</v>
      </c>
      <c r="M56" s="4" t="s">
        <v>184</v>
      </c>
      <c r="O56" s="4" t="s">
        <v>352</v>
      </c>
    </row>
    <row r="57" spans="1:24" x14ac:dyDescent="0.15">
      <c r="A57" s="4" t="s">
        <v>353</v>
      </c>
      <c r="B57" s="4" t="s">
        <v>10</v>
      </c>
      <c r="C57" s="4" t="s">
        <v>14</v>
      </c>
      <c r="D57" s="4" t="s">
        <v>213</v>
      </c>
      <c r="E57" s="4" t="s">
        <v>26</v>
      </c>
      <c r="F57" s="4" t="s">
        <v>356</v>
      </c>
      <c r="L57" s="4" t="s">
        <v>32</v>
      </c>
      <c r="O57" s="4" t="s">
        <v>369</v>
      </c>
    </row>
    <row r="58" spans="1:24" x14ac:dyDescent="0.15">
      <c r="A58" s="4" t="s">
        <v>357</v>
      </c>
      <c r="B58" s="4" t="s">
        <v>360</v>
      </c>
      <c r="C58" s="4" t="s">
        <v>15</v>
      </c>
      <c r="E58" s="4" t="s">
        <v>355</v>
      </c>
      <c r="F58" s="4" t="s">
        <v>358</v>
      </c>
      <c r="L58" s="4" t="s">
        <v>33</v>
      </c>
    </row>
    <row r="59" spans="1:24" x14ac:dyDescent="0.15">
      <c r="A59" s="4" t="s">
        <v>1108</v>
      </c>
      <c r="C59" s="4" t="s">
        <v>361</v>
      </c>
      <c r="F59" s="4" t="s">
        <v>359</v>
      </c>
      <c r="L59" s="4" t="s">
        <v>34</v>
      </c>
    </row>
    <row r="60" spans="1:24" x14ac:dyDescent="0.15">
      <c r="C60" s="4" t="s">
        <v>370</v>
      </c>
      <c r="F60" s="4" t="s">
        <v>374</v>
      </c>
    </row>
    <row r="61" spans="1:24" x14ac:dyDescent="0.15">
      <c r="C61" s="4" t="s">
        <v>363</v>
      </c>
      <c r="F61" s="4" t="s">
        <v>238</v>
      </c>
    </row>
    <row r="62" spans="1:24" x14ac:dyDescent="0.15">
      <c r="C62" s="4" t="s">
        <v>16</v>
      </c>
      <c r="F62" s="4" t="s">
        <v>115</v>
      </c>
    </row>
    <row r="63" spans="1:24" x14ac:dyDescent="0.15">
      <c r="C63" s="4" t="s">
        <v>17</v>
      </c>
      <c r="F63" s="4" t="s">
        <v>116</v>
      </c>
    </row>
    <row r="64" spans="1:24" x14ac:dyDescent="0.15">
      <c r="C64" s="4" t="s">
        <v>185</v>
      </c>
      <c r="F64" s="4" t="s">
        <v>239</v>
      </c>
    </row>
    <row r="65" spans="1:23" x14ac:dyDescent="0.15">
      <c r="C65" s="4" t="s">
        <v>18</v>
      </c>
    </row>
    <row r="76" spans="1:23" x14ac:dyDescent="0.15">
      <c r="A76" s="4" t="s">
        <v>240</v>
      </c>
      <c r="B76" s="4" t="s">
        <v>241</v>
      </c>
      <c r="C76" s="4" t="s">
        <v>242</v>
      </c>
      <c r="D76" s="4" t="s">
        <v>243</v>
      </c>
      <c r="E76" s="4" t="s">
        <v>244</v>
      </c>
      <c r="F76" s="4" t="s">
        <v>245</v>
      </c>
      <c r="G76" s="4" t="s">
        <v>246</v>
      </c>
      <c r="H76" s="4" t="s">
        <v>247</v>
      </c>
      <c r="I76" s="4" t="s">
        <v>248</v>
      </c>
      <c r="J76" s="4" t="s">
        <v>249</v>
      </c>
      <c r="K76" s="4" t="s">
        <v>250</v>
      </c>
      <c r="L76" s="4" t="s">
        <v>251</v>
      </c>
      <c r="M76" s="4" t="s">
        <v>252</v>
      </c>
      <c r="N76" s="4" t="s">
        <v>253</v>
      </c>
      <c r="O76" s="4" t="s">
        <v>254</v>
      </c>
      <c r="P76" s="4" t="s">
        <v>255</v>
      </c>
      <c r="Q76" s="4" t="s">
        <v>256</v>
      </c>
      <c r="R76" s="4" t="s">
        <v>257</v>
      </c>
      <c r="S76" s="4" t="s">
        <v>258</v>
      </c>
      <c r="T76" s="4" t="s">
        <v>259</v>
      </c>
      <c r="U76" s="4" t="s">
        <v>260</v>
      </c>
      <c r="V76" s="4" t="s">
        <v>261</v>
      </c>
      <c r="W76" s="4" t="s">
        <v>262</v>
      </c>
    </row>
    <row r="77" spans="1:23" x14ac:dyDescent="0.15">
      <c r="A77" s="4" t="s">
        <v>1</v>
      </c>
      <c r="B77" s="4" t="s">
        <v>3</v>
      </c>
      <c r="C77" s="4" t="s">
        <v>129</v>
      </c>
      <c r="D77" s="4" t="s">
        <v>19</v>
      </c>
      <c r="E77" s="4" t="s">
        <v>183</v>
      </c>
      <c r="F77" s="4" t="s">
        <v>114</v>
      </c>
      <c r="G77" s="4" t="s">
        <v>371</v>
      </c>
      <c r="H77" s="4" t="s">
        <v>117</v>
      </c>
      <c r="I77" s="4" t="s">
        <v>210</v>
      </c>
      <c r="J77" s="4" t="s">
        <v>137</v>
      </c>
      <c r="K77" s="4" t="s">
        <v>27</v>
      </c>
      <c r="L77" s="4" t="s">
        <v>35</v>
      </c>
      <c r="M77" s="4" t="s">
        <v>39</v>
      </c>
      <c r="N77" s="4" t="s">
        <v>121</v>
      </c>
      <c r="O77" s="4" t="s">
        <v>43</v>
      </c>
      <c r="P77" s="4" t="s">
        <v>123</v>
      </c>
      <c r="Q77" s="4" t="s">
        <v>44</v>
      </c>
      <c r="R77" s="4" t="s">
        <v>135</v>
      </c>
      <c r="S77" s="4" t="s">
        <v>125</v>
      </c>
      <c r="T77" s="4" t="s">
        <v>365</v>
      </c>
      <c r="U77" s="4" t="s">
        <v>138</v>
      </c>
      <c r="V77" s="4" t="s">
        <v>366</v>
      </c>
      <c r="W77" s="4" t="s">
        <v>211</v>
      </c>
    </row>
    <row r="78" spans="1:23" x14ac:dyDescent="0.15">
      <c r="A78" s="4" t="s">
        <v>2</v>
      </c>
      <c r="B78" s="4" t="s">
        <v>4</v>
      </c>
      <c r="C78" s="4" t="s">
        <v>341</v>
      </c>
      <c r="D78" s="4" t="s">
        <v>20</v>
      </c>
      <c r="E78" s="4" t="s">
        <v>158</v>
      </c>
      <c r="F78" s="4" t="s">
        <v>335</v>
      </c>
      <c r="G78" s="4" t="s">
        <v>368</v>
      </c>
      <c r="H78" s="4" t="s">
        <v>118</v>
      </c>
      <c r="I78" s="4" t="s">
        <v>348</v>
      </c>
      <c r="K78" s="4" t="s">
        <v>28</v>
      </c>
      <c r="L78" s="4" t="s">
        <v>36</v>
      </c>
      <c r="M78" s="4" t="s">
        <v>40</v>
      </c>
      <c r="N78" s="4" t="s">
        <v>41</v>
      </c>
      <c r="O78" s="4" t="s">
        <v>122</v>
      </c>
      <c r="P78" s="4" t="s">
        <v>338</v>
      </c>
      <c r="Q78" s="4" t="s">
        <v>45</v>
      </c>
      <c r="R78" s="4" t="s">
        <v>372</v>
      </c>
      <c r="S78" s="4" t="s">
        <v>126</v>
      </c>
      <c r="V78" s="4" t="s">
        <v>367</v>
      </c>
    </row>
    <row r="79" spans="1:23" x14ac:dyDescent="0.15">
      <c r="A79" s="4" t="s">
        <v>340</v>
      </c>
      <c r="B79" s="4" t="s">
        <v>5</v>
      </c>
      <c r="C79" s="4" t="s">
        <v>12</v>
      </c>
      <c r="D79" s="4" t="s">
        <v>21</v>
      </c>
      <c r="E79" s="4" t="s">
        <v>22</v>
      </c>
      <c r="F79" s="4" t="s">
        <v>342</v>
      </c>
      <c r="H79" s="4" t="s">
        <v>343</v>
      </c>
      <c r="K79" s="4" t="s">
        <v>29</v>
      </c>
      <c r="L79" s="4" t="s">
        <v>120</v>
      </c>
      <c r="N79" s="4" t="s">
        <v>42</v>
      </c>
      <c r="P79" s="4" t="s">
        <v>124</v>
      </c>
      <c r="R79" s="4" t="s">
        <v>136</v>
      </c>
    </row>
    <row r="80" spans="1:23" x14ac:dyDescent="0.15">
      <c r="A80" s="4" t="s">
        <v>345</v>
      </c>
      <c r="B80" s="4" t="s">
        <v>6</v>
      </c>
      <c r="C80" s="4" t="s">
        <v>350</v>
      </c>
      <c r="D80" s="4" t="s">
        <v>212</v>
      </c>
      <c r="E80" s="4" t="s">
        <v>23</v>
      </c>
      <c r="F80" s="4" t="s">
        <v>347</v>
      </c>
      <c r="H80" s="4" t="s">
        <v>119</v>
      </c>
      <c r="K80" s="4" t="s">
        <v>30</v>
      </c>
      <c r="L80" s="4" t="s">
        <v>37</v>
      </c>
      <c r="N80" s="4" t="s">
        <v>349</v>
      </c>
      <c r="P80" s="4" t="s">
        <v>0</v>
      </c>
    </row>
    <row r="81" spans="1:14" x14ac:dyDescent="0.15">
      <c r="A81" s="4" t="s">
        <v>127</v>
      </c>
      <c r="B81" s="4" t="s">
        <v>8</v>
      </c>
      <c r="C81" s="4" t="s">
        <v>373</v>
      </c>
      <c r="D81" s="4" t="s">
        <v>113</v>
      </c>
      <c r="E81" s="4" t="s">
        <v>25</v>
      </c>
      <c r="F81" s="4" t="s">
        <v>351</v>
      </c>
      <c r="K81" s="4" t="s">
        <v>31</v>
      </c>
      <c r="L81" s="4" t="s">
        <v>38</v>
      </c>
      <c r="N81" s="4" t="s">
        <v>369</v>
      </c>
    </row>
    <row r="82" spans="1:14" x14ac:dyDescent="0.15">
      <c r="A82" s="4" t="s">
        <v>353</v>
      </c>
      <c r="B82" s="4" t="s">
        <v>10</v>
      </c>
      <c r="C82" s="4" t="s">
        <v>130</v>
      </c>
      <c r="D82" s="4" t="s">
        <v>213</v>
      </c>
      <c r="E82" s="4" t="s">
        <v>26</v>
      </c>
      <c r="F82" s="4" t="s">
        <v>356</v>
      </c>
      <c r="K82" s="4" t="s">
        <v>32</v>
      </c>
      <c r="L82" s="4" t="s">
        <v>184</v>
      </c>
    </row>
    <row r="83" spans="1:14" x14ac:dyDescent="0.15">
      <c r="A83" s="4" t="s">
        <v>357</v>
      </c>
      <c r="B83" s="4" t="s">
        <v>360</v>
      </c>
      <c r="C83" s="4" t="s">
        <v>14</v>
      </c>
      <c r="D83" s="4" t="s">
        <v>362</v>
      </c>
      <c r="E83" s="4" t="s">
        <v>355</v>
      </c>
      <c r="F83" s="4" t="s">
        <v>358</v>
      </c>
      <c r="K83" s="4" t="s">
        <v>33</v>
      </c>
    </row>
    <row r="84" spans="1:14" x14ac:dyDescent="0.15">
      <c r="A84" s="4" t="s">
        <v>1108</v>
      </c>
      <c r="C84" s="4" t="s">
        <v>15</v>
      </c>
      <c r="F84" s="4" t="s">
        <v>359</v>
      </c>
      <c r="K84" s="4" t="s">
        <v>34</v>
      </c>
    </row>
    <row r="85" spans="1:14" x14ac:dyDescent="0.15">
      <c r="C85" s="4" t="s">
        <v>361</v>
      </c>
      <c r="F85" s="4" t="s">
        <v>374</v>
      </c>
    </row>
    <row r="86" spans="1:14" x14ac:dyDescent="0.15">
      <c r="C86" s="4" t="s">
        <v>370</v>
      </c>
      <c r="F86" s="4" t="s">
        <v>238</v>
      </c>
    </row>
    <row r="87" spans="1:14" x14ac:dyDescent="0.15">
      <c r="C87" s="4" t="s">
        <v>363</v>
      </c>
      <c r="F87" s="4" t="s">
        <v>115</v>
      </c>
    </row>
    <row r="88" spans="1:14" x14ac:dyDescent="0.15">
      <c r="C88" s="4" t="s">
        <v>364</v>
      </c>
      <c r="F88" s="4" t="s">
        <v>116</v>
      </c>
    </row>
    <row r="89" spans="1:14" x14ac:dyDescent="0.15">
      <c r="C89" s="4" t="s">
        <v>16</v>
      </c>
      <c r="F89" s="4" t="s">
        <v>239</v>
      </c>
    </row>
    <row r="90" spans="1:14" x14ac:dyDescent="0.15">
      <c r="C90" s="4" t="s">
        <v>17</v>
      </c>
    </row>
    <row r="91" spans="1:14" x14ac:dyDescent="0.15">
      <c r="C91" s="4" t="s">
        <v>185</v>
      </c>
    </row>
    <row r="92" spans="1:14" x14ac:dyDescent="0.15">
      <c r="C92" s="4" t="s">
        <v>18</v>
      </c>
    </row>
    <row r="101" spans="1:23" x14ac:dyDescent="0.15">
      <c r="A101" s="4" t="s">
        <v>263</v>
      </c>
      <c r="B101" s="4" t="s">
        <v>264</v>
      </c>
      <c r="C101" s="4" t="s">
        <v>265</v>
      </c>
      <c r="D101" s="4" t="s">
        <v>266</v>
      </c>
      <c r="E101" s="4" t="s">
        <v>267</v>
      </c>
      <c r="F101" s="4" t="s">
        <v>268</v>
      </c>
      <c r="G101" s="4" t="s">
        <v>269</v>
      </c>
      <c r="H101" s="4" t="s">
        <v>270</v>
      </c>
      <c r="I101" s="4" t="s">
        <v>271</v>
      </c>
      <c r="J101" s="4" t="s">
        <v>272</v>
      </c>
      <c r="K101" s="4" t="s">
        <v>273</v>
      </c>
      <c r="L101" s="4" t="s">
        <v>274</v>
      </c>
      <c r="M101" s="4" t="s">
        <v>275</v>
      </c>
      <c r="N101" s="4" t="s">
        <v>276</v>
      </c>
      <c r="O101" s="4" t="s">
        <v>277</v>
      </c>
      <c r="P101" s="4" t="s">
        <v>278</v>
      </c>
      <c r="Q101" s="4" t="s">
        <v>279</v>
      </c>
      <c r="R101" s="4" t="s">
        <v>280</v>
      </c>
      <c r="S101" s="4" t="s">
        <v>281</v>
      </c>
      <c r="T101" s="4" t="s">
        <v>282</v>
      </c>
      <c r="U101" s="4" t="s">
        <v>283</v>
      </c>
      <c r="V101" s="4" t="s">
        <v>284</v>
      </c>
      <c r="W101" s="4" t="s">
        <v>285</v>
      </c>
    </row>
    <row r="102" spans="1:23" x14ac:dyDescent="0.15">
      <c r="A102" s="4" t="s">
        <v>1</v>
      </c>
      <c r="B102" s="4" t="s">
        <v>3</v>
      </c>
      <c r="C102" s="4" t="s">
        <v>11</v>
      </c>
      <c r="D102" s="4" t="s">
        <v>19</v>
      </c>
      <c r="E102" s="4" t="s">
        <v>183</v>
      </c>
      <c r="F102" s="4" t="s">
        <v>114</v>
      </c>
      <c r="G102" s="4" t="s">
        <v>333</v>
      </c>
      <c r="H102" s="4" t="s">
        <v>334</v>
      </c>
      <c r="I102" s="4" t="s">
        <v>117</v>
      </c>
      <c r="J102" s="4" t="s">
        <v>112</v>
      </c>
      <c r="K102" s="4" t="s">
        <v>137</v>
      </c>
      <c r="L102" s="4" t="s">
        <v>27</v>
      </c>
      <c r="M102" s="4" t="s">
        <v>35</v>
      </c>
      <c r="N102" s="4" t="s">
        <v>39</v>
      </c>
      <c r="O102" s="4" t="s">
        <v>121</v>
      </c>
      <c r="P102" s="4" t="s">
        <v>43</v>
      </c>
      <c r="Q102" s="4" t="s">
        <v>123</v>
      </c>
      <c r="R102" s="4" t="s">
        <v>44</v>
      </c>
      <c r="S102" s="4" t="s">
        <v>135</v>
      </c>
      <c r="T102" s="4" t="s">
        <v>125</v>
      </c>
      <c r="U102" s="4" t="s">
        <v>365</v>
      </c>
      <c r="V102" s="4" t="s">
        <v>138</v>
      </c>
      <c r="W102" s="4" t="s">
        <v>366</v>
      </c>
    </row>
    <row r="103" spans="1:23" x14ac:dyDescent="0.15">
      <c r="A103" s="4" t="s">
        <v>2</v>
      </c>
      <c r="B103" s="4" t="s">
        <v>4</v>
      </c>
      <c r="C103" s="4" t="s">
        <v>129</v>
      </c>
      <c r="D103" s="4" t="s">
        <v>134</v>
      </c>
      <c r="E103" s="4" t="s">
        <v>158</v>
      </c>
      <c r="F103" s="4" t="s">
        <v>335</v>
      </c>
      <c r="G103" s="4" t="s">
        <v>371</v>
      </c>
      <c r="I103" s="4" t="s">
        <v>118</v>
      </c>
      <c r="J103" s="4" t="s">
        <v>336</v>
      </c>
      <c r="K103" s="4" t="s">
        <v>337</v>
      </c>
      <c r="L103" s="4" t="s">
        <v>28</v>
      </c>
      <c r="M103" s="4" t="s">
        <v>120</v>
      </c>
      <c r="N103" s="4" t="s">
        <v>40</v>
      </c>
      <c r="O103" s="4" t="s">
        <v>42</v>
      </c>
      <c r="P103" s="4" t="s">
        <v>122</v>
      </c>
      <c r="Q103" s="4" t="s">
        <v>338</v>
      </c>
      <c r="R103" s="4" t="s">
        <v>45</v>
      </c>
      <c r="S103" s="4" t="s">
        <v>372</v>
      </c>
      <c r="T103" s="4" t="s">
        <v>126</v>
      </c>
      <c r="W103" s="4" t="s">
        <v>367</v>
      </c>
    </row>
    <row r="104" spans="1:23" x14ac:dyDescent="0.15">
      <c r="A104" s="4" t="s">
        <v>340</v>
      </c>
      <c r="B104" s="4" t="s">
        <v>5</v>
      </c>
      <c r="C104" s="4" t="s">
        <v>12</v>
      </c>
      <c r="D104" s="4" t="s">
        <v>346</v>
      </c>
      <c r="E104" s="4" t="s">
        <v>22</v>
      </c>
      <c r="F104" s="4" t="s">
        <v>342</v>
      </c>
      <c r="G104" s="4" t="s">
        <v>368</v>
      </c>
      <c r="I104" s="4" t="s">
        <v>343</v>
      </c>
      <c r="J104" s="4" t="s">
        <v>210</v>
      </c>
      <c r="K104" s="4" t="s">
        <v>344</v>
      </c>
      <c r="L104" s="4" t="s">
        <v>29</v>
      </c>
      <c r="M104" s="4" t="s">
        <v>37</v>
      </c>
      <c r="O104" s="4" t="s">
        <v>349</v>
      </c>
      <c r="Q104" s="4" t="s">
        <v>124</v>
      </c>
      <c r="S104" s="4" t="s">
        <v>136</v>
      </c>
    </row>
    <row r="105" spans="1:23" x14ac:dyDescent="0.15">
      <c r="A105" s="4" t="s">
        <v>345</v>
      </c>
      <c r="B105" s="4" t="s">
        <v>6</v>
      </c>
      <c r="C105" s="4" t="s">
        <v>350</v>
      </c>
      <c r="D105" s="4" t="s">
        <v>21</v>
      </c>
      <c r="E105" s="4" t="s">
        <v>23</v>
      </c>
      <c r="F105" s="4" t="s">
        <v>347</v>
      </c>
      <c r="I105" s="4" t="s">
        <v>119</v>
      </c>
      <c r="J105" s="4" t="s">
        <v>348</v>
      </c>
      <c r="L105" s="4" t="s">
        <v>30</v>
      </c>
      <c r="M105" s="4" t="s">
        <v>38</v>
      </c>
      <c r="O105" s="4" t="s">
        <v>352</v>
      </c>
      <c r="Q105" s="4" t="s">
        <v>0</v>
      </c>
    </row>
    <row r="106" spans="1:23" x14ac:dyDescent="0.15">
      <c r="A106" s="4" t="s">
        <v>127</v>
      </c>
      <c r="B106" s="4" t="s">
        <v>7</v>
      </c>
      <c r="C106" s="4" t="s">
        <v>373</v>
      </c>
      <c r="D106" s="4" t="s">
        <v>212</v>
      </c>
      <c r="E106" s="4" t="s">
        <v>24</v>
      </c>
      <c r="F106" s="4" t="s">
        <v>351</v>
      </c>
      <c r="J106" s="4" t="s">
        <v>375</v>
      </c>
      <c r="L106" s="4" t="s">
        <v>31</v>
      </c>
      <c r="M106" s="4" t="s">
        <v>184</v>
      </c>
      <c r="O106" s="4" t="s">
        <v>369</v>
      </c>
    </row>
    <row r="107" spans="1:23" x14ac:dyDescent="0.15">
      <c r="A107" s="4" t="s">
        <v>353</v>
      </c>
      <c r="B107" s="4" t="s">
        <v>354</v>
      </c>
      <c r="C107" s="4" t="s">
        <v>130</v>
      </c>
      <c r="D107" s="4" t="s">
        <v>133</v>
      </c>
      <c r="E107" s="4" t="s">
        <v>25</v>
      </c>
      <c r="F107" s="4" t="s">
        <v>356</v>
      </c>
      <c r="L107" s="4" t="s">
        <v>32</v>
      </c>
    </row>
    <row r="108" spans="1:23" x14ac:dyDescent="0.15">
      <c r="A108" s="4" t="s">
        <v>357</v>
      </c>
      <c r="B108" s="4" t="s">
        <v>8</v>
      </c>
      <c r="C108" s="4" t="s">
        <v>14</v>
      </c>
      <c r="D108" s="4" t="s">
        <v>113</v>
      </c>
      <c r="E108" s="4" t="s">
        <v>26</v>
      </c>
      <c r="F108" s="4" t="s">
        <v>358</v>
      </c>
      <c r="L108" s="4" t="s">
        <v>33</v>
      </c>
    </row>
    <row r="109" spans="1:23" x14ac:dyDescent="0.15">
      <c r="A109" s="4" t="s">
        <v>1108</v>
      </c>
      <c r="C109" s="4" t="s">
        <v>15</v>
      </c>
      <c r="D109" s="4" t="s">
        <v>213</v>
      </c>
      <c r="E109" s="4" t="s">
        <v>355</v>
      </c>
      <c r="F109" s="4" t="s">
        <v>359</v>
      </c>
      <c r="L109" s="4" t="s">
        <v>34</v>
      </c>
    </row>
    <row r="110" spans="1:23" x14ac:dyDescent="0.15">
      <c r="C110" s="4" t="s">
        <v>361</v>
      </c>
      <c r="D110" s="4" t="s">
        <v>362</v>
      </c>
      <c r="F110" s="4" t="s">
        <v>374</v>
      </c>
    </row>
    <row r="111" spans="1:23" x14ac:dyDescent="0.15">
      <c r="C111" s="4" t="s">
        <v>363</v>
      </c>
      <c r="F111" s="4" t="s">
        <v>376</v>
      </c>
    </row>
    <row r="112" spans="1:23" x14ac:dyDescent="0.15">
      <c r="C112" s="4" t="s">
        <v>364</v>
      </c>
      <c r="F112" s="4" t="s">
        <v>377</v>
      </c>
    </row>
    <row r="113" spans="1:22" x14ac:dyDescent="0.15">
      <c r="C113" s="4" t="s">
        <v>17</v>
      </c>
      <c r="F113" s="4" t="s">
        <v>238</v>
      </c>
    </row>
    <row r="114" spans="1:22" x14ac:dyDescent="0.15">
      <c r="C114" s="4" t="s">
        <v>185</v>
      </c>
      <c r="F114" s="4" t="s">
        <v>115</v>
      </c>
    </row>
    <row r="115" spans="1:22" x14ac:dyDescent="0.15">
      <c r="C115" s="4" t="s">
        <v>157</v>
      </c>
      <c r="F115" s="4" t="s">
        <v>116</v>
      </c>
    </row>
    <row r="116" spans="1:22" x14ac:dyDescent="0.15">
      <c r="F116" s="4" t="s">
        <v>239</v>
      </c>
    </row>
    <row r="126" spans="1:22" x14ac:dyDescent="0.15">
      <c r="A126" s="4" t="s">
        <v>286</v>
      </c>
      <c r="B126" s="4" t="s">
        <v>287</v>
      </c>
      <c r="C126" s="4" t="s">
        <v>288</v>
      </c>
      <c r="D126" s="4" t="s">
        <v>289</v>
      </c>
      <c r="E126" s="4" t="s">
        <v>290</v>
      </c>
      <c r="F126" s="4" t="s">
        <v>291</v>
      </c>
      <c r="G126" s="4" t="s">
        <v>292</v>
      </c>
      <c r="H126" s="4" t="s">
        <v>293</v>
      </c>
      <c r="I126" s="4" t="s">
        <v>294</v>
      </c>
      <c r="J126" s="4" t="s">
        <v>295</v>
      </c>
      <c r="K126" s="4" t="s">
        <v>296</v>
      </c>
      <c r="L126" s="4" t="s">
        <v>297</v>
      </c>
      <c r="M126" s="4" t="s">
        <v>298</v>
      </c>
      <c r="N126" s="4" t="s">
        <v>299</v>
      </c>
      <c r="O126" s="4" t="s">
        <v>300</v>
      </c>
      <c r="P126" s="4" t="s">
        <v>301</v>
      </c>
      <c r="Q126" s="4" t="s">
        <v>302</v>
      </c>
      <c r="R126" s="4" t="s">
        <v>303</v>
      </c>
      <c r="S126" s="4" t="s">
        <v>304</v>
      </c>
      <c r="T126" s="4" t="s">
        <v>305</v>
      </c>
      <c r="U126" s="4" t="s">
        <v>306</v>
      </c>
      <c r="V126" s="4" t="s">
        <v>307</v>
      </c>
    </row>
    <row r="127" spans="1:22" x14ac:dyDescent="0.15">
      <c r="A127" s="4" t="s">
        <v>1</v>
      </c>
      <c r="B127" s="4" t="s">
        <v>3</v>
      </c>
      <c r="C127" s="4" t="s">
        <v>11</v>
      </c>
      <c r="D127" s="4" t="s">
        <v>19</v>
      </c>
      <c r="E127" s="4" t="s">
        <v>183</v>
      </c>
      <c r="F127" s="4" t="s">
        <v>114</v>
      </c>
      <c r="G127" s="4" t="s">
        <v>333</v>
      </c>
      <c r="H127" s="4" t="s">
        <v>334</v>
      </c>
      <c r="I127" s="4" t="s">
        <v>117</v>
      </c>
      <c r="J127" s="4" t="s">
        <v>112</v>
      </c>
      <c r="K127" s="4" t="s">
        <v>137</v>
      </c>
      <c r="L127" s="4" t="s">
        <v>27</v>
      </c>
      <c r="M127" s="4" t="s">
        <v>35</v>
      </c>
      <c r="N127" s="4" t="s">
        <v>39</v>
      </c>
      <c r="O127" s="4" t="s">
        <v>121</v>
      </c>
      <c r="P127" s="4" t="s">
        <v>43</v>
      </c>
      <c r="Q127" s="4" t="s">
        <v>123</v>
      </c>
      <c r="R127" s="4" t="s">
        <v>44</v>
      </c>
      <c r="S127" s="4" t="s">
        <v>136</v>
      </c>
      <c r="T127" s="4" t="s">
        <v>125</v>
      </c>
      <c r="U127" s="4" t="s">
        <v>138</v>
      </c>
      <c r="V127" s="4" t="s">
        <v>366</v>
      </c>
    </row>
    <row r="128" spans="1:22" x14ac:dyDescent="0.15">
      <c r="A128" s="4" t="s">
        <v>340</v>
      </c>
      <c r="B128" s="4" t="s">
        <v>5</v>
      </c>
      <c r="C128" s="4" t="s">
        <v>129</v>
      </c>
      <c r="D128" s="4" t="s">
        <v>20</v>
      </c>
      <c r="E128" s="4" t="s">
        <v>158</v>
      </c>
      <c r="F128" s="4" t="s">
        <v>335</v>
      </c>
      <c r="G128" s="4" t="s">
        <v>368</v>
      </c>
      <c r="I128" s="4" t="s">
        <v>118</v>
      </c>
      <c r="J128" s="4" t="s">
        <v>336</v>
      </c>
      <c r="K128" s="4" t="s">
        <v>337</v>
      </c>
      <c r="L128" s="4" t="s">
        <v>28</v>
      </c>
      <c r="M128" s="4" t="s">
        <v>120</v>
      </c>
      <c r="N128" s="4" t="s">
        <v>40</v>
      </c>
      <c r="O128" s="4" t="s">
        <v>41</v>
      </c>
      <c r="P128" s="4" t="s">
        <v>122</v>
      </c>
      <c r="Q128" s="4" t="s">
        <v>338</v>
      </c>
      <c r="R128" s="4" t="s">
        <v>45</v>
      </c>
      <c r="S128" s="4" t="s">
        <v>339</v>
      </c>
      <c r="T128" s="4" t="s">
        <v>126</v>
      </c>
      <c r="V128" s="4" t="s">
        <v>367</v>
      </c>
    </row>
    <row r="129" spans="1:17" x14ac:dyDescent="0.15">
      <c r="A129" s="4" t="s">
        <v>345</v>
      </c>
      <c r="B129" s="4" t="s">
        <v>6</v>
      </c>
      <c r="C129" s="4" t="s">
        <v>341</v>
      </c>
      <c r="D129" s="4" t="s">
        <v>134</v>
      </c>
      <c r="E129" s="4" t="s">
        <v>22</v>
      </c>
      <c r="F129" s="4" t="s">
        <v>342</v>
      </c>
      <c r="I129" s="4" t="s">
        <v>343</v>
      </c>
      <c r="J129" s="4" t="s">
        <v>348</v>
      </c>
      <c r="K129" s="4" t="s">
        <v>344</v>
      </c>
      <c r="L129" s="4" t="s">
        <v>29</v>
      </c>
      <c r="M129" s="4" t="s">
        <v>184</v>
      </c>
      <c r="O129" s="4" t="s">
        <v>42</v>
      </c>
      <c r="Q129" s="4" t="s">
        <v>124</v>
      </c>
    </row>
    <row r="130" spans="1:17" x14ac:dyDescent="0.15">
      <c r="A130" s="4" t="s">
        <v>127</v>
      </c>
      <c r="B130" s="4" t="s">
        <v>7</v>
      </c>
      <c r="C130" s="4" t="s">
        <v>12</v>
      </c>
      <c r="D130" s="4" t="s">
        <v>346</v>
      </c>
      <c r="E130" s="4" t="s">
        <v>23</v>
      </c>
      <c r="F130" s="4" t="s">
        <v>356</v>
      </c>
      <c r="I130" s="4" t="s">
        <v>119</v>
      </c>
      <c r="J130" s="4" t="s">
        <v>375</v>
      </c>
      <c r="L130" s="4" t="s">
        <v>30</v>
      </c>
      <c r="O130" s="4" t="s">
        <v>349</v>
      </c>
      <c r="Q130" s="4" t="s">
        <v>0</v>
      </c>
    </row>
    <row r="131" spans="1:17" x14ac:dyDescent="0.15">
      <c r="A131" s="4" t="s">
        <v>353</v>
      </c>
      <c r="B131" s="4" t="s">
        <v>354</v>
      </c>
      <c r="C131" s="4" t="s">
        <v>350</v>
      </c>
      <c r="D131" s="4" t="s">
        <v>21</v>
      </c>
      <c r="E131" s="4" t="s">
        <v>24</v>
      </c>
      <c r="F131" s="4" t="s">
        <v>358</v>
      </c>
      <c r="L131" s="4" t="s">
        <v>31</v>
      </c>
      <c r="O131" s="4" t="s">
        <v>352</v>
      </c>
    </row>
    <row r="132" spans="1:17" x14ac:dyDescent="0.15">
      <c r="A132" s="4" t="s">
        <v>357</v>
      </c>
      <c r="B132" s="4" t="s">
        <v>8</v>
      </c>
      <c r="C132" s="4" t="s">
        <v>373</v>
      </c>
      <c r="D132" s="4" t="s">
        <v>133</v>
      </c>
      <c r="E132" s="4" t="s">
        <v>25</v>
      </c>
      <c r="F132" s="4" t="s">
        <v>359</v>
      </c>
      <c r="L132" s="4" t="s">
        <v>33</v>
      </c>
    </row>
    <row r="133" spans="1:17" x14ac:dyDescent="0.15">
      <c r="A133" s="4" t="s">
        <v>1108</v>
      </c>
      <c r="C133" s="4" t="s">
        <v>130</v>
      </c>
      <c r="D133" s="4" t="s">
        <v>113</v>
      </c>
      <c r="E133" s="4" t="s">
        <v>355</v>
      </c>
      <c r="F133" s="4" t="s">
        <v>376</v>
      </c>
      <c r="L133" s="4" t="s">
        <v>34</v>
      </c>
    </row>
    <row r="134" spans="1:17" x14ac:dyDescent="0.15">
      <c r="C134" s="4" t="s">
        <v>14</v>
      </c>
      <c r="D134" s="4" t="s">
        <v>362</v>
      </c>
      <c r="F134" s="4" t="s">
        <v>377</v>
      </c>
    </row>
    <row r="135" spans="1:17" x14ac:dyDescent="0.15">
      <c r="C135" s="4" t="s">
        <v>15</v>
      </c>
      <c r="F135" s="4" t="s">
        <v>238</v>
      </c>
    </row>
    <row r="136" spans="1:17" x14ac:dyDescent="0.15">
      <c r="C136" s="4" t="s">
        <v>361</v>
      </c>
    </row>
    <row r="137" spans="1:17" x14ac:dyDescent="0.15">
      <c r="C137" s="4" t="s">
        <v>363</v>
      </c>
    </row>
    <row r="138" spans="1:17" x14ac:dyDescent="0.15">
      <c r="C138" s="4" t="s">
        <v>364</v>
      </c>
    </row>
    <row r="139" spans="1:17" x14ac:dyDescent="0.15">
      <c r="C139" s="4" t="s">
        <v>17</v>
      </c>
    </row>
    <row r="140" spans="1:17" x14ac:dyDescent="0.15">
      <c r="C140" s="4" t="s">
        <v>185</v>
      </c>
    </row>
    <row r="141" spans="1:17" x14ac:dyDescent="0.15">
      <c r="C141" s="4" t="s">
        <v>157</v>
      </c>
    </row>
    <row r="151" spans="1:21" x14ac:dyDescent="0.15">
      <c r="A151" s="4" t="s">
        <v>308</v>
      </c>
      <c r="B151" s="4" t="s">
        <v>309</v>
      </c>
      <c r="C151" s="4" t="s">
        <v>310</v>
      </c>
      <c r="D151" s="4" t="s">
        <v>311</v>
      </c>
      <c r="E151" s="4" t="s">
        <v>312</v>
      </c>
      <c r="F151" s="4" t="s">
        <v>313</v>
      </c>
      <c r="G151" s="4" t="s">
        <v>314</v>
      </c>
      <c r="H151" s="4" t="s">
        <v>315</v>
      </c>
      <c r="I151" s="4" t="s">
        <v>316</v>
      </c>
      <c r="J151" s="4" t="s">
        <v>317</v>
      </c>
      <c r="K151" s="4" t="s">
        <v>318</v>
      </c>
      <c r="L151" s="4" t="s">
        <v>319</v>
      </c>
      <c r="M151" s="4" t="s">
        <v>320</v>
      </c>
      <c r="N151" s="4" t="s">
        <v>321</v>
      </c>
      <c r="O151" s="4" t="s">
        <v>322</v>
      </c>
      <c r="P151" s="4" t="s">
        <v>323</v>
      </c>
      <c r="Q151" s="4" t="s">
        <v>324</v>
      </c>
      <c r="R151" s="4" t="s">
        <v>325</v>
      </c>
      <c r="S151" s="4" t="s">
        <v>326</v>
      </c>
      <c r="T151" s="4" t="s">
        <v>327</v>
      </c>
      <c r="U151" s="4" t="s">
        <v>328</v>
      </c>
    </row>
    <row r="152" spans="1:21" x14ac:dyDescent="0.15">
      <c r="A152" s="4" t="s">
        <v>1</v>
      </c>
      <c r="B152" s="4" t="s">
        <v>3</v>
      </c>
      <c r="C152" s="4" t="s">
        <v>11</v>
      </c>
      <c r="D152" s="4" t="s">
        <v>19</v>
      </c>
      <c r="E152" s="4" t="s">
        <v>183</v>
      </c>
      <c r="F152" s="4" t="s">
        <v>114</v>
      </c>
      <c r="G152" s="4" t="s">
        <v>333</v>
      </c>
      <c r="H152" s="4" t="s">
        <v>334</v>
      </c>
      <c r="I152" s="4" t="s">
        <v>117</v>
      </c>
      <c r="J152" s="4" t="s">
        <v>112</v>
      </c>
      <c r="K152" s="4" t="s">
        <v>137</v>
      </c>
      <c r="L152" s="4" t="s">
        <v>27</v>
      </c>
      <c r="M152" s="4" t="s">
        <v>35</v>
      </c>
      <c r="N152" s="4" t="s">
        <v>39</v>
      </c>
      <c r="O152" s="4" t="s">
        <v>121</v>
      </c>
      <c r="P152" s="4" t="s">
        <v>43</v>
      </c>
      <c r="Q152" s="4" t="s">
        <v>123</v>
      </c>
      <c r="R152" s="4" t="s">
        <v>44</v>
      </c>
      <c r="S152" s="4" t="s">
        <v>135</v>
      </c>
      <c r="T152" s="4" t="s">
        <v>125</v>
      </c>
      <c r="U152" s="4" t="s">
        <v>138</v>
      </c>
    </row>
    <row r="153" spans="1:21" x14ac:dyDescent="0.15">
      <c r="A153" s="4" t="s">
        <v>340</v>
      </c>
      <c r="B153" s="4" t="s">
        <v>5</v>
      </c>
      <c r="C153" s="4" t="s">
        <v>129</v>
      </c>
      <c r="D153" s="4" t="s">
        <v>20</v>
      </c>
      <c r="E153" s="4" t="s">
        <v>158</v>
      </c>
      <c r="F153" s="4" t="s">
        <v>335</v>
      </c>
      <c r="I153" s="4" t="s">
        <v>118</v>
      </c>
      <c r="J153" s="4" t="s">
        <v>336</v>
      </c>
      <c r="K153" s="4" t="s">
        <v>337</v>
      </c>
      <c r="L153" s="4" t="s">
        <v>28</v>
      </c>
      <c r="M153" s="4" t="s">
        <v>36</v>
      </c>
      <c r="N153" s="4" t="s">
        <v>40</v>
      </c>
      <c r="O153" s="4" t="s">
        <v>41</v>
      </c>
      <c r="P153" s="4" t="s">
        <v>122</v>
      </c>
      <c r="Q153" s="4" t="s">
        <v>338</v>
      </c>
      <c r="R153" s="4" t="s">
        <v>45</v>
      </c>
      <c r="S153" s="4" t="s">
        <v>136</v>
      </c>
    </row>
    <row r="154" spans="1:21" x14ac:dyDescent="0.15">
      <c r="A154" s="4" t="s">
        <v>345</v>
      </c>
      <c r="B154" s="4" t="s">
        <v>6</v>
      </c>
      <c r="C154" s="4" t="s">
        <v>341</v>
      </c>
      <c r="D154" s="4" t="s">
        <v>134</v>
      </c>
      <c r="E154" s="4" t="s">
        <v>22</v>
      </c>
      <c r="F154" s="4" t="s">
        <v>342</v>
      </c>
      <c r="I154" s="4" t="s">
        <v>343</v>
      </c>
      <c r="J154" s="4" t="s">
        <v>348</v>
      </c>
      <c r="K154" s="4" t="s">
        <v>344</v>
      </c>
      <c r="L154" s="4" t="s">
        <v>29</v>
      </c>
      <c r="M154" s="4" t="s">
        <v>120</v>
      </c>
      <c r="O154" s="4" t="s">
        <v>42</v>
      </c>
      <c r="Q154" s="4" t="s">
        <v>124</v>
      </c>
      <c r="S154" s="4" t="s">
        <v>339</v>
      </c>
    </row>
    <row r="155" spans="1:21" x14ac:dyDescent="0.15">
      <c r="A155" s="4" t="s">
        <v>127</v>
      </c>
      <c r="B155" s="4" t="s">
        <v>7</v>
      </c>
      <c r="C155" s="4" t="s">
        <v>12</v>
      </c>
      <c r="D155" s="4" t="s">
        <v>346</v>
      </c>
      <c r="E155" s="4" t="s">
        <v>23</v>
      </c>
      <c r="F155" s="4" t="s">
        <v>347</v>
      </c>
      <c r="I155" s="4" t="s">
        <v>119</v>
      </c>
      <c r="J155" s="4" t="s">
        <v>375</v>
      </c>
      <c r="L155" s="4" t="s">
        <v>30</v>
      </c>
      <c r="M155" s="4" t="s">
        <v>184</v>
      </c>
      <c r="O155" s="4" t="s">
        <v>349</v>
      </c>
      <c r="Q155" s="4" t="s">
        <v>0</v>
      </c>
    </row>
    <row r="156" spans="1:21" x14ac:dyDescent="0.15">
      <c r="A156" s="4" t="s">
        <v>353</v>
      </c>
      <c r="B156" s="4" t="s">
        <v>354</v>
      </c>
      <c r="C156" s="4" t="s">
        <v>13</v>
      </c>
      <c r="D156" s="4" t="s">
        <v>21</v>
      </c>
      <c r="E156" s="4" t="s">
        <v>24</v>
      </c>
      <c r="F156" s="4" t="s">
        <v>351</v>
      </c>
      <c r="L156" s="4" t="s">
        <v>31</v>
      </c>
      <c r="O156" s="4" t="s">
        <v>352</v>
      </c>
    </row>
    <row r="157" spans="1:21" x14ac:dyDescent="0.15">
      <c r="A157" s="4" t="s">
        <v>357</v>
      </c>
      <c r="B157" s="4" t="s">
        <v>8</v>
      </c>
      <c r="C157" s="4" t="s">
        <v>350</v>
      </c>
      <c r="D157" s="4" t="s">
        <v>133</v>
      </c>
      <c r="E157" s="4" t="s">
        <v>25</v>
      </c>
      <c r="F157" s="4" t="s">
        <v>356</v>
      </c>
      <c r="L157" s="4" t="s">
        <v>32</v>
      </c>
    </row>
    <row r="158" spans="1:21" x14ac:dyDescent="0.15">
      <c r="A158" s="4" t="s">
        <v>1108</v>
      </c>
      <c r="B158" s="4" t="s">
        <v>9</v>
      </c>
      <c r="C158" s="4" t="s">
        <v>130</v>
      </c>
      <c r="D158" s="4" t="s">
        <v>113</v>
      </c>
      <c r="E158" s="4" t="s">
        <v>355</v>
      </c>
      <c r="F158" s="4" t="s">
        <v>358</v>
      </c>
      <c r="L158" s="4" t="s">
        <v>33</v>
      </c>
    </row>
    <row r="159" spans="1:21" x14ac:dyDescent="0.15">
      <c r="B159" s="4" t="s">
        <v>360</v>
      </c>
      <c r="C159" s="4" t="s">
        <v>14</v>
      </c>
      <c r="D159" s="4" t="s">
        <v>362</v>
      </c>
      <c r="F159" s="4" t="s">
        <v>359</v>
      </c>
      <c r="L159" s="4" t="s">
        <v>34</v>
      </c>
    </row>
    <row r="160" spans="1:21" x14ac:dyDescent="0.15">
      <c r="C160" s="4" t="s">
        <v>15</v>
      </c>
      <c r="F160" s="4" t="s">
        <v>376</v>
      </c>
    </row>
    <row r="161" spans="3:6" x14ac:dyDescent="0.15">
      <c r="C161" s="4" t="s">
        <v>361</v>
      </c>
      <c r="F161" s="4" t="s">
        <v>377</v>
      </c>
    </row>
    <row r="162" spans="3:6" x14ac:dyDescent="0.15">
      <c r="C162" s="4" t="s">
        <v>363</v>
      </c>
      <c r="F162" s="4" t="s">
        <v>238</v>
      </c>
    </row>
    <row r="163" spans="3:6" x14ac:dyDescent="0.15">
      <c r="C163" s="4" t="s">
        <v>364</v>
      </c>
    </row>
    <row r="164" spans="3:6" x14ac:dyDescent="0.15">
      <c r="C164" s="4" t="s">
        <v>16</v>
      </c>
    </row>
    <row r="165" spans="3:6" x14ac:dyDescent="0.15">
      <c r="C165" s="4" t="s">
        <v>17</v>
      </c>
    </row>
    <row r="166" spans="3:6" x14ac:dyDescent="0.15">
      <c r="C166" s="4" t="s">
        <v>185</v>
      </c>
    </row>
    <row r="167" spans="3:6" x14ac:dyDescent="0.15">
      <c r="C167" s="4" t="s">
        <v>157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zoomScaleNormal="100" workbookViewId="0"/>
  </sheetViews>
  <sheetFormatPr defaultRowHeight="13.5" x14ac:dyDescent="0.15"/>
  <cols>
    <col min="1" max="1" width="25.875" style="84" customWidth="1"/>
    <col min="2" max="2" width="9" style="93" customWidth="1"/>
    <col min="3" max="3" width="9" style="4" customWidth="1"/>
    <col min="4" max="4" width="9" style="2" customWidth="1"/>
    <col min="5" max="5" width="9" style="4" customWidth="1"/>
    <col min="6" max="6" width="9" style="2" customWidth="1"/>
    <col min="7" max="7" width="34.625" style="4" customWidth="1"/>
    <col min="8" max="16384" width="9" style="4"/>
  </cols>
  <sheetData>
    <row r="1" spans="1:8" ht="27" customHeight="1" x14ac:dyDescent="0.15">
      <c r="A1" s="47" t="s">
        <v>329</v>
      </c>
      <c r="B1" s="79" t="s">
        <v>379</v>
      </c>
      <c r="C1" s="79" t="s">
        <v>380</v>
      </c>
      <c r="D1" s="79" t="s">
        <v>381</v>
      </c>
      <c r="E1" s="79" t="s">
        <v>382</v>
      </c>
      <c r="F1" s="91" t="s">
        <v>383</v>
      </c>
      <c r="G1" s="79" t="s">
        <v>384</v>
      </c>
    </row>
    <row r="2" spans="1:8" ht="13.5" customHeight="1" x14ac:dyDescent="0.15">
      <c r="A2" s="86" t="s">
        <v>385</v>
      </c>
      <c r="B2" s="80" t="s">
        <v>386</v>
      </c>
      <c r="C2" s="85">
        <v>1</v>
      </c>
      <c r="D2" s="85">
        <v>2</v>
      </c>
      <c r="E2" s="85">
        <v>1</v>
      </c>
      <c r="F2" s="85">
        <v>2</v>
      </c>
      <c r="G2" s="94" t="s">
        <v>387</v>
      </c>
      <c r="H2" s="86"/>
    </row>
    <row r="3" spans="1:8" ht="13.5" customHeight="1" x14ac:dyDescent="0.15">
      <c r="A3" s="86" t="s">
        <v>1</v>
      </c>
      <c r="B3" s="80" t="s">
        <v>388</v>
      </c>
      <c r="C3" s="85">
        <v>1</v>
      </c>
      <c r="D3" s="85">
        <v>2</v>
      </c>
      <c r="E3" s="85">
        <v>1</v>
      </c>
      <c r="F3" s="85">
        <v>2</v>
      </c>
      <c r="G3" s="94" t="s">
        <v>389</v>
      </c>
      <c r="H3" s="86"/>
    </row>
    <row r="4" spans="1:8" ht="13.5" customHeight="1" x14ac:dyDescent="0.15">
      <c r="A4" s="86" t="s">
        <v>1</v>
      </c>
      <c r="B4" s="80" t="s">
        <v>378</v>
      </c>
      <c r="C4" s="85">
        <v>2</v>
      </c>
      <c r="D4" s="85">
        <v>3</v>
      </c>
      <c r="E4" s="85">
        <v>3</v>
      </c>
      <c r="F4" s="85">
        <v>6</v>
      </c>
      <c r="G4" s="86" t="s">
        <v>390</v>
      </c>
      <c r="H4" s="86"/>
    </row>
    <row r="5" spans="1:8" ht="13.5" customHeight="1" x14ac:dyDescent="0.15">
      <c r="A5" s="84" t="s">
        <v>391</v>
      </c>
      <c r="B5" s="80" t="s">
        <v>386</v>
      </c>
      <c r="C5" s="85">
        <v>2</v>
      </c>
      <c r="D5" s="85">
        <v>2</v>
      </c>
      <c r="E5" s="85">
        <v>2</v>
      </c>
      <c r="F5" s="85">
        <v>3</v>
      </c>
      <c r="G5" s="33" t="s">
        <v>387</v>
      </c>
      <c r="H5" s="86"/>
    </row>
    <row r="6" spans="1:8" ht="13.5" customHeight="1" x14ac:dyDescent="0.15">
      <c r="A6" s="84" t="s">
        <v>2</v>
      </c>
      <c r="B6" s="80" t="s">
        <v>392</v>
      </c>
      <c r="C6" s="85">
        <v>2</v>
      </c>
      <c r="D6" s="85">
        <v>2</v>
      </c>
      <c r="E6" s="85">
        <v>2</v>
      </c>
      <c r="F6" s="85">
        <v>4</v>
      </c>
      <c r="G6" s="86" t="s">
        <v>393</v>
      </c>
      <c r="H6" s="86"/>
    </row>
    <row r="7" spans="1:8" ht="13.5" customHeight="1" x14ac:dyDescent="0.15">
      <c r="A7" s="84" t="s">
        <v>2</v>
      </c>
      <c r="B7" s="80" t="s">
        <v>378</v>
      </c>
      <c r="C7" s="85">
        <v>4</v>
      </c>
      <c r="D7" s="85">
        <v>8</v>
      </c>
      <c r="E7" s="85">
        <v>4</v>
      </c>
      <c r="F7" s="85">
        <v>7</v>
      </c>
      <c r="G7" s="95" t="s">
        <v>394</v>
      </c>
      <c r="H7" s="86"/>
    </row>
    <row r="8" spans="1:8" ht="13.5" customHeight="1" x14ac:dyDescent="0.15">
      <c r="A8" s="84" t="s">
        <v>395</v>
      </c>
      <c r="B8" s="80" t="s">
        <v>386</v>
      </c>
      <c r="C8" s="85">
        <v>2</v>
      </c>
      <c r="D8" s="85">
        <v>3</v>
      </c>
      <c r="E8" s="85">
        <v>2</v>
      </c>
      <c r="F8" s="85">
        <v>3</v>
      </c>
      <c r="G8" s="95" t="s">
        <v>396</v>
      </c>
      <c r="H8" s="86"/>
    </row>
    <row r="9" spans="1:8" ht="13.5" customHeight="1" x14ac:dyDescent="0.15">
      <c r="A9" s="84" t="s">
        <v>340</v>
      </c>
      <c r="B9" s="96" t="s">
        <v>397</v>
      </c>
      <c r="C9" s="85">
        <v>3</v>
      </c>
      <c r="D9" s="85">
        <v>4</v>
      </c>
      <c r="E9" s="85">
        <v>3</v>
      </c>
      <c r="F9" s="85">
        <v>4</v>
      </c>
      <c r="G9" s="97" t="s">
        <v>398</v>
      </c>
      <c r="H9" s="86"/>
    </row>
    <row r="10" spans="1:8" ht="13.5" customHeight="1" x14ac:dyDescent="0.15">
      <c r="A10" s="84" t="s">
        <v>340</v>
      </c>
      <c r="B10" s="80" t="s">
        <v>378</v>
      </c>
      <c r="C10" s="85">
        <v>6</v>
      </c>
      <c r="D10" s="85">
        <v>10</v>
      </c>
      <c r="E10" s="85">
        <v>4</v>
      </c>
      <c r="F10" s="85">
        <v>8</v>
      </c>
      <c r="G10" s="95" t="s">
        <v>399</v>
      </c>
      <c r="H10" s="86"/>
    </row>
    <row r="11" spans="1:8" ht="13.5" customHeight="1" x14ac:dyDescent="0.15">
      <c r="A11" s="84" t="s">
        <v>400</v>
      </c>
      <c r="B11" s="80" t="s">
        <v>386</v>
      </c>
      <c r="C11" s="85">
        <v>6</v>
      </c>
      <c r="D11" s="85">
        <v>7</v>
      </c>
      <c r="E11" s="85">
        <v>5</v>
      </c>
      <c r="F11" s="85">
        <v>6</v>
      </c>
      <c r="G11" s="95" t="s">
        <v>1091</v>
      </c>
      <c r="H11" s="86"/>
    </row>
    <row r="12" spans="1:8" ht="13.5" customHeight="1" x14ac:dyDescent="0.15">
      <c r="A12" s="84" t="s">
        <v>345</v>
      </c>
      <c r="B12" s="96" t="s">
        <v>397</v>
      </c>
      <c r="C12" s="85">
        <v>7</v>
      </c>
      <c r="D12" s="85">
        <v>10</v>
      </c>
      <c r="E12" s="85">
        <v>6</v>
      </c>
      <c r="F12" s="85">
        <v>9</v>
      </c>
      <c r="G12" s="97" t="s">
        <v>1090</v>
      </c>
      <c r="H12" s="86"/>
    </row>
    <row r="13" spans="1:8" ht="13.5" customHeight="1" x14ac:dyDescent="0.15">
      <c r="A13" s="84" t="s">
        <v>345</v>
      </c>
      <c r="B13" s="3" t="s">
        <v>378</v>
      </c>
      <c r="C13" s="3" t="s">
        <v>402</v>
      </c>
      <c r="D13" s="3" t="s">
        <v>402</v>
      </c>
      <c r="E13" s="3" t="s">
        <v>402</v>
      </c>
      <c r="F13" s="3" t="s">
        <v>402</v>
      </c>
      <c r="G13" s="34" t="s">
        <v>402</v>
      </c>
      <c r="H13" s="86"/>
    </row>
    <row r="14" spans="1:8" ht="13.5" customHeight="1" x14ac:dyDescent="0.15">
      <c r="A14" s="84" t="s">
        <v>403</v>
      </c>
      <c r="B14" s="80" t="s">
        <v>386</v>
      </c>
      <c r="C14" s="85">
        <v>6</v>
      </c>
      <c r="D14" s="85">
        <v>7</v>
      </c>
      <c r="E14" s="85">
        <v>3</v>
      </c>
      <c r="F14" s="85">
        <v>4</v>
      </c>
      <c r="G14" s="92" t="s">
        <v>387</v>
      </c>
    </row>
    <row r="15" spans="1:8" ht="13.5" customHeight="1" x14ac:dyDescent="0.15">
      <c r="A15" s="84" t="s">
        <v>127</v>
      </c>
      <c r="B15" s="96" t="s">
        <v>397</v>
      </c>
      <c r="C15" s="85">
        <v>5</v>
      </c>
      <c r="D15" s="85">
        <v>8</v>
      </c>
      <c r="E15" s="85">
        <v>4</v>
      </c>
      <c r="F15" s="85">
        <v>7</v>
      </c>
      <c r="G15" s="97" t="s">
        <v>401</v>
      </c>
    </row>
    <row r="16" spans="1:8" ht="13.5" customHeight="1" x14ac:dyDescent="0.15">
      <c r="A16" s="84" t="s">
        <v>127</v>
      </c>
      <c r="B16" s="3" t="s">
        <v>378</v>
      </c>
      <c r="C16" s="3" t="s">
        <v>402</v>
      </c>
      <c r="D16" s="3" t="s">
        <v>402</v>
      </c>
      <c r="E16" s="3" t="s">
        <v>402</v>
      </c>
      <c r="F16" s="3" t="s">
        <v>402</v>
      </c>
      <c r="G16" s="34" t="s">
        <v>402</v>
      </c>
    </row>
    <row r="17" spans="1:7" ht="13.5" customHeight="1" x14ac:dyDescent="0.15">
      <c r="A17" s="86" t="s">
        <v>404</v>
      </c>
      <c r="B17" s="80" t="s">
        <v>386</v>
      </c>
      <c r="C17" s="85">
        <v>6</v>
      </c>
      <c r="D17" s="85">
        <v>7</v>
      </c>
      <c r="E17" s="85">
        <v>4</v>
      </c>
      <c r="F17" s="85">
        <v>5</v>
      </c>
      <c r="G17" s="97" t="s">
        <v>405</v>
      </c>
    </row>
    <row r="18" spans="1:7" ht="13.5" customHeight="1" x14ac:dyDescent="0.15">
      <c r="A18" s="86" t="s">
        <v>353</v>
      </c>
      <c r="B18" s="80" t="s">
        <v>392</v>
      </c>
      <c r="C18" s="85">
        <v>7</v>
      </c>
      <c r="D18" s="85">
        <v>8</v>
      </c>
      <c r="E18" s="85">
        <v>6</v>
      </c>
      <c r="F18" s="85">
        <v>7</v>
      </c>
      <c r="G18" s="97" t="s">
        <v>406</v>
      </c>
    </row>
    <row r="19" spans="1:7" ht="13.5" customHeight="1" x14ac:dyDescent="0.15">
      <c r="A19" s="86" t="s">
        <v>353</v>
      </c>
      <c r="B19" s="3" t="s">
        <v>378</v>
      </c>
      <c r="C19" s="3" t="s">
        <v>402</v>
      </c>
      <c r="D19" s="3" t="s">
        <v>402</v>
      </c>
      <c r="E19" s="3" t="s">
        <v>402</v>
      </c>
      <c r="F19" s="3" t="s">
        <v>402</v>
      </c>
      <c r="G19" s="34" t="s">
        <v>402</v>
      </c>
    </row>
    <row r="20" spans="1:7" ht="13.5" customHeight="1" x14ac:dyDescent="0.15">
      <c r="A20" s="86" t="s">
        <v>407</v>
      </c>
      <c r="B20" s="80" t="s">
        <v>386</v>
      </c>
      <c r="C20" s="85">
        <v>8</v>
      </c>
      <c r="D20" s="85">
        <v>9</v>
      </c>
      <c r="E20" s="85">
        <v>5</v>
      </c>
      <c r="F20" s="85">
        <v>6</v>
      </c>
      <c r="G20" s="97" t="s">
        <v>394</v>
      </c>
    </row>
    <row r="21" spans="1:7" ht="13.5" customHeight="1" x14ac:dyDescent="0.15">
      <c r="A21" s="86" t="s">
        <v>357</v>
      </c>
      <c r="B21" s="80" t="s">
        <v>392</v>
      </c>
      <c r="C21" s="85">
        <v>9</v>
      </c>
      <c r="D21" s="85">
        <v>13</v>
      </c>
      <c r="E21" s="85">
        <v>7</v>
      </c>
      <c r="F21" s="85">
        <v>9</v>
      </c>
      <c r="G21" s="97" t="s">
        <v>408</v>
      </c>
    </row>
    <row r="22" spans="1:7" ht="13.5" customHeight="1" x14ac:dyDescent="0.15">
      <c r="A22" s="86" t="s">
        <v>357</v>
      </c>
      <c r="B22" s="3" t="s">
        <v>378</v>
      </c>
      <c r="C22" s="3" t="s">
        <v>402</v>
      </c>
      <c r="D22" s="3" t="s">
        <v>402</v>
      </c>
      <c r="E22" s="3" t="s">
        <v>402</v>
      </c>
      <c r="F22" s="3" t="s">
        <v>402</v>
      </c>
      <c r="G22" s="34" t="s">
        <v>402</v>
      </c>
    </row>
    <row r="23" spans="1:7" ht="13.5" customHeight="1" x14ac:dyDescent="0.15">
      <c r="A23" s="139" t="s">
        <v>1108</v>
      </c>
      <c r="B23" s="136" t="s">
        <v>386</v>
      </c>
      <c r="C23" s="137">
        <v>10</v>
      </c>
      <c r="D23" s="137">
        <v>12</v>
      </c>
      <c r="E23" s="137">
        <v>6</v>
      </c>
      <c r="F23" s="137">
        <v>7</v>
      </c>
      <c r="G23" s="97" t="s">
        <v>1110</v>
      </c>
    </row>
    <row r="24" spans="1:7" ht="13.5" customHeight="1" x14ac:dyDescent="0.15">
      <c r="A24" s="139" t="s">
        <v>1108</v>
      </c>
      <c r="B24" s="136" t="s">
        <v>392</v>
      </c>
      <c r="C24" s="137">
        <v>12</v>
      </c>
      <c r="D24" s="137">
        <v>18</v>
      </c>
      <c r="E24" s="137">
        <v>8</v>
      </c>
      <c r="F24" s="137">
        <v>10</v>
      </c>
      <c r="G24" s="97" t="s">
        <v>1111</v>
      </c>
    </row>
    <row r="25" spans="1:7" ht="13.5" customHeight="1" x14ac:dyDescent="0.15">
      <c r="A25" s="139" t="s">
        <v>1108</v>
      </c>
      <c r="B25" s="3" t="s">
        <v>378</v>
      </c>
      <c r="C25" s="3" t="s">
        <v>402</v>
      </c>
      <c r="D25" s="3" t="s">
        <v>402</v>
      </c>
      <c r="E25" s="3" t="s">
        <v>402</v>
      </c>
      <c r="F25" s="3" t="s">
        <v>402</v>
      </c>
      <c r="G25" s="34" t="s">
        <v>402</v>
      </c>
    </row>
    <row r="26" spans="1:7" ht="13.5" customHeight="1" x14ac:dyDescent="0.15">
      <c r="A26" s="86" t="s">
        <v>409</v>
      </c>
      <c r="B26" s="80" t="s">
        <v>386</v>
      </c>
      <c r="C26" s="85">
        <v>1</v>
      </c>
      <c r="D26" s="85">
        <v>2</v>
      </c>
      <c r="E26" s="85">
        <v>1</v>
      </c>
      <c r="F26" s="85">
        <v>2</v>
      </c>
      <c r="G26" s="33" t="s">
        <v>387</v>
      </c>
    </row>
    <row r="27" spans="1:7" ht="13.5" customHeight="1" x14ac:dyDescent="0.15">
      <c r="A27" s="86" t="s">
        <v>3</v>
      </c>
      <c r="B27" s="80" t="s">
        <v>392</v>
      </c>
      <c r="C27" s="85">
        <v>1</v>
      </c>
      <c r="D27" s="85">
        <v>2</v>
      </c>
      <c r="E27" s="85">
        <v>1</v>
      </c>
      <c r="F27" s="85">
        <v>2</v>
      </c>
      <c r="G27" s="86" t="s">
        <v>393</v>
      </c>
    </row>
    <row r="28" spans="1:7" ht="13.5" customHeight="1" x14ac:dyDescent="0.15">
      <c r="A28" s="86" t="s">
        <v>3</v>
      </c>
      <c r="B28" s="80" t="s">
        <v>378</v>
      </c>
      <c r="C28" s="85">
        <v>3</v>
      </c>
      <c r="D28" s="85">
        <v>4</v>
      </c>
      <c r="E28" s="85">
        <v>3</v>
      </c>
      <c r="F28" s="85">
        <v>6</v>
      </c>
      <c r="G28" s="86" t="s">
        <v>410</v>
      </c>
    </row>
    <row r="29" spans="1:7" ht="13.5" customHeight="1" x14ac:dyDescent="0.15">
      <c r="A29" s="84" t="s">
        <v>411</v>
      </c>
      <c r="B29" s="80" t="s">
        <v>386</v>
      </c>
      <c r="C29" s="85">
        <v>2</v>
      </c>
      <c r="D29" s="85">
        <v>2</v>
      </c>
      <c r="E29" s="85">
        <v>1</v>
      </c>
      <c r="F29" s="85">
        <v>2</v>
      </c>
      <c r="G29" s="33" t="s">
        <v>387</v>
      </c>
    </row>
    <row r="30" spans="1:7" ht="13.5" customHeight="1" x14ac:dyDescent="0.15">
      <c r="A30" s="84" t="s">
        <v>4</v>
      </c>
      <c r="B30" s="80" t="s">
        <v>392</v>
      </c>
      <c r="C30" s="85">
        <v>2</v>
      </c>
      <c r="D30" s="85">
        <v>4</v>
      </c>
      <c r="E30" s="85">
        <v>2</v>
      </c>
      <c r="F30" s="85">
        <v>3</v>
      </c>
      <c r="G30" s="86" t="s">
        <v>393</v>
      </c>
    </row>
    <row r="31" spans="1:7" ht="13.5" customHeight="1" x14ac:dyDescent="0.15">
      <c r="A31" s="84" t="s">
        <v>4</v>
      </c>
      <c r="B31" s="3" t="s">
        <v>378</v>
      </c>
      <c r="C31" s="3" t="s">
        <v>402</v>
      </c>
      <c r="D31" s="3" t="s">
        <v>402</v>
      </c>
      <c r="E31" s="3" t="s">
        <v>402</v>
      </c>
      <c r="F31" s="3" t="s">
        <v>402</v>
      </c>
      <c r="G31" s="34" t="s">
        <v>402</v>
      </c>
    </row>
    <row r="32" spans="1:7" ht="13.5" customHeight="1" x14ac:dyDescent="0.15">
      <c r="A32" s="84" t="s">
        <v>412</v>
      </c>
      <c r="B32" s="80" t="s">
        <v>386</v>
      </c>
      <c r="C32" s="85">
        <v>2</v>
      </c>
      <c r="D32" s="85">
        <v>2</v>
      </c>
      <c r="E32" s="85">
        <v>2</v>
      </c>
      <c r="F32" s="85">
        <v>3</v>
      </c>
      <c r="G32" s="33" t="s">
        <v>387</v>
      </c>
    </row>
    <row r="33" spans="1:7" ht="13.5" customHeight="1" x14ac:dyDescent="0.15">
      <c r="A33" s="84" t="s">
        <v>5</v>
      </c>
      <c r="B33" s="80" t="s">
        <v>392</v>
      </c>
      <c r="C33" s="85">
        <v>2</v>
      </c>
      <c r="D33" s="85">
        <v>3</v>
      </c>
      <c r="E33" s="85">
        <v>2</v>
      </c>
      <c r="F33" s="85">
        <v>4</v>
      </c>
      <c r="G33" s="86" t="s">
        <v>393</v>
      </c>
    </row>
    <row r="34" spans="1:7" ht="13.5" customHeight="1" x14ac:dyDescent="0.15">
      <c r="A34" s="84" t="s">
        <v>5</v>
      </c>
      <c r="B34" s="80" t="s">
        <v>378</v>
      </c>
      <c r="C34" s="85">
        <v>5</v>
      </c>
      <c r="D34" s="85">
        <v>8</v>
      </c>
      <c r="E34" s="85">
        <v>4</v>
      </c>
      <c r="F34" s="85">
        <v>10</v>
      </c>
      <c r="G34" s="97" t="s">
        <v>413</v>
      </c>
    </row>
    <row r="35" spans="1:7" ht="13.5" customHeight="1" x14ac:dyDescent="0.15">
      <c r="A35" s="84" t="s">
        <v>414</v>
      </c>
      <c r="B35" s="80" t="s">
        <v>386</v>
      </c>
      <c r="C35" s="85">
        <v>3</v>
      </c>
      <c r="D35" s="85">
        <v>4</v>
      </c>
      <c r="E35" s="85">
        <v>2</v>
      </c>
      <c r="F35" s="85">
        <v>3</v>
      </c>
      <c r="G35" s="97" t="s">
        <v>415</v>
      </c>
    </row>
    <row r="36" spans="1:7" ht="13.5" customHeight="1" x14ac:dyDescent="0.15">
      <c r="A36" s="84" t="s">
        <v>6</v>
      </c>
      <c r="B36" s="96" t="s">
        <v>397</v>
      </c>
      <c r="C36" s="85">
        <v>4</v>
      </c>
      <c r="D36" s="85">
        <v>6</v>
      </c>
      <c r="E36" s="85">
        <v>3</v>
      </c>
      <c r="F36" s="85">
        <v>6</v>
      </c>
      <c r="G36" s="97" t="s">
        <v>415</v>
      </c>
    </row>
    <row r="37" spans="1:7" ht="13.5" customHeight="1" x14ac:dyDescent="0.15">
      <c r="A37" s="84" t="s">
        <v>6</v>
      </c>
      <c r="B37" s="3" t="s">
        <v>378</v>
      </c>
      <c r="C37" s="3" t="s">
        <v>402</v>
      </c>
      <c r="D37" s="3" t="s">
        <v>402</v>
      </c>
      <c r="E37" s="3" t="s">
        <v>402</v>
      </c>
      <c r="F37" s="3" t="s">
        <v>402</v>
      </c>
      <c r="G37" s="34" t="s">
        <v>402</v>
      </c>
    </row>
    <row r="38" spans="1:7" ht="13.5" customHeight="1" x14ac:dyDescent="0.15">
      <c r="A38" s="84" t="s">
        <v>416</v>
      </c>
      <c r="B38" s="80" t="s">
        <v>386</v>
      </c>
      <c r="C38" s="85">
        <v>2</v>
      </c>
      <c r="D38" s="85">
        <v>2</v>
      </c>
      <c r="E38" s="85">
        <v>2</v>
      </c>
      <c r="F38" s="85">
        <v>3</v>
      </c>
      <c r="G38" s="33" t="s">
        <v>387</v>
      </c>
    </row>
    <row r="39" spans="1:7" ht="13.5" customHeight="1" x14ac:dyDescent="0.15">
      <c r="A39" s="84" t="s">
        <v>7</v>
      </c>
      <c r="B39" s="96" t="s">
        <v>397</v>
      </c>
      <c r="C39" s="85">
        <v>2</v>
      </c>
      <c r="D39" s="85">
        <v>3</v>
      </c>
      <c r="E39" s="85">
        <v>2</v>
      </c>
      <c r="F39" s="85">
        <v>4</v>
      </c>
      <c r="G39" s="86" t="s">
        <v>393</v>
      </c>
    </row>
    <row r="40" spans="1:7" ht="13.5" customHeight="1" x14ac:dyDescent="0.15">
      <c r="A40" s="84" t="s">
        <v>7</v>
      </c>
      <c r="B40" s="80" t="s">
        <v>378</v>
      </c>
      <c r="C40" s="85">
        <v>8</v>
      </c>
      <c r="D40" s="85">
        <v>12</v>
      </c>
      <c r="E40" s="85">
        <v>4</v>
      </c>
      <c r="F40" s="85">
        <v>8</v>
      </c>
      <c r="G40" s="86" t="s">
        <v>417</v>
      </c>
    </row>
    <row r="41" spans="1:7" ht="13.5" customHeight="1" x14ac:dyDescent="0.15">
      <c r="A41" s="84" t="s">
        <v>418</v>
      </c>
      <c r="B41" s="80" t="s">
        <v>386</v>
      </c>
      <c r="C41" s="85">
        <v>6</v>
      </c>
      <c r="D41" s="85">
        <v>7</v>
      </c>
      <c r="E41" s="85">
        <v>4</v>
      </c>
      <c r="F41" s="85">
        <v>5</v>
      </c>
      <c r="G41" s="95" t="s">
        <v>419</v>
      </c>
    </row>
    <row r="42" spans="1:7" ht="13.5" customHeight="1" x14ac:dyDescent="0.15">
      <c r="A42" s="84" t="s">
        <v>354</v>
      </c>
      <c r="B42" s="80" t="s">
        <v>392</v>
      </c>
      <c r="C42" s="85">
        <v>8</v>
      </c>
      <c r="D42" s="85">
        <v>9</v>
      </c>
      <c r="E42" s="85">
        <v>5</v>
      </c>
      <c r="F42" s="85">
        <v>7</v>
      </c>
      <c r="G42" s="95" t="s">
        <v>420</v>
      </c>
    </row>
    <row r="43" spans="1:7" ht="13.5" customHeight="1" x14ac:dyDescent="0.15">
      <c r="A43" s="84" t="s">
        <v>354</v>
      </c>
      <c r="B43" s="80" t="s">
        <v>378</v>
      </c>
      <c r="C43" s="85">
        <v>9</v>
      </c>
      <c r="D43" s="85">
        <v>10</v>
      </c>
      <c r="E43" s="85">
        <v>2</v>
      </c>
      <c r="F43" s="85">
        <v>3</v>
      </c>
      <c r="G43" s="95" t="s">
        <v>421</v>
      </c>
    </row>
    <row r="44" spans="1:7" ht="13.5" customHeight="1" x14ac:dyDescent="0.15">
      <c r="A44" s="84" t="s">
        <v>422</v>
      </c>
      <c r="B44" s="80" t="s">
        <v>386</v>
      </c>
      <c r="C44" s="85">
        <v>1</v>
      </c>
      <c r="D44" s="85">
        <v>2</v>
      </c>
      <c r="E44" s="85">
        <v>2</v>
      </c>
      <c r="F44" s="85">
        <v>3</v>
      </c>
      <c r="G44" s="33" t="s">
        <v>387</v>
      </c>
    </row>
    <row r="45" spans="1:7" ht="13.5" customHeight="1" x14ac:dyDescent="0.15">
      <c r="A45" s="84" t="s">
        <v>8</v>
      </c>
      <c r="B45" s="96" t="s">
        <v>397</v>
      </c>
      <c r="C45" s="85">
        <v>2</v>
      </c>
      <c r="D45" s="85">
        <v>3</v>
      </c>
      <c r="E45" s="85">
        <v>2</v>
      </c>
      <c r="F45" s="85">
        <v>3</v>
      </c>
      <c r="G45" s="86" t="s">
        <v>393</v>
      </c>
    </row>
    <row r="46" spans="1:7" ht="13.5" customHeight="1" x14ac:dyDescent="0.15">
      <c r="A46" s="84" t="s">
        <v>8</v>
      </c>
      <c r="B46" s="80" t="s">
        <v>378</v>
      </c>
      <c r="C46" s="85">
        <v>2</v>
      </c>
      <c r="D46" s="85">
        <v>5</v>
      </c>
      <c r="E46" s="85">
        <v>4</v>
      </c>
      <c r="F46" s="85">
        <v>10</v>
      </c>
      <c r="G46" s="86" t="s">
        <v>410</v>
      </c>
    </row>
    <row r="47" spans="1:7" ht="13.5" customHeight="1" x14ac:dyDescent="0.15">
      <c r="A47" s="84" t="s">
        <v>423</v>
      </c>
      <c r="B47" s="80" t="s">
        <v>386</v>
      </c>
      <c r="C47" s="85">
        <v>2</v>
      </c>
      <c r="D47" s="85">
        <v>3</v>
      </c>
      <c r="E47" s="85">
        <v>2</v>
      </c>
      <c r="F47" s="85">
        <v>3</v>
      </c>
      <c r="G47" s="33" t="s">
        <v>387</v>
      </c>
    </row>
    <row r="48" spans="1:7" ht="13.5" customHeight="1" x14ac:dyDescent="0.15">
      <c r="A48" s="84" t="s">
        <v>9</v>
      </c>
      <c r="B48" s="80" t="s">
        <v>392</v>
      </c>
      <c r="C48" s="85">
        <v>2</v>
      </c>
      <c r="D48" s="85">
        <v>4</v>
      </c>
      <c r="E48" s="85">
        <v>2</v>
      </c>
      <c r="F48" s="85">
        <v>4</v>
      </c>
      <c r="G48" s="86" t="s">
        <v>393</v>
      </c>
    </row>
    <row r="49" spans="1:7" ht="13.5" customHeight="1" x14ac:dyDescent="0.15">
      <c r="A49" s="84" t="s">
        <v>9</v>
      </c>
      <c r="B49" s="80" t="s">
        <v>378</v>
      </c>
      <c r="C49" s="85">
        <v>4</v>
      </c>
      <c r="D49" s="85">
        <v>8</v>
      </c>
      <c r="E49" s="85">
        <v>4</v>
      </c>
      <c r="F49" s="85">
        <v>11</v>
      </c>
      <c r="G49" s="86" t="s">
        <v>393</v>
      </c>
    </row>
    <row r="50" spans="1:7" ht="13.5" customHeight="1" x14ac:dyDescent="0.15">
      <c r="A50" s="84" t="s">
        <v>424</v>
      </c>
      <c r="B50" s="80" t="s">
        <v>386</v>
      </c>
      <c r="C50" s="85">
        <v>3</v>
      </c>
      <c r="D50" s="85">
        <v>4</v>
      </c>
      <c r="E50" s="85">
        <v>2</v>
      </c>
      <c r="F50" s="85">
        <v>3</v>
      </c>
      <c r="G50" s="33" t="s">
        <v>387</v>
      </c>
    </row>
    <row r="51" spans="1:7" ht="13.5" customHeight="1" x14ac:dyDescent="0.15">
      <c r="A51" s="84" t="s">
        <v>10</v>
      </c>
      <c r="B51" s="80" t="s">
        <v>392</v>
      </c>
      <c r="C51" s="85">
        <v>3</v>
      </c>
      <c r="D51" s="85">
        <v>5</v>
      </c>
      <c r="E51" s="85">
        <v>3</v>
      </c>
      <c r="F51" s="85">
        <v>5</v>
      </c>
      <c r="G51" s="86" t="s">
        <v>393</v>
      </c>
    </row>
    <row r="52" spans="1:7" ht="13.5" customHeight="1" x14ac:dyDescent="0.15">
      <c r="A52" s="84" t="s">
        <v>10</v>
      </c>
      <c r="B52" s="3" t="s">
        <v>378</v>
      </c>
      <c r="C52" s="3" t="s">
        <v>402</v>
      </c>
      <c r="D52" s="3" t="s">
        <v>402</v>
      </c>
      <c r="E52" s="3" t="s">
        <v>402</v>
      </c>
      <c r="F52" s="3" t="s">
        <v>402</v>
      </c>
      <c r="G52" s="34" t="s">
        <v>402</v>
      </c>
    </row>
    <row r="53" spans="1:7" ht="13.5" customHeight="1" x14ac:dyDescent="0.15">
      <c r="A53" s="84" t="s">
        <v>425</v>
      </c>
      <c r="B53" s="80" t="s">
        <v>386</v>
      </c>
      <c r="C53" s="85">
        <v>4</v>
      </c>
      <c r="D53" s="85">
        <v>5</v>
      </c>
      <c r="E53" s="85">
        <v>3</v>
      </c>
      <c r="F53" s="85">
        <v>4</v>
      </c>
      <c r="G53" s="95" t="s">
        <v>426</v>
      </c>
    </row>
    <row r="54" spans="1:7" ht="13.5" customHeight="1" x14ac:dyDescent="0.15">
      <c r="A54" s="84" t="s">
        <v>360</v>
      </c>
      <c r="B54" s="80" t="s">
        <v>392</v>
      </c>
      <c r="C54" s="85">
        <v>5</v>
      </c>
      <c r="D54" s="85">
        <v>8</v>
      </c>
      <c r="E54" s="85">
        <v>4</v>
      </c>
      <c r="F54" s="85">
        <v>7</v>
      </c>
      <c r="G54" s="95" t="s">
        <v>427</v>
      </c>
    </row>
    <row r="55" spans="1:7" ht="13.5" customHeight="1" x14ac:dyDescent="0.15">
      <c r="A55" s="84" t="s">
        <v>360</v>
      </c>
      <c r="B55" s="3" t="s">
        <v>378</v>
      </c>
      <c r="C55" s="3" t="s">
        <v>402</v>
      </c>
      <c r="D55" s="3" t="s">
        <v>402</v>
      </c>
      <c r="E55" s="3" t="s">
        <v>402</v>
      </c>
      <c r="F55" s="3" t="s">
        <v>402</v>
      </c>
      <c r="G55" s="34" t="s">
        <v>402</v>
      </c>
    </row>
    <row r="56" spans="1:7" ht="13.5" customHeight="1" x14ac:dyDescent="0.15">
      <c r="A56" s="86" t="s">
        <v>428</v>
      </c>
      <c r="B56" s="80" t="s">
        <v>386</v>
      </c>
      <c r="C56" s="85">
        <v>2</v>
      </c>
      <c r="D56" s="85">
        <v>3</v>
      </c>
      <c r="E56" s="85">
        <v>1</v>
      </c>
      <c r="F56" s="85">
        <v>2</v>
      </c>
      <c r="G56" s="33" t="s">
        <v>387</v>
      </c>
    </row>
    <row r="57" spans="1:7" ht="13.5" customHeight="1" x14ac:dyDescent="0.15">
      <c r="A57" s="86" t="s">
        <v>11</v>
      </c>
      <c r="B57" s="80" t="s">
        <v>392</v>
      </c>
      <c r="C57" s="85">
        <v>3</v>
      </c>
      <c r="D57" s="85">
        <v>4</v>
      </c>
      <c r="E57" s="85">
        <v>2</v>
      </c>
      <c r="F57" s="85">
        <v>4</v>
      </c>
      <c r="G57" s="86" t="s">
        <v>393</v>
      </c>
    </row>
    <row r="58" spans="1:7" ht="13.5" customHeight="1" x14ac:dyDescent="0.15">
      <c r="A58" s="86" t="s">
        <v>11</v>
      </c>
      <c r="B58" s="80" t="s">
        <v>378</v>
      </c>
      <c r="C58" s="85">
        <v>6</v>
      </c>
      <c r="D58" s="85">
        <v>12</v>
      </c>
      <c r="E58" s="85">
        <v>5</v>
      </c>
      <c r="F58" s="85">
        <v>12</v>
      </c>
      <c r="G58" s="86" t="s">
        <v>429</v>
      </c>
    </row>
    <row r="59" spans="1:7" ht="13.5" customHeight="1" x14ac:dyDescent="0.15">
      <c r="A59" s="82" t="s">
        <v>430</v>
      </c>
      <c r="B59" s="80" t="s">
        <v>386</v>
      </c>
      <c r="C59" s="85">
        <v>4</v>
      </c>
      <c r="D59" s="85">
        <v>6</v>
      </c>
      <c r="E59" s="85">
        <v>3</v>
      </c>
      <c r="F59" s="85">
        <v>4</v>
      </c>
      <c r="G59" s="97" t="s">
        <v>431</v>
      </c>
    </row>
    <row r="60" spans="1:7" ht="13.5" customHeight="1" x14ac:dyDescent="0.15">
      <c r="A60" s="82" t="s">
        <v>129</v>
      </c>
      <c r="B60" s="96" t="s">
        <v>397</v>
      </c>
      <c r="C60" s="85">
        <v>6</v>
      </c>
      <c r="D60" s="85">
        <v>9</v>
      </c>
      <c r="E60" s="85">
        <v>4</v>
      </c>
      <c r="F60" s="85">
        <v>7</v>
      </c>
      <c r="G60" s="97" t="s">
        <v>432</v>
      </c>
    </row>
    <row r="61" spans="1:7" ht="13.5" customHeight="1" x14ac:dyDescent="0.15">
      <c r="A61" s="82" t="s">
        <v>129</v>
      </c>
      <c r="B61" s="3" t="s">
        <v>378</v>
      </c>
      <c r="C61" s="3" t="s">
        <v>402</v>
      </c>
      <c r="D61" s="3" t="s">
        <v>402</v>
      </c>
      <c r="E61" s="3" t="s">
        <v>402</v>
      </c>
      <c r="F61" s="3" t="s">
        <v>402</v>
      </c>
      <c r="G61" s="34" t="s">
        <v>402</v>
      </c>
    </row>
    <row r="62" spans="1:7" ht="13.5" customHeight="1" x14ac:dyDescent="0.15">
      <c r="A62" s="84" t="s">
        <v>433</v>
      </c>
      <c r="B62" s="80" t="s">
        <v>386</v>
      </c>
      <c r="C62" s="85">
        <v>3</v>
      </c>
      <c r="D62" s="85">
        <v>4</v>
      </c>
      <c r="E62" s="85">
        <v>2</v>
      </c>
      <c r="F62" s="85">
        <v>3</v>
      </c>
      <c r="G62" s="97" t="s">
        <v>434</v>
      </c>
    </row>
    <row r="63" spans="1:7" ht="13.5" customHeight="1" x14ac:dyDescent="0.15">
      <c r="A63" s="84" t="s">
        <v>341</v>
      </c>
      <c r="B63" s="80" t="s">
        <v>392</v>
      </c>
      <c r="C63" s="85">
        <v>4</v>
      </c>
      <c r="D63" s="85">
        <v>5</v>
      </c>
      <c r="E63" s="85">
        <v>3</v>
      </c>
      <c r="F63" s="85">
        <v>5</v>
      </c>
      <c r="G63" s="97" t="s">
        <v>431</v>
      </c>
    </row>
    <row r="64" spans="1:7" ht="13.5" customHeight="1" x14ac:dyDescent="0.15">
      <c r="A64" s="84" t="s">
        <v>341</v>
      </c>
      <c r="B64" s="3" t="s">
        <v>378</v>
      </c>
      <c r="C64" s="3" t="s">
        <v>402</v>
      </c>
      <c r="D64" s="3" t="s">
        <v>402</v>
      </c>
      <c r="E64" s="3" t="s">
        <v>402</v>
      </c>
      <c r="F64" s="3" t="s">
        <v>402</v>
      </c>
      <c r="G64" s="34" t="s">
        <v>402</v>
      </c>
    </row>
    <row r="65" spans="1:7" ht="13.5" customHeight="1" x14ac:dyDescent="0.15">
      <c r="A65" s="84" t="s">
        <v>435</v>
      </c>
      <c r="B65" s="80" t="s">
        <v>386</v>
      </c>
      <c r="C65" s="85">
        <v>4</v>
      </c>
      <c r="D65" s="85">
        <v>5</v>
      </c>
      <c r="E65" s="85">
        <v>2</v>
      </c>
      <c r="F65" s="85">
        <v>3</v>
      </c>
      <c r="G65" s="97" t="s">
        <v>434</v>
      </c>
    </row>
    <row r="66" spans="1:7" ht="13.5" customHeight="1" x14ac:dyDescent="0.15">
      <c r="A66" s="84" t="s">
        <v>12</v>
      </c>
      <c r="B66" s="80" t="s">
        <v>392</v>
      </c>
      <c r="C66" s="85">
        <v>5</v>
      </c>
      <c r="D66" s="85">
        <v>8</v>
      </c>
      <c r="E66" s="85">
        <v>3</v>
      </c>
      <c r="F66" s="85">
        <v>5</v>
      </c>
      <c r="G66" s="97" t="s">
        <v>431</v>
      </c>
    </row>
    <row r="67" spans="1:7" ht="13.5" customHeight="1" x14ac:dyDescent="0.15">
      <c r="A67" s="84" t="s">
        <v>12</v>
      </c>
      <c r="B67" s="80" t="s">
        <v>378</v>
      </c>
      <c r="C67" s="85">
        <v>10</v>
      </c>
      <c r="D67" s="85">
        <v>20</v>
      </c>
      <c r="E67" s="85">
        <v>6</v>
      </c>
      <c r="F67" s="85">
        <v>13</v>
      </c>
      <c r="G67" s="97" t="s">
        <v>436</v>
      </c>
    </row>
    <row r="68" spans="1:7" ht="13.5" customHeight="1" x14ac:dyDescent="0.15">
      <c r="A68" s="84" t="s">
        <v>437</v>
      </c>
      <c r="B68" s="80" t="s">
        <v>386</v>
      </c>
      <c r="C68" s="85">
        <v>5</v>
      </c>
      <c r="D68" s="85">
        <v>7</v>
      </c>
      <c r="E68" s="85">
        <v>3</v>
      </c>
      <c r="F68" s="85">
        <v>4</v>
      </c>
      <c r="G68" s="97" t="s">
        <v>438</v>
      </c>
    </row>
    <row r="69" spans="1:7" ht="13.5" customHeight="1" x14ac:dyDescent="0.15">
      <c r="A69" s="84" t="s">
        <v>13</v>
      </c>
      <c r="B69" s="80" t="s">
        <v>392</v>
      </c>
      <c r="C69" s="85">
        <v>6</v>
      </c>
      <c r="D69" s="85">
        <v>9</v>
      </c>
      <c r="E69" s="85">
        <v>4</v>
      </c>
      <c r="F69" s="85">
        <v>6</v>
      </c>
      <c r="G69" s="97" t="s">
        <v>436</v>
      </c>
    </row>
    <row r="70" spans="1:7" ht="13.5" customHeight="1" x14ac:dyDescent="0.15">
      <c r="A70" s="84" t="s">
        <v>13</v>
      </c>
      <c r="B70" s="3" t="s">
        <v>378</v>
      </c>
      <c r="C70" s="3" t="s">
        <v>402</v>
      </c>
      <c r="D70" s="3" t="s">
        <v>402</v>
      </c>
      <c r="E70" s="3" t="s">
        <v>402</v>
      </c>
      <c r="F70" s="3" t="s">
        <v>402</v>
      </c>
      <c r="G70" s="34" t="s">
        <v>402</v>
      </c>
    </row>
    <row r="71" spans="1:7" ht="13.5" customHeight="1" x14ac:dyDescent="0.15">
      <c r="A71" s="84" t="s">
        <v>439</v>
      </c>
      <c r="B71" s="80" t="s">
        <v>386</v>
      </c>
      <c r="C71" s="85">
        <v>3</v>
      </c>
      <c r="D71" s="85">
        <v>4</v>
      </c>
      <c r="E71" s="85">
        <v>3</v>
      </c>
      <c r="F71" s="85">
        <v>4</v>
      </c>
      <c r="G71" s="97" t="s">
        <v>431</v>
      </c>
    </row>
    <row r="72" spans="1:7" ht="13.5" customHeight="1" x14ac:dyDescent="0.15">
      <c r="A72" s="84" t="s">
        <v>350</v>
      </c>
      <c r="B72" s="80" t="s">
        <v>392</v>
      </c>
      <c r="C72" s="85">
        <v>4</v>
      </c>
      <c r="D72" s="85">
        <v>6</v>
      </c>
      <c r="E72" s="85">
        <v>3</v>
      </c>
      <c r="F72" s="85">
        <v>5</v>
      </c>
      <c r="G72" s="97" t="s">
        <v>436</v>
      </c>
    </row>
    <row r="73" spans="1:7" ht="13.5" customHeight="1" x14ac:dyDescent="0.15">
      <c r="A73" s="84" t="s">
        <v>350</v>
      </c>
      <c r="B73" s="80" t="s">
        <v>378</v>
      </c>
      <c r="C73" s="85">
        <v>8</v>
      </c>
      <c r="D73" s="85">
        <v>15</v>
      </c>
      <c r="E73" s="85">
        <v>6</v>
      </c>
      <c r="F73" s="85">
        <v>12</v>
      </c>
      <c r="G73" s="97" t="s">
        <v>440</v>
      </c>
    </row>
    <row r="74" spans="1:7" ht="13.5" customHeight="1" x14ac:dyDescent="0.15">
      <c r="A74" s="84" t="s">
        <v>441</v>
      </c>
      <c r="B74" s="80" t="s">
        <v>386</v>
      </c>
      <c r="C74" s="85">
        <v>4</v>
      </c>
      <c r="D74" s="85">
        <v>6</v>
      </c>
      <c r="E74" s="85">
        <v>3</v>
      </c>
      <c r="F74" s="85">
        <v>5</v>
      </c>
      <c r="G74" s="97" t="s">
        <v>438</v>
      </c>
    </row>
    <row r="75" spans="1:7" ht="13.5" customHeight="1" x14ac:dyDescent="0.15">
      <c r="A75" s="84" t="s">
        <v>442</v>
      </c>
      <c r="B75" s="80" t="s">
        <v>392</v>
      </c>
      <c r="C75" s="85">
        <v>6</v>
      </c>
      <c r="D75" s="85">
        <v>8</v>
      </c>
      <c r="E75" s="85">
        <v>4</v>
      </c>
      <c r="F75" s="85">
        <v>7</v>
      </c>
      <c r="G75" s="97" t="s">
        <v>436</v>
      </c>
    </row>
    <row r="76" spans="1:7" ht="13.5" customHeight="1" x14ac:dyDescent="0.15">
      <c r="A76" s="84" t="s">
        <v>442</v>
      </c>
      <c r="B76" s="3" t="s">
        <v>378</v>
      </c>
      <c r="C76" s="3" t="s">
        <v>402</v>
      </c>
      <c r="D76" s="3" t="s">
        <v>402</v>
      </c>
      <c r="E76" s="3" t="s">
        <v>402</v>
      </c>
      <c r="F76" s="3" t="s">
        <v>402</v>
      </c>
      <c r="G76" s="34" t="s">
        <v>402</v>
      </c>
    </row>
    <row r="77" spans="1:7" ht="13.5" customHeight="1" x14ac:dyDescent="0.15">
      <c r="A77" s="84" t="s">
        <v>443</v>
      </c>
      <c r="B77" s="80" t="s">
        <v>386</v>
      </c>
      <c r="C77" s="85">
        <v>4</v>
      </c>
      <c r="D77" s="85">
        <v>5</v>
      </c>
      <c r="E77" s="85">
        <v>2</v>
      </c>
      <c r="F77" s="85">
        <v>3</v>
      </c>
      <c r="G77" s="97" t="s">
        <v>434</v>
      </c>
    </row>
    <row r="78" spans="1:7" ht="13.5" customHeight="1" x14ac:dyDescent="0.15">
      <c r="A78" s="84" t="s">
        <v>130</v>
      </c>
      <c r="B78" s="96" t="s">
        <v>397</v>
      </c>
      <c r="C78" s="85">
        <v>5</v>
      </c>
      <c r="D78" s="85">
        <v>8</v>
      </c>
      <c r="E78" s="85">
        <v>3</v>
      </c>
      <c r="F78" s="85">
        <v>5</v>
      </c>
      <c r="G78" s="97" t="s">
        <v>431</v>
      </c>
    </row>
    <row r="79" spans="1:7" ht="13.5" customHeight="1" x14ac:dyDescent="0.15">
      <c r="A79" s="84" t="s">
        <v>130</v>
      </c>
      <c r="B79" s="80" t="s">
        <v>378</v>
      </c>
      <c r="C79" s="85">
        <v>12</v>
      </c>
      <c r="D79" s="85">
        <v>22</v>
      </c>
      <c r="E79" s="85">
        <v>7</v>
      </c>
      <c r="F79" s="85">
        <v>14</v>
      </c>
      <c r="G79" s="97" t="s">
        <v>444</v>
      </c>
    </row>
    <row r="80" spans="1:7" ht="13.5" customHeight="1" x14ac:dyDescent="0.15">
      <c r="A80" s="84" t="s">
        <v>445</v>
      </c>
      <c r="B80" s="80" t="s">
        <v>386</v>
      </c>
      <c r="C80" s="85">
        <v>5</v>
      </c>
      <c r="D80" s="85">
        <v>7</v>
      </c>
      <c r="E80" s="85">
        <v>3</v>
      </c>
      <c r="F80" s="85">
        <v>4</v>
      </c>
      <c r="G80" s="97" t="s">
        <v>438</v>
      </c>
    </row>
    <row r="81" spans="1:7" ht="13.5" customHeight="1" x14ac:dyDescent="0.15">
      <c r="A81" s="84" t="s">
        <v>14</v>
      </c>
      <c r="B81" s="96" t="s">
        <v>397</v>
      </c>
      <c r="C81" s="85">
        <v>7</v>
      </c>
      <c r="D81" s="85">
        <v>10</v>
      </c>
      <c r="E81" s="85">
        <v>4</v>
      </c>
      <c r="F81" s="85">
        <v>6</v>
      </c>
      <c r="G81" s="97" t="s">
        <v>436</v>
      </c>
    </row>
    <row r="82" spans="1:7" ht="13.5" customHeight="1" x14ac:dyDescent="0.15">
      <c r="A82" s="84" t="s">
        <v>14</v>
      </c>
      <c r="B82" s="3" t="s">
        <v>378</v>
      </c>
      <c r="C82" s="3" t="s">
        <v>402</v>
      </c>
      <c r="D82" s="3" t="s">
        <v>402</v>
      </c>
      <c r="E82" s="3" t="s">
        <v>402</v>
      </c>
      <c r="F82" s="3" t="s">
        <v>402</v>
      </c>
      <c r="G82" s="34" t="s">
        <v>402</v>
      </c>
    </row>
    <row r="83" spans="1:7" ht="13.5" customHeight="1" x14ac:dyDescent="0.15">
      <c r="A83" s="84" t="s">
        <v>446</v>
      </c>
      <c r="B83" s="80" t="s">
        <v>386</v>
      </c>
      <c r="C83" s="85">
        <v>3</v>
      </c>
      <c r="D83" s="85">
        <v>4</v>
      </c>
      <c r="E83" s="85">
        <v>2</v>
      </c>
      <c r="F83" s="85">
        <v>3</v>
      </c>
      <c r="G83" s="86" t="s">
        <v>393</v>
      </c>
    </row>
    <row r="84" spans="1:7" ht="13.5" customHeight="1" x14ac:dyDescent="0.15">
      <c r="A84" s="84" t="s">
        <v>15</v>
      </c>
      <c r="B84" s="96" t="s">
        <v>397</v>
      </c>
      <c r="C84" s="85">
        <v>4</v>
      </c>
      <c r="D84" s="85">
        <v>7</v>
      </c>
      <c r="E84" s="85">
        <v>3</v>
      </c>
      <c r="F84" s="85">
        <v>6</v>
      </c>
      <c r="G84" s="86" t="s">
        <v>410</v>
      </c>
    </row>
    <row r="85" spans="1:7" ht="13.5" customHeight="1" x14ac:dyDescent="0.15">
      <c r="A85" s="84" t="s">
        <v>15</v>
      </c>
      <c r="B85" s="80" t="s">
        <v>378</v>
      </c>
      <c r="C85" s="85">
        <v>12</v>
      </c>
      <c r="D85" s="85">
        <v>20</v>
      </c>
      <c r="E85" s="85">
        <v>10</v>
      </c>
      <c r="F85" s="85">
        <v>15</v>
      </c>
      <c r="G85" s="97" t="s">
        <v>447</v>
      </c>
    </row>
    <row r="86" spans="1:7" ht="13.5" customHeight="1" x14ac:dyDescent="0.15">
      <c r="A86" s="84" t="s">
        <v>448</v>
      </c>
      <c r="B86" s="80" t="s">
        <v>386</v>
      </c>
      <c r="C86" s="85">
        <v>5</v>
      </c>
      <c r="D86" s="85">
        <v>7</v>
      </c>
      <c r="E86" s="85">
        <v>4</v>
      </c>
      <c r="F86" s="85">
        <v>6</v>
      </c>
      <c r="G86" s="97" t="s">
        <v>436</v>
      </c>
    </row>
    <row r="87" spans="1:7" ht="13.5" customHeight="1" x14ac:dyDescent="0.15">
      <c r="A87" s="84" t="s">
        <v>361</v>
      </c>
      <c r="B87" s="96" t="s">
        <v>397</v>
      </c>
      <c r="C87" s="85">
        <v>8</v>
      </c>
      <c r="D87" s="85">
        <v>10</v>
      </c>
      <c r="E87" s="85">
        <v>5</v>
      </c>
      <c r="F87" s="85">
        <v>8</v>
      </c>
      <c r="G87" s="97" t="s">
        <v>449</v>
      </c>
    </row>
    <row r="88" spans="1:7" ht="13.5" customHeight="1" x14ac:dyDescent="0.15">
      <c r="A88" s="84" t="s">
        <v>361</v>
      </c>
      <c r="B88" s="80" t="s">
        <v>378</v>
      </c>
      <c r="C88" s="85">
        <v>15</v>
      </c>
      <c r="D88" s="85">
        <v>30</v>
      </c>
      <c r="E88" s="85">
        <v>12</v>
      </c>
      <c r="F88" s="85">
        <v>16</v>
      </c>
      <c r="G88" s="97" t="s">
        <v>447</v>
      </c>
    </row>
    <row r="89" spans="1:7" ht="13.5" customHeight="1" x14ac:dyDescent="0.15">
      <c r="A89" s="84" t="s">
        <v>450</v>
      </c>
      <c r="B89" s="80" t="s">
        <v>386</v>
      </c>
      <c r="C89" s="85">
        <v>6</v>
      </c>
      <c r="D89" s="85">
        <v>8</v>
      </c>
      <c r="E89" s="85">
        <v>6</v>
      </c>
      <c r="F89" s="85">
        <v>7</v>
      </c>
      <c r="G89" s="97" t="s">
        <v>436</v>
      </c>
    </row>
    <row r="90" spans="1:7" ht="13.5" customHeight="1" x14ac:dyDescent="0.15">
      <c r="A90" s="84" t="s">
        <v>370</v>
      </c>
      <c r="B90" s="96" t="s">
        <v>397</v>
      </c>
      <c r="C90" s="85">
        <v>10</v>
      </c>
      <c r="D90" s="85">
        <v>12</v>
      </c>
      <c r="E90" s="85">
        <v>7</v>
      </c>
      <c r="F90" s="85">
        <v>10</v>
      </c>
      <c r="G90" s="97" t="s">
        <v>451</v>
      </c>
    </row>
    <row r="91" spans="1:7" ht="13.5" customHeight="1" x14ac:dyDescent="0.15">
      <c r="A91" s="84" t="s">
        <v>370</v>
      </c>
      <c r="B91" s="3" t="s">
        <v>378</v>
      </c>
      <c r="C91" s="3" t="s">
        <v>402</v>
      </c>
      <c r="D91" s="3" t="s">
        <v>402</v>
      </c>
      <c r="E91" s="3" t="s">
        <v>402</v>
      </c>
      <c r="F91" s="3" t="s">
        <v>402</v>
      </c>
      <c r="G91" s="34" t="s">
        <v>402</v>
      </c>
    </row>
    <row r="92" spans="1:7" ht="13.5" customHeight="1" x14ac:dyDescent="0.15">
      <c r="A92" s="84" t="s">
        <v>452</v>
      </c>
      <c r="B92" s="80" t="s">
        <v>386</v>
      </c>
      <c r="C92" s="85">
        <v>5</v>
      </c>
      <c r="D92" s="85">
        <v>6</v>
      </c>
      <c r="E92" s="85">
        <v>3</v>
      </c>
      <c r="F92" s="85">
        <v>5</v>
      </c>
      <c r="G92" s="97" t="s">
        <v>436</v>
      </c>
    </row>
    <row r="93" spans="1:7" ht="13.5" customHeight="1" x14ac:dyDescent="0.15">
      <c r="A93" s="84" t="s">
        <v>16</v>
      </c>
      <c r="B93" s="96" t="s">
        <v>397</v>
      </c>
      <c r="C93" s="85">
        <v>6</v>
      </c>
      <c r="D93" s="85">
        <v>8</v>
      </c>
      <c r="E93" s="85">
        <v>4</v>
      </c>
      <c r="F93" s="85">
        <v>7</v>
      </c>
      <c r="G93" s="97" t="s">
        <v>449</v>
      </c>
    </row>
    <row r="94" spans="1:7" ht="13.5" customHeight="1" x14ac:dyDescent="0.15">
      <c r="A94" s="84" t="s">
        <v>16</v>
      </c>
      <c r="B94" s="80" t="s">
        <v>378</v>
      </c>
      <c r="C94" s="85">
        <v>12</v>
      </c>
      <c r="D94" s="85">
        <v>18</v>
      </c>
      <c r="E94" s="85">
        <v>8</v>
      </c>
      <c r="F94" s="85">
        <v>14</v>
      </c>
      <c r="G94" s="97" t="s">
        <v>453</v>
      </c>
    </row>
    <row r="95" spans="1:7" ht="13.5" customHeight="1" x14ac:dyDescent="0.15">
      <c r="A95" s="84" t="s">
        <v>454</v>
      </c>
      <c r="B95" s="80" t="s">
        <v>386</v>
      </c>
      <c r="C95" s="85">
        <v>6</v>
      </c>
      <c r="D95" s="85">
        <v>8</v>
      </c>
      <c r="E95" s="85">
        <v>4</v>
      </c>
      <c r="F95" s="85">
        <v>6</v>
      </c>
      <c r="G95" s="86" t="s">
        <v>393</v>
      </c>
    </row>
    <row r="96" spans="1:7" ht="13.5" customHeight="1" x14ac:dyDescent="0.15">
      <c r="A96" s="84" t="s">
        <v>17</v>
      </c>
      <c r="B96" s="96" t="s">
        <v>397</v>
      </c>
      <c r="C96" s="85">
        <v>8</v>
      </c>
      <c r="D96" s="85">
        <v>10</v>
      </c>
      <c r="E96" s="85">
        <v>5</v>
      </c>
      <c r="F96" s="85">
        <v>8</v>
      </c>
      <c r="G96" s="86" t="s">
        <v>410</v>
      </c>
    </row>
    <row r="97" spans="1:7" ht="13.5" customHeight="1" x14ac:dyDescent="0.15">
      <c r="A97" s="84" t="s">
        <v>17</v>
      </c>
      <c r="B97" s="80" t="s">
        <v>378</v>
      </c>
      <c r="C97" s="85">
        <v>18</v>
      </c>
      <c r="D97" s="85">
        <v>36</v>
      </c>
      <c r="E97" s="85">
        <v>12</v>
      </c>
      <c r="F97" s="85">
        <v>16</v>
      </c>
      <c r="G97" s="98" t="s">
        <v>455</v>
      </c>
    </row>
    <row r="98" spans="1:7" ht="13.5" customHeight="1" x14ac:dyDescent="0.15">
      <c r="A98" s="84" t="s">
        <v>456</v>
      </c>
      <c r="B98" s="80" t="s">
        <v>386</v>
      </c>
      <c r="C98" s="85">
        <v>8</v>
      </c>
      <c r="D98" s="85">
        <v>9</v>
      </c>
      <c r="E98" s="85">
        <v>5</v>
      </c>
      <c r="F98" s="85">
        <v>6</v>
      </c>
      <c r="G98" s="97" t="s">
        <v>457</v>
      </c>
    </row>
    <row r="99" spans="1:7" ht="13.5" customHeight="1" x14ac:dyDescent="0.15">
      <c r="A99" s="84" t="s">
        <v>185</v>
      </c>
      <c r="B99" s="96" t="s">
        <v>397</v>
      </c>
      <c r="C99" s="85">
        <v>9</v>
      </c>
      <c r="D99" s="85">
        <v>16</v>
      </c>
      <c r="E99" s="85">
        <v>8</v>
      </c>
      <c r="F99" s="85">
        <v>9</v>
      </c>
      <c r="G99" s="97" t="s">
        <v>458</v>
      </c>
    </row>
    <row r="100" spans="1:7" ht="13.5" customHeight="1" x14ac:dyDescent="0.15">
      <c r="A100" s="84" t="s">
        <v>185</v>
      </c>
      <c r="B100" s="3" t="s">
        <v>378</v>
      </c>
      <c r="C100" s="3" t="s">
        <v>402</v>
      </c>
      <c r="D100" s="3" t="s">
        <v>402</v>
      </c>
      <c r="E100" s="3" t="s">
        <v>402</v>
      </c>
      <c r="F100" s="3" t="s">
        <v>402</v>
      </c>
      <c r="G100" s="34" t="s">
        <v>402</v>
      </c>
    </row>
    <row r="101" spans="1:7" ht="13.5" customHeight="1" x14ac:dyDescent="0.15">
      <c r="A101" s="84" t="s">
        <v>459</v>
      </c>
      <c r="B101" s="80" t="s">
        <v>386</v>
      </c>
      <c r="C101" s="85">
        <v>7</v>
      </c>
      <c r="D101" s="85">
        <v>9</v>
      </c>
      <c r="E101" s="85">
        <v>5</v>
      </c>
      <c r="F101" s="85">
        <v>7</v>
      </c>
      <c r="G101" s="97" t="s">
        <v>451</v>
      </c>
    </row>
    <row r="102" spans="1:7" ht="13.5" customHeight="1" x14ac:dyDescent="0.15">
      <c r="A102" s="84" t="s">
        <v>18</v>
      </c>
      <c r="B102" s="96" t="s">
        <v>397</v>
      </c>
      <c r="C102" s="85">
        <v>10</v>
      </c>
      <c r="D102" s="85">
        <v>15</v>
      </c>
      <c r="E102" s="85">
        <v>7</v>
      </c>
      <c r="F102" s="85">
        <v>10</v>
      </c>
      <c r="G102" s="97" t="s">
        <v>458</v>
      </c>
    </row>
    <row r="103" spans="1:7" ht="13.5" customHeight="1" x14ac:dyDescent="0.15">
      <c r="A103" s="84" t="s">
        <v>18</v>
      </c>
      <c r="B103" s="3" t="s">
        <v>378</v>
      </c>
      <c r="C103" s="3" t="s">
        <v>402</v>
      </c>
      <c r="D103" s="3" t="s">
        <v>402</v>
      </c>
      <c r="E103" s="3" t="s">
        <v>402</v>
      </c>
      <c r="F103" s="3" t="s">
        <v>402</v>
      </c>
      <c r="G103" s="34" t="s">
        <v>402</v>
      </c>
    </row>
    <row r="104" spans="1:7" ht="13.5" customHeight="1" x14ac:dyDescent="0.15">
      <c r="A104" s="86" t="s">
        <v>460</v>
      </c>
      <c r="B104" s="80" t="s">
        <v>386</v>
      </c>
      <c r="C104" s="85">
        <v>20</v>
      </c>
      <c r="D104" s="85">
        <v>25</v>
      </c>
      <c r="E104" s="85">
        <v>7</v>
      </c>
      <c r="F104" s="85">
        <v>8</v>
      </c>
      <c r="G104" s="97" t="s">
        <v>453</v>
      </c>
    </row>
    <row r="105" spans="1:7" ht="13.5" customHeight="1" x14ac:dyDescent="0.15">
      <c r="A105" s="86" t="s">
        <v>157</v>
      </c>
      <c r="B105" s="80" t="s">
        <v>392</v>
      </c>
      <c r="C105" s="85">
        <v>25</v>
      </c>
      <c r="D105" s="85">
        <v>50</v>
      </c>
      <c r="E105" s="85">
        <v>10</v>
      </c>
      <c r="F105" s="85">
        <v>13</v>
      </c>
      <c r="G105" s="97" t="s">
        <v>461</v>
      </c>
    </row>
    <row r="106" spans="1:7" ht="13.5" customHeight="1" x14ac:dyDescent="0.15">
      <c r="A106" s="86" t="s">
        <v>157</v>
      </c>
      <c r="B106" s="3" t="s">
        <v>378</v>
      </c>
      <c r="C106" s="3" t="s">
        <v>402</v>
      </c>
      <c r="D106" s="3" t="s">
        <v>402</v>
      </c>
      <c r="E106" s="3" t="s">
        <v>402</v>
      </c>
      <c r="F106" s="3" t="s">
        <v>402</v>
      </c>
      <c r="G106" s="34" t="s">
        <v>402</v>
      </c>
    </row>
    <row r="107" spans="1:7" ht="13.5" customHeight="1" x14ac:dyDescent="0.15">
      <c r="A107" s="84" t="s">
        <v>462</v>
      </c>
      <c r="B107" s="80" t="s">
        <v>386</v>
      </c>
      <c r="C107" s="85">
        <v>10</v>
      </c>
      <c r="D107" s="85">
        <v>15</v>
      </c>
      <c r="E107" s="85">
        <v>6</v>
      </c>
      <c r="F107" s="85">
        <v>8</v>
      </c>
      <c r="G107" s="95" t="s">
        <v>449</v>
      </c>
    </row>
    <row r="108" spans="1:7" ht="13.5" customHeight="1" x14ac:dyDescent="0.15">
      <c r="A108" s="84" t="s">
        <v>363</v>
      </c>
      <c r="B108" s="80" t="s">
        <v>392</v>
      </c>
      <c r="C108" s="85">
        <v>16</v>
      </c>
      <c r="D108" s="85">
        <v>24</v>
      </c>
      <c r="E108" s="85">
        <v>8</v>
      </c>
      <c r="F108" s="85">
        <v>12</v>
      </c>
      <c r="G108" s="95" t="s">
        <v>458</v>
      </c>
    </row>
    <row r="109" spans="1:7" ht="13.5" customHeight="1" x14ac:dyDescent="0.15">
      <c r="A109" s="84" t="s">
        <v>363</v>
      </c>
      <c r="B109" s="80" t="s">
        <v>378</v>
      </c>
      <c r="C109" s="85">
        <v>20</v>
      </c>
      <c r="D109" s="85">
        <v>28</v>
      </c>
      <c r="E109" s="85">
        <v>12</v>
      </c>
      <c r="F109" s="85">
        <v>20</v>
      </c>
      <c r="G109" s="95" t="s">
        <v>463</v>
      </c>
    </row>
    <row r="110" spans="1:7" ht="13.5" customHeight="1" x14ac:dyDescent="0.15">
      <c r="A110" s="86" t="s">
        <v>464</v>
      </c>
      <c r="B110" s="80" t="s">
        <v>386</v>
      </c>
      <c r="C110" s="85">
        <v>16</v>
      </c>
      <c r="D110" s="85">
        <v>24</v>
      </c>
      <c r="E110" s="85">
        <v>8</v>
      </c>
      <c r="F110" s="85">
        <v>12</v>
      </c>
      <c r="G110" s="97" t="s">
        <v>465</v>
      </c>
    </row>
    <row r="111" spans="1:7" ht="13.5" customHeight="1" x14ac:dyDescent="0.15">
      <c r="A111" s="86" t="s">
        <v>466</v>
      </c>
      <c r="B111" s="80" t="s">
        <v>392</v>
      </c>
      <c r="C111" s="85">
        <v>16</v>
      </c>
      <c r="D111" s="85">
        <v>24</v>
      </c>
      <c r="E111" s="85">
        <v>8</v>
      </c>
      <c r="F111" s="85">
        <v>16</v>
      </c>
      <c r="G111" s="97" t="s">
        <v>463</v>
      </c>
    </row>
    <row r="112" spans="1:7" ht="13.5" customHeight="1" x14ac:dyDescent="0.15">
      <c r="A112" s="86" t="s">
        <v>466</v>
      </c>
      <c r="B112" s="3" t="s">
        <v>378</v>
      </c>
      <c r="C112" s="3" t="s">
        <v>402</v>
      </c>
      <c r="D112" s="3" t="s">
        <v>402</v>
      </c>
      <c r="E112" s="3" t="s">
        <v>402</v>
      </c>
      <c r="F112" s="3" t="s">
        <v>402</v>
      </c>
      <c r="G112" s="34" t="s">
        <v>402</v>
      </c>
    </row>
    <row r="113" spans="1:7" ht="13.5" customHeight="1" x14ac:dyDescent="0.15">
      <c r="A113" s="86" t="s">
        <v>467</v>
      </c>
      <c r="B113" s="80" t="s">
        <v>386</v>
      </c>
      <c r="C113" s="85">
        <v>1</v>
      </c>
      <c r="D113" s="85">
        <v>2</v>
      </c>
      <c r="E113" s="85">
        <v>1</v>
      </c>
      <c r="F113" s="85">
        <v>2</v>
      </c>
      <c r="G113" s="97" t="s">
        <v>468</v>
      </c>
    </row>
    <row r="114" spans="1:7" ht="13.5" customHeight="1" x14ac:dyDescent="0.15">
      <c r="A114" s="86" t="s">
        <v>19</v>
      </c>
      <c r="B114" s="96" t="s">
        <v>397</v>
      </c>
      <c r="C114" s="85">
        <v>2</v>
      </c>
      <c r="D114" s="85">
        <v>3</v>
      </c>
      <c r="E114" s="85">
        <v>1</v>
      </c>
      <c r="F114" s="85">
        <v>2</v>
      </c>
      <c r="G114" s="97" t="s">
        <v>401</v>
      </c>
    </row>
    <row r="115" spans="1:7" ht="13.5" customHeight="1" x14ac:dyDescent="0.15">
      <c r="A115" s="86" t="s">
        <v>19</v>
      </c>
      <c r="B115" s="3" t="s">
        <v>378</v>
      </c>
      <c r="C115" s="3" t="s">
        <v>402</v>
      </c>
      <c r="D115" s="3" t="s">
        <v>402</v>
      </c>
      <c r="E115" s="3" t="s">
        <v>402</v>
      </c>
      <c r="F115" s="3" t="s">
        <v>402</v>
      </c>
      <c r="G115" s="34" t="s">
        <v>402</v>
      </c>
    </row>
    <row r="116" spans="1:7" ht="13.5" customHeight="1" x14ac:dyDescent="0.15">
      <c r="A116" s="84" t="s">
        <v>469</v>
      </c>
      <c r="B116" s="80" t="s">
        <v>386</v>
      </c>
      <c r="C116" s="85">
        <v>2</v>
      </c>
      <c r="D116" s="85">
        <v>2</v>
      </c>
      <c r="E116" s="85">
        <v>1</v>
      </c>
      <c r="F116" s="85">
        <v>2</v>
      </c>
      <c r="G116" s="33" t="s">
        <v>387</v>
      </c>
    </row>
    <row r="117" spans="1:7" ht="13.5" customHeight="1" x14ac:dyDescent="0.15">
      <c r="A117" s="84" t="s">
        <v>20</v>
      </c>
      <c r="B117" s="80" t="s">
        <v>392</v>
      </c>
      <c r="C117" s="85">
        <v>2</v>
      </c>
      <c r="D117" s="85">
        <v>3</v>
      </c>
      <c r="E117" s="85">
        <v>2</v>
      </c>
      <c r="F117" s="85">
        <v>3</v>
      </c>
      <c r="G117" s="86" t="s">
        <v>393</v>
      </c>
    </row>
    <row r="118" spans="1:7" ht="13.5" customHeight="1" x14ac:dyDescent="0.15">
      <c r="A118" s="84" t="s">
        <v>20</v>
      </c>
      <c r="B118" s="80" t="s">
        <v>378</v>
      </c>
      <c r="C118" s="85">
        <v>3</v>
      </c>
      <c r="D118" s="85">
        <v>4</v>
      </c>
      <c r="E118" s="85">
        <v>3</v>
      </c>
      <c r="F118" s="85">
        <v>5</v>
      </c>
      <c r="G118" s="86" t="s">
        <v>410</v>
      </c>
    </row>
    <row r="119" spans="1:7" ht="13.5" customHeight="1" x14ac:dyDescent="0.15">
      <c r="A119" s="84" t="s">
        <v>470</v>
      </c>
      <c r="B119" s="80" t="s">
        <v>386</v>
      </c>
      <c r="C119" s="85">
        <v>2</v>
      </c>
      <c r="D119" s="85">
        <v>2</v>
      </c>
      <c r="E119" s="85">
        <v>2</v>
      </c>
      <c r="F119" s="85">
        <v>3</v>
      </c>
      <c r="G119" s="33" t="s">
        <v>387</v>
      </c>
    </row>
    <row r="120" spans="1:7" ht="13.5" customHeight="1" x14ac:dyDescent="0.15">
      <c r="A120" s="84" t="s">
        <v>134</v>
      </c>
      <c r="B120" s="96" t="s">
        <v>397</v>
      </c>
      <c r="C120" s="85">
        <v>2</v>
      </c>
      <c r="D120" s="85">
        <v>3</v>
      </c>
      <c r="E120" s="85">
        <v>2</v>
      </c>
      <c r="F120" s="85">
        <v>4</v>
      </c>
      <c r="G120" s="86" t="s">
        <v>393</v>
      </c>
    </row>
    <row r="121" spans="1:7" ht="13.5" customHeight="1" x14ac:dyDescent="0.15">
      <c r="A121" s="84" t="s">
        <v>134</v>
      </c>
      <c r="B121" s="80" t="s">
        <v>378</v>
      </c>
      <c r="C121" s="85">
        <v>8</v>
      </c>
      <c r="D121" s="85">
        <v>12</v>
      </c>
      <c r="E121" s="85">
        <v>4</v>
      </c>
      <c r="F121" s="85">
        <v>8</v>
      </c>
      <c r="G121" s="86" t="s">
        <v>417</v>
      </c>
    </row>
    <row r="122" spans="1:7" ht="13.5" customHeight="1" x14ac:dyDescent="0.15">
      <c r="A122" s="86" t="s">
        <v>471</v>
      </c>
      <c r="B122" s="80" t="s">
        <v>386</v>
      </c>
      <c r="C122" s="85">
        <v>6</v>
      </c>
      <c r="D122" s="85">
        <v>7</v>
      </c>
      <c r="E122" s="85">
        <v>4</v>
      </c>
      <c r="F122" s="85">
        <v>5</v>
      </c>
      <c r="G122" s="95" t="s">
        <v>420</v>
      </c>
    </row>
    <row r="123" spans="1:7" ht="13.5" customHeight="1" x14ac:dyDescent="0.15">
      <c r="A123" s="86" t="s">
        <v>346</v>
      </c>
      <c r="B123" s="96" t="s">
        <v>397</v>
      </c>
      <c r="C123" s="85">
        <v>8</v>
      </c>
      <c r="D123" s="85">
        <v>9</v>
      </c>
      <c r="E123" s="85">
        <v>5</v>
      </c>
      <c r="F123" s="85">
        <v>7</v>
      </c>
      <c r="G123" s="95" t="s">
        <v>419</v>
      </c>
    </row>
    <row r="124" spans="1:7" ht="13.5" customHeight="1" x14ac:dyDescent="0.15">
      <c r="A124" s="86" t="s">
        <v>346</v>
      </c>
      <c r="B124" s="80" t="s">
        <v>378</v>
      </c>
      <c r="C124" s="85">
        <v>9</v>
      </c>
      <c r="D124" s="85">
        <v>10</v>
      </c>
      <c r="E124" s="85">
        <v>2</v>
      </c>
      <c r="F124" s="85">
        <v>3</v>
      </c>
      <c r="G124" s="95" t="s">
        <v>472</v>
      </c>
    </row>
    <row r="125" spans="1:7" ht="13.5" customHeight="1" x14ac:dyDescent="0.15">
      <c r="A125" s="84" t="s">
        <v>473</v>
      </c>
      <c r="B125" s="80" t="s">
        <v>386</v>
      </c>
      <c r="C125" s="85">
        <v>2</v>
      </c>
      <c r="D125" s="85">
        <v>3</v>
      </c>
      <c r="E125" s="85">
        <v>2</v>
      </c>
      <c r="F125" s="85">
        <v>3</v>
      </c>
      <c r="G125" s="92" t="s">
        <v>387</v>
      </c>
    </row>
    <row r="126" spans="1:7" ht="13.5" customHeight="1" x14ac:dyDescent="0.15">
      <c r="A126" s="84" t="s">
        <v>21</v>
      </c>
      <c r="B126" s="96" t="s">
        <v>397</v>
      </c>
      <c r="C126" s="85">
        <v>3</v>
      </c>
      <c r="D126" s="85">
        <v>4</v>
      </c>
      <c r="E126" s="85">
        <v>3</v>
      </c>
      <c r="F126" s="85">
        <v>5</v>
      </c>
      <c r="G126" s="97" t="s">
        <v>472</v>
      </c>
    </row>
    <row r="127" spans="1:7" ht="13.5" customHeight="1" x14ac:dyDescent="0.15">
      <c r="A127" s="84" t="s">
        <v>21</v>
      </c>
      <c r="B127" s="3" t="s">
        <v>378</v>
      </c>
      <c r="C127" s="3" t="s">
        <v>402</v>
      </c>
      <c r="D127" s="3" t="s">
        <v>402</v>
      </c>
      <c r="E127" s="3" t="s">
        <v>402</v>
      </c>
      <c r="F127" s="3" t="s">
        <v>402</v>
      </c>
      <c r="G127" s="34" t="s">
        <v>402</v>
      </c>
    </row>
    <row r="128" spans="1:7" ht="13.5" customHeight="1" x14ac:dyDescent="0.15">
      <c r="A128" s="84" t="s">
        <v>474</v>
      </c>
      <c r="B128" s="80" t="s">
        <v>386</v>
      </c>
      <c r="C128" s="85">
        <v>10</v>
      </c>
      <c r="D128" s="85">
        <v>15</v>
      </c>
      <c r="E128" s="85">
        <v>6</v>
      </c>
      <c r="F128" s="85">
        <v>6</v>
      </c>
      <c r="G128" s="95" t="s">
        <v>421</v>
      </c>
    </row>
    <row r="129" spans="1:7" ht="13.5" customHeight="1" x14ac:dyDescent="0.15">
      <c r="A129" s="84" t="s">
        <v>212</v>
      </c>
      <c r="B129" s="80" t="s">
        <v>392</v>
      </c>
      <c r="C129" s="85">
        <v>10</v>
      </c>
      <c r="D129" s="85">
        <v>15</v>
      </c>
      <c r="E129" s="85">
        <v>7</v>
      </c>
      <c r="F129" s="85">
        <v>8</v>
      </c>
      <c r="G129" s="95" t="s">
        <v>465</v>
      </c>
    </row>
    <row r="130" spans="1:7" ht="13.5" customHeight="1" x14ac:dyDescent="0.15">
      <c r="A130" s="84" t="s">
        <v>212</v>
      </c>
      <c r="B130" s="3" t="s">
        <v>378</v>
      </c>
      <c r="C130" s="3" t="s">
        <v>402</v>
      </c>
      <c r="D130" s="3" t="s">
        <v>402</v>
      </c>
      <c r="E130" s="3" t="s">
        <v>402</v>
      </c>
      <c r="F130" s="3" t="s">
        <v>402</v>
      </c>
      <c r="G130" s="34" t="s">
        <v>402</v>
      </c>
    </row>
    <row r="131" spans="1:7" ht="13.5" customHeight="1" x14ac:dyDescent="0.15">
      <c r="A131" s="84" t="s">
        <v>475</v>
      </c>
      <c r="B131" s="80" t="s">
        <v>386</v>
      </c>
      <c r="C131" s="85">
        <v>2</v>
      </c>
      <c r="D131" s="85">
        <v>3</v>
      </c>
      <c r="E131" s="85">
        <v>2</v>
      </c>
      <c r="F131" s="85">
        <v>3</v>
      </c>
      <c r="G131" s="86" t="s">
        <v>393</v>
      </c>
    </row>
    <row r="132" spans="1:7" ht="13.5" customHeight="1" x14ac:dyDescent="0.15">
      <c r="A132" s="84" t="s">
        <v>133</v>
      </c>
      <c r="B132" s="80" t="s">
        <v>392</v>
      </c>
      <c r="C132" s="85">
        <v>3</v>
      </c>
      <c r="D132" s="85">
        <v>4</v>
      </c>
      <c r="E132" s="85">
        <v>3</v>
      </c>
      <c r="F132" s="85">
        <v>4</v>
      </c>
      <c r="G132" s="86" t="s">
        <v>393</v>
      </c>
    </row>
    <row r="133" spans="1:7" ht="13.5" customHeight="1" x14ac:dyDescent="0.15">
      <c r="A133" s="84" t="s">
        <v>133</v>
      </c>
      <c r="B133" s="80" t="s">
        <v>378</v>
      </c>
      <c r="C133" s="85">
        <v>5</v>
      </c>
      <c r="D133" s="85">
        <v>8</v>
      </c>
      <c r="E133" s="85">
        <v>6</v>
      </c>
      <c r="F133" s="85">
        <v>10</v>
      </c>
      <c r="G133" s="95" t="s">
        <v>468</v>
      </c>
    </row>
    <row r="134" spans="1:7" ht="13.5" customHeight="1" x14ac:dyDescent="0.15">
      <c r="A134" s="81" t="s">
        <v>476</v>
      </c>
      <c r="B134" s="80" t="s">
        <v>386</v>
      </c>
      <c r="C134" s="85">
        <v>4</v>
      </c>
      <c r="D134" s="85">
        <v>5</v>
      </c>
      <c r="E134" s="85">
        <v>3</v>
      </c>
      <c r="F134" s="85">
        <v>3</v>
      </c>
      <c r="G134" s="95" t="s">
        <v>1114</v>
      </c>
    </row>
    <row r="135" spans="1:7" ht="13.5" customHeight="1" x14ac:dyDescent="0.15">
      <c r="A135" s="81" t="s">
        <v>113</v>
      </c>
      <c r="B135" s="96" t="s">
        <v>397</v>
      </c>
      <c r="C135" s="85">
        <v>6</v>
      </c>
      <c r="D135" s="85">
        <v>8</v>
      </c>
      <c r="E135" s="85">
        <v>4</v>
      </c>
      <c r="F135" s="85">
        <v>5</v>
      </c>
      <c r="G135" s="95" t="s">
        <v>1113</v>
      </c>
    </row>
    <row r="136" spans="1:7" ht="13.5" customHeight="1" x14ac:dyDescent="0.15">
      <c r="A136" s="81" t="s">
        <v>113</v>
      </c>
      <c r="B136" s="96" t="s">
        <v>378</v>
      </c>
      <c r="C136" s="85">
        <v>8</v>
      </c>
      <c r="D136" s="85">
        <v>16</v>
      </c>
      <c r="E136" s="85">
        <v>8</v>
      </c>
      <c r="F136" s="85">
        <v>12</v>
      </c>
      <c r="G136" s="95" t="s">
        <v>440</v>
      </c>
    </row>
    <row r="137" spans="1:7" ht="13.5" customHeight="1" x14ac:dyDescent="0.15">
      <c r="A137" s="84" t="s">
        <v>477</v>
      </c>
      <c r="B137" s="80" t="s">
        <v>386</v>
      </c>
      <c r="C137" s="85">
        <v>6</v>
      </c>
      <c r="D137" s="85">
        <v>8</v>
      </c>
      <c r="E137" s="85">
        <v>4</v>
      </c>
      <c r="F137" s="85">
        <v>5</v>
      </c>
      <c r="G137" s="95" t="s">
        <v>401</v>
      </c>
    </row>
    <row r="138" spans="1:7" ht="13.5" customHeight="1" x14ac:dyDescent="0.15">
      <c r="A138" s="84" t="s">
        <v>478</v>
      </c>
      <c r="B138" s="96" t="s">
        <v>397</v>
      </c>
      <c r="C138" s="85">
        <v>8</v>
      </c>
      <c r="D138" s="85">
        <v>15</v>
      </c>
      <c r="E138" s="85">
        <v>6</v>
      </c>
      <c r="F138" s="85">
        <v>8</v>
      </c>
      <c r="G138" s="97" t="s">
        <v>440</v>
      </c>
    </row>
    <row r="139" spans="1:7" ht="13.5" customHeight="1" x14ac:dyDescent="0.15">
      <c r="A139" s="84" t="s">
        <v>478</v>
      </c>
      <c r="B139" s="3" t="s">
        <v>378</v>
      </c>
      <c r="C139" s="3" t="s">
        <v>402</v>
      </c>
      <c r="D139" s="3" t="s">
        <v>402</v>
      </c>
      <c r="E139" s="3" t="s">
        <v>402</v>
      </c>
      <c r="F139" s="3" t="s">
        <v>402</v>
      </c>
      <c r="G139" s="34" t="s">
        <v>402</v>
      </c>
    </row>
    <row r="140" spans="1:7" ht="13.5" customHeight="1" x14ac:dyDescent="0.15">
      <c r="A140" s="84" t="s">
        <v>479</v>
      </c>
      <c r="B140" s="80" t="s">
        <v>386</v>
      </c>
      <c r="C140" s="85">
        <v>7</v>
      </c>
      <c r="D140" s="85">
        <v>8</v>
      </c>
      <c r="E140" s="85">
        <v>4</v>
      </c>
      <c r="F140" s="85">
        <v>5</v>
      </c>
      <c r="G140" s="95" t="s">
        <v>1113</v>
      </c>
    </row>
    <row r="141" spans="1:7" ht="13.5" customHeight="1" x14ac:dyDescent="0.15">
      <c r="A141" s="84" t="s">
        <v>362</v>
      </c>
      <c r="B141" s="96" t="s">
        <v>397</v>
      </c>
      <c r="C141" s="85">
        <v>10</v>
      </c>
      <c r="D141" s="85">
        <v>16</v>
      </c>
      <c r="E141" s="85">
        <v>6</v>
      </c>
      <c r="F141" s="85">
        <v>8</v>
      </c>
      <c r="G141" s="97" t="s">
        <v>480</v>
      </c>
    </row>
    <row r="142" spans="1:7" ht="13.5" customHeight="1" x14ac:dyDescent="0.15">
      <c r="A142" s="84" t="s">
        <v>362</v>
      </c>
      <c r="B142" s="3" t="s">
        <v>378</v>
      </c>
      <c r="C142" s="3" t="s">
        <v>402</v>
      </c>
      <c r="D142" s="3" t="s">
        <v>402</v>
      </c>
      <c r="E142" s="3" t="s">
        <v>402</v>
      </c>
      <c r="F142" s="3" t="s">
        <v>402</v>
      </c>
      <c r="G142" s="34" t="s">
        <v>402</v>
      </c>
    </row>
    <row r="143" spans="1:7" ht="13.5" customHeight="1" x14ac:dyDescent="0.15">
      <c r="A143" s="86" t="s">
        <v>481</v>
      </c>
      <c r="B143" s="80" t="s">
        <v>386</v>
      </c>
      <c r="C143" s="85">
        <v>1</v>
      </c>
      <c r="D143" s="85">
        <v>2</v>
      </c>
      <c r="E143" s="85">
        <v>1</v>
      </c>
      <c r="F143" s="85">
        <v>1</v>
      </c>
      <c r="G143" s="95" t="s">
        <v>482</v>
      </c>
    </row>
    <row r="144" spans="1:7" ht="13.5" customHeight="1" x14ac:dyDescent="0.15">
      <c r="A144" s="86" t="s">
        <v>183</v>
      </c>
      <c r="B144" s="96" t="s">
        <v>397</v>
      </c>
      <c r="C144" s="85">
        <v>2</v>
      </c>
      <c r="D144" s="85">
        <v>4</v>
      </c>
      <c r="E144" s="85">
        <v>2</v>
      </c>
      <c r="F144" s="85">
        <v>3</v>
      </c>
      <c r="G144" s="95" t="s">
        <v>483</v>
      </c>
    </row>
    <row r="145" spans="1:7" ht="13.5" customHeight="1" x14ac:dyDescent="0.15">
      <c r="A145" s="86" t="s">
        <v>183</v>
      </c>
      <c r="B145" s="80" t="s">
        <v>378</v>
      </c>
      <c r="C145" s="85">
        <v>0</v>
      </c>
      <c r="D145" s="85">
        <v>0</v>
      </c>
      <c r="E145" s="85">
        <v>0</v>
      </c>
      <c r="F145" s="85">
        <v>0</v>
      </c>
      <c r="G145" s="34" t="s">
        <v>402</v>
      </c>
    </row>
    <row r="146" spans="1:7" ht="13.5" customHeight="1" x14ac:dyDescent="0.15">
      <c r="A146" s="84" t="s">
        <v>484</v>
      </c>
      <c r="B146" s="80" t="s">
        <v>386</v>
      </c>
      <c r="C146" s="85">
        <v>3</v>
      </c>
      <c r="D146" s="85">
        <v>4</v>
      </c>
      <c r="E146" s="85">
        <v>2</v>
      </c>
      <c r="F146" s="85">
        <v>3</v>
      </c>
      <c r="G146" s="95" t="s">
        <v>482</v>
      </c>
    </row>
    <row r="147" spans="1:7" ht="13.5" customHeight="1" x14ac:dyDescent="0.15">
      <c r="A147" s="84" t="s">
        <v>485</v>
      </c>
      <c r="B147" s="80" t="s">
        <v>392</v>
      </c>
      <c r="C147" s="85">
        <v>6</v>
      </c>
      <c r="D147" s="85">
        <v>8</v>
      </c>
      <c r="E147" s="85">
        <v>3</v>
      </c>
      <c r="F147" s="85">
        <v>4</v>
      </c>
      <c r="G147" s="95" t="s">
        <v>486</v>
      </c>
    </row>
    <row r="148" spans="1:7" ht="13.5" customHeight="1" x14ac:dyDescent="0.15">
      <c r="A148" s="84" t="s">
        <v>485</v>
      </c>
      <c r="B148" s="3" t="s">
        <v>378</v>
      </c>
      <c r="C148" s="3" t="s">
        <v>402</v>
      </c>
      <c r="D148" s="3" t="s">
        <v>402</v>
      </c>
      <c r="E148" s="3" t="s">
        <v>402</v>
      </c>
      <c r="F148" s="3" t="s">
        <v>402</v>
      </c>
      <c r="G148" s="34" t="s">
        <v>402</v>
      </c>
    </row>
    <row r="149" spans="1:7" ht="13.5" customHeight="1" x14ac:dyDescent="0.15">
      <c r="A149" s="86" t="s">
        <v>487</v>
      </c>
      <c r="B149" s="80" t="s">
        <v>386</v>
      </c>
      <c r="C149" s="85">
        <v>1</v>
      </c>
      <c r="D149" s="85">
        <v>2</v>
      </c>
      <c r="E149" s="85">
        <v>1</v>
      </c>
      <c r="F149" s="85">
        <v>1</v>
      </c>
      <c r="G149" s="33" t="s">
        <v>387</v>
      </c>
    </row>
    <row r="150" spans="1:7" ht="13.5" customHeight="1" x14ac:dyDescent="0.15">
      <c r="A150" s="86" t="s">
        <v>22</v>
      </c>
      <c r="B150" s="96" t="s">
        <v>397</v>
      </c>
      <c r="C150" s="85">
        <v>2</v>
      </c>
      <c r="D150" s="85">
        <v>3</v>
      </c>
      <c r="E150" s="85">
        <v>1</v>
      </c>
      <c r="F150" s="85">
        <v>2</v>
      </c>
      <c r="G150" s="86" t="s">
        <v>393</v>
      </c>
    </row>
    <row r="151" spans="1:7" ht="13.5" customHeight="1" x14ac:dyDescent="0.15">
      <c r="A151" s="86" t="s">
        <v>22</v>
      </c>
      <c r="B151" s="80" t="s">
        <v>378</v>
      </c>
      <c r="C151" s="85">
        <v>3</v>
      </c>
      <c r="D151" s="85">
        <v>5</v>
      </c>
      <c r="E151" s="85">
        <v>2</v>
      </c>
      <c r="F151" s="85">
        <v>4</v>
      </c>
      <c r="G151" s="86" t="s">
        <v>410</v>
      </c>
    </row>
    <row r="152" spans="1:7" ht="13.5" customHeight="1" x14ac:dyDescent="0.15">
      <c r="A152" s="84" t="s">
        <v>488</v>
      </c>
      <c r="B152" s="80" t="s">
        <v>386</v>
      </c>
      <c r="C152" s="85">
        <v>1</v>
      </c>
      <c r="D152" s="85">
        <v>2</v>
      </c>
      <c r="E152" s="85">
        <v>1</v>
      </c>
      <c r="F152" s="85">
        <v>1</v>
      </c>
      <c r="G152" s="99" t="s">
        <v>387</v>
      </c>
    </row>
    <row r="153" spans="1:7" ht="13.5" customHeight="1" x14ac:dyDescent="0.15">
      <c r="A153" s="84" t="s">
        <v>23</v>
      </c>
      <c r="B153" s="80" t="s">
        <v>392</v>
      </c>
      <c r="C153" s="85">
        <v>3</v>
      </c>
      <c r="D153" s="85">
        <v>5</v>
      </c>
      <c r="E153" s="85">
        <v>1</v>
      </c>
      <c r="F153" s="85">
        <v>3</v>
      </c>
      <c r="G153" s="97" t="s">
        <v>482</v>
      </c>
    </row>
    <row r="154" spans="1:7" ht="13.5" customHeight="1" x14ac:dyDescent="0.15">
      <c r="A154" s="84" t="s">
        <v>23</v>
      </c>
      <c r="B154" s="80" t="s">
        <v>378</v>
      </c>
      <c r="C154" s="85">
        <v>4</v>
      </c>
      <c r="D154" s="85">
        <v>8</v>
      </c>
      <c r="E154" s="85">
        <v>3</v>
      </c>
      <c r="F154" s="85">
        <v>6</v>
      </c>
      <c r="G154" s="97" t="s">
        <v>489</v>
      </c>
    </row>
    <row r="155" spans="1:7" ht="13.5" customHeight="1" x14ac:dyDescent="0.15">
      <c r="A155" s="84" t="s">
        <v>490</v>
      </c>
      <c r="B155" s="80" t="s">
        <v>386</v>
      </c>
      <c r="C155" s="85">
        <v>1</v>
      </c>
      <c r="D155" s="85">
        <v>2</v>
      </c>
      <c r="E155" s="85">
        <v>1</v>
      </c>
      <c r="F155" s="85">
        <v>2</v>
      </c>
      <c r="G155" s="33" t="s">
        <v>387</v>
      </c>
    </row>
    <row r="156" spans="1:7" ht="13.5" customHeight="1" x14ac:dyDescent="0.15">
      <c r="A156" s="84" t="s">
        <v>24</v>
      </c>
      <c r="B156" s="80" t="s">
        <v>392</v>
      </c>
      <c r="C156" s="85">
        <v>2</v>
      </c>
      <c r="D156" s="85">
        <v>3</v>
      </c>
      <c r="E156" s="85">
        <v>1</v>
      </c>
      <c r="F156" s="85">
        <v>2</v>
      </c>
      <c r="G156" s="86" t="s">
        <v>393</v>
      </c>
    </row>
    <row r="157" spans="1:7" ht="13.5" customHeight="1" x14ac:dyDescent="0.15">
      <c r="A157" s="84" t="s">
        <v>24</v>
      </c>
      <c r="B157" s="80" t="s">
        <v>378</v>
      </c>
      <c r="C157" s="85">
        <v>3</v>
      </c>
      <c r="D157" s="85">
        <v>5</v>
      </c>
      <c r="E157" s="85">
        <v>3</v>
      </c>
      <c r="F157" s="85">
        <v>6</v>
      </c>
      <c r="G157" s="86" t="s">
        <v>410</v>
      </c>
    </row>
    <row r="158" spans="1:7" ht="13.5" customHeight="1" x14ac:dyDescent="0.15">
      <c r="A158" s="84" t="s">
        <v>491</v>
      </c>
      <c r="B158" s="80" t="s">
        <v>386</v>
      </c>
      <c r="C158" s="85">
        <v>2</v>
      </c>
      <c r="D158" s="85">
        <v>3</v>
      </c>
      <c r="E158" s="85">
        <v>1</v>
      </c>
      <c r="F158" s="85">
        <v>2</v>
      </c>
      <c r="G158" s="33" t="s">
        <v>387</v>
      </c>
    </row>
    <row r="159" spans="1:7" ht="13.5" customHeight="1" x14ac:dyDescent="0.15">
      <c r="A159" s="84" t="s">
        <v>25</v>
      </c>
      <c r="B159" s="80" t="s">
        <v>392</v>
      </c>
      <c r="C159" s="85">
        <v>4</v>
      </c>
      <c r="D159" s="85">
        <v>8</v>
      </c>
      <c r="E159" s="85">
        <v>2</v>
      </c>
      <c r="F159" s="85">
        <v>4</v>
      </c>
      <c r="G159" s="86" t="s">
        <v>393</v>
      </c>
    </row>
    <row r="160" spans="1:7" ht="13.5" customHeight="1" x14ac:dyDescent="0.15">
      <c r="A160" s="84" t="s">
        <v>25</v>
      </c>
      <c r="B160" s="80" t="s">
        <v>378</v>
      </c>
      <c r="C160" s="85">
        <v>5</v>
      </c>
      <c r="D160" s="85">
        <v>10</v>
      </c>
      <c r="E160" s="85">
        <v>5</v>
      </c>
      <c r="F160" s="85">
        <v>11</v>
      </c>
      <c r="G160" s="86" t="s">
        <v>429</v>
      </c>
    </row>
    <row r="161" spans="1:7" ht="13.5" customHeight="1" x14ac:dyDescent="0.15">
      <c r="A161" s="84" t="s">
        <v>492</v>
      </c>
      <c r="B161" s="80" t="s">
        <v>386</v>
      </c>
      <c r="C161" s="85">
        <v>3</v>
      </c>
      <c r="D161" s="85">
        <v>4</v>
      </c>
      <c r="E161" s="85">
        <v>3</v>
      </c>
      <c r="F161" s="85">
        <v>5</v>
      </c>
      <c r="G161" s="33" t="s">
        <v>387</v>
      </c>
    </row>
    <row r="162" spans="1:7" ht="13.5" customHeight="1" x14ac:dyDescent="0.15">
      <c r="A162" s="84" t="s">
        <v>26</v>
      </c>
      <c r="B162" s="80" t="s">
        <v>392</v>
      </c>
      <c r="C162" s="85">
        <v>5</v>
      </c>
      <c r="D162" s="85">
        <v>9</v>
      </c>
      <c r="E162" s="85">
        <v>3</v>
      </c>
      <c r="F162" s="85">
        <v>7</v>
      </c>
      <c r="G162" s="86" t="s">
        <v>393</v>
      </c>
    </row>
    <row r="163" spans="1:7" ht="13.5" customHeight="1" x14ac:dyDescent="0.15">
      <c r="A163" s="84" t="s">
        <v>26</v>
      </c>
      <c r="B163" s="3" t="s">
        <v>378</v>
      </c>
      <c r="C163" s="3" t="s">
        <v>402</v>
      </c>
      <c r="D163" s="3" t="s">
        <v>402</v>
      </c>
      <c r="E163" s="3" t="s">
        <v>402</v>
      </c>
      <c r="F163" s="3" t="s">
        <v>402</v>
      </c>
      <c r="G163" s="34" t="s">
        <v>402</v>
      </c>
    </row>
    <row r="164" spans="1:7" ht="13.5" customHeight="1" x14ac:dyDescent="0.15">
      <c r="A164" s="86" t="s">
        <v>493</v>
      </c>
      <c r="B164" s="80" t="s">
        <v>386</v>
      </c>
      <c r="C164" s="85">
        <v>6</v>
      </c>
      <c r="D164" s="85">
        <v>8</v>
      </c>
      <c r="E164" s="85">
        <v>5</v>
      </c>
      <c r="F164" s="85">
        <v>6</v>
      </c>
      <c r="G164" s="95" t="s">
        <v>486</v>
      </c>
    </row>
    <row r="165" spans="1:7" ht="13.5" customHeight="1" x14ac:dyDescent="0.15">
      <c r="A165" s="86" t="s">
        <v>355</v>
      </c>
      <c r="B165" s="96" t="s">
        <v>397</v>
      </c>
      <c r="C165" s="85">
        <v>9</v>
      </c>
      <c r="D165" s="85">
        <v>12</v>
      </c>
      <c r="E165" s="85">
        <v>6</v>
      </c>
      <c r="F165" s="85">
        <v>12</v>
      </c>
      <c r="G165" s="95" t="s">
        <v>494</v>
      </c>
    </row>
    <row r="166" spans="1:7" ht="13.5" customHeight="1" x14ac:dyDescent="0.15">
      <c r="A166" s="86" t="s">
        <v>355</v>
      </c>
      <c r="B166" s="3" t="s">
        <v>378</v>
      </c>
      <c r="C166" s="3" t="s">
        <v>402</v>
      </c>
      <c r="D166" s="3" t="s">
        <v>402</v>
      </c>
      <c r="E166" s="3" t="s">
        <v>402</v>
      </c>
      <c r="F166" s="3" t="s">
        <v>402</v>
      </c>
      <c r="G166" s="34" t="s">
        <v>402</v>
      </c>
    </row>
    <row r="167" spans="1:7" ht="13.5" customHeight="1" x14ac:dyDescent="0.15">
      <c r="A167" s="84" t="s">
        <v>495</v>
      </c>
      <c r="B167" s="80" t="s">
        <v>386</v>
      </c>
      <c r="C167" s="85">
        <v>1</v>
      </c>
      <c r="D167" s="85">
        <v>3</v>
      </c>
      <c r="E167" s="85">
        <v>1</v>
      </c>
      <c r="F167" s="85">
        <v>2</v>
      </c>
      <c r="G167" s="86" t="s">
        <v>393</v>
      </c>
    </row>
    <row r="168" spans="1:7" ht="13.5" customHeight="1" x14ac:dyDescent="0.15">
      <c r="A168" s="84" t="s">
        <v>114</v>
      </c>
      <c r="B168" s="80" t="s">
        <v>392</v>
      </c>
      <c r="C168" s="85">
        <v>2</v>
      </c>
      <c r="D168" s="85">
        <v>4</v>
      </c>
      <c r="E168" s="85">
        <v>1</v>
      </c>
      <c r="F168" s="85">
        <v>3</v>
      </c>
      <c r="G168" s="97" t="s">
        <v>496</v>
      </c>
    </row>
    <row r="169" spans="1:7" ht="13.5" customHeight="1" x14ac:dyDescent="0.15">
      <c r="A169" s="84" t="s">
        <v>114</v>
      </c>
      <c r="B169" s="80" t="s">
        <v>378</v>
      </c>
      <c r="C169" s="85">
        <v>3</v>
      </c>
      <c r="D169" s="85">
        <v>6</v>
      </c>
      <c r="E169" s="85">
        <v>2</v>
      </c>
      <c r="F169" s="85">
        <v>4</v>
      </c>
      <c r="G169" s="98" t="s">
        <v>410</v>
      </c>
    </row>
    <row r="170" spans="1:7" ht="13.5" customHeight="1" x14ac:dyDescent="0.15">
      <c r="A170" s="84" t="s">
        <v>497</v>
      </c>
      <c r="B170" s="80" t="s">
        <v>386</v>
      </c>
      <c r="C170" s="85">
        <v>2</v>
      </c>
      <c r="D170" s="85">
        <v>4</v>
      </c>
      <c r="E170" s="85">
        <v>2</v>
      </c>
      <c r="F170" s="85">
        <v>3</v>
      </c>
      <c r="G170" s="98" t="s">
        <v>393</v>
      </c>
    </row>
    <row r="171" spans="1:7" ht="13.5" customHeight="1" x14ac:dyDescent="0.15">
      <c r="A171" s="84" t="s">
        <v>335</v>
      </c>
      <c r="B171" s="96" t="s">
        <v>397</v>
      </c>
      <c r="C171" s="85">
        <v>3</v>
      </c>
      <c r="D171" s="85">
        <v>5</v>
      </c>
      <c r="E171" s="85">
        <v>2</v>
      </c>
      <c r="F171" s="85">
        <v>4</v>
      </c>
      <c r="G171" s="98" t="s">
        <v>410</v>
      </c>
    </row>
    <row r="172" spans="1:7" ht="13.5" customHeight="1" x14ac:dyDescent="0.15">
      <c r="A172" s="84" t="s">
        <v>335</v>
      </c>
      <c r="B172" s="80" t="s">
        <v>378</v>
      </c>
      <c r="C172" s="85">
        <v>4</v>
      </c>
      <c r="D172" s="85">
        <v>7</v>
      </c>
      <c r="E172" s="85">
        <v>3</v>
      </c>
      <c r="F172" s="85">
        <v>5</v>
      </c>
      <c r="G172" s="95" t="s">
        <v>498</v>
      </c>
    </row>
    <row r="173" spans="1:7" ht="13.5" customHeight="1" x14ac:dyDescent="0.15">
      <c r="A173" s="84" t="s">
        <v>499</v>
      </c>
      <c r="B173" s="80" t="s">
        <v>386</v>
      </c>
      <c r="C173" s="85">
        <v>2</v>
      </c>
      <c r="D173" s="85">
        <v>4</v>
      </c>
      <c r="E173" s="85">
        <v>2</v>
      </c>
      <c r="F173" s="85">
        <v>3</v>
      </c>
      <c r="G173" s="97" t="s">
        <v>500</v>
      </c>
    </row>
    <row r="174" spans="1:7" ht="13.5" customHeight="1" x14ac:dyDescent="0.15">
      <c r="A174" s="84" t="s">
        <v>342</v>
      </c>
      <c r="B174" s="96" t="s">
        <v>397</v>
      </c>
      <c r="C174" s="85">
        <v>3</v>
      </c>
      <c r="D174" s="85">
        <v>5</v>
      </c>
      <c r="E174" s="85">
        <v>2</v>
      </c>
      <c r="F174" s="85">
        <v>5</v>
      </c>
      <c r="G174" s="97" t="s">
        <v>501</v>
      </c>
    </row>
    <row r="175" spans="1:7" ht="13.5" customHeight="1" x14ac:dyDescent="0.15">
      <c r="A175" s="84" t="s">
        <v>342</v>
      </c>
      <c r="B175" s="80" t="s">
        <v>378</v>
      </c>
      <c r="C175" s="85">
        <v>4</v>
      </c>
      <c r="D175" s="85">
        <v>7</v>
      </c>
      <c r="E175" s="85">
        <v>3</v>
      </c>
      <c r="F175" s="85">
        <v>5</v>
      </c>
      <c r="G175" s="95" t="s">
        <v>502</v>
      </c>
    </row>
    <row r="176" spans="1:7" ht="13.5" customHeight="1" x14ac:dyDescent="0.15">
      <c r="A176" s="84" t="s">
        <v>503</v>
      </c>
      <c r="B176" s="80" t="s">
        <v>386</v>
      </c>
      <c r="C176" s="85">
        <v>3</v>
      </c>
      <c r="D176" s="85">
        <v>5</v>
      </c>
      <c r="E176" s="85">
        <v>2</v>
      </c>
      <c r="F176" s="85">
        <v>3</v>
      </c>
      <c r="G176" s="97" t="s">
        <v>504</v>
      </c>
    </row>
    <row r="177" spans="1:7" ht="13.5" customHeight="1" x14ac:dyDescent="0.15">
      <c r="A177" s="84" t="s">
        <v>347</v>
      </c>
      <c r="B177" s="96" t="s">
        <v>397</v>
      </c>
      <c r="C177" s="85">
        <v>4</v>
      </c>
      <c r="D177" s="85">
        <v>6</v>
      </c>
      <c r="E177" s="85">
        <v>3</v>
      </c>
      <c r="F177" s="85">
        <v>4</v>
      </c>
      <c r="G177" s="98" t="s">
        <v>500</v>
      </c>
    </row>
    <row r="178" spans="1:7" ht="13.5" customHeight="1" x14ac:dyDescent="0.15">
      <c r="A178" s="84" t="s">
        <v>347</v>
      </c>
      <c r="B178" s="80" t="s">
        <v>378</v>
      </c>
      <c r="C178" s="85">
        <v>5</v>
      </c>
      <c r="D178" s="85">
        <v>8</v>
      </c>
      <c r="E178" s="85">
        <v>4</v>
      </c>
      <c r="F178" s="85">
        <v>6</v>
      </c>
      <c r="G178" s="97" t="s">
        <v>393</v>
      </c>
    </row>
    <row r="179" spans="1:7" ht="13.5" customHeight="1" x14ac:dyDescent="0.15">
      <c r="A179" s="84" t="s">
        <v>505</v>
      </c>
      <c r="B179" s="80" t="s">
        <v>386</v>
      </c>
      <c r="C179" s="85">
        <v>3</v>
      </c>
      <c r="D179" s="85">
        <v>5</v>
      </c>
      <c r="E179" s="85">
        <v>2</v>
      </c>
      <c r="F179" s="85">
        <v>3</v>
      </c>
      <c r="G179" s="97" t="s">
        <v>500</v>
      </c>
    </row>
    <row r="180" spans="1:7" ht="13.5" customHeight="1" x14ac:dyDescent="0.15">
      <c r="A180" s="84" t="s">
        <v>351</v>
      </c>
      <c r="B180" s="96" t="s">
        <v>397</v>
      </c>
      <c r="C180" s="85">
        <v>4</v>
      </c>
      <c r="D180" s="85">
        <v>6</v>
      </c>
      <c r="E180" s="85">
        <v>3</v>
      </c>
      <c r="F180" s="85">
        <v>5</v>
      </c>
      <c r="G180" s="97" t="s">
        <v>501</v>
      </c>
    </row>
    <row r="181" spans="1:7" ht="13.5" customHeight="1" x14ac:dyDescent="0.15">
      <c r="A181" s="84" t="s">
        <v>351</v>
      </c>
      <c r="B181" s="80" t="s">
        <v>378</v>
      </c>
      <c r="C181" s="85">
        <v>5</v>
      </c>
      <c r="D181" s="85">
        <v>8</v>
      </c>
      <c r="E181" s="85">
        <v>4</v>
      </c>
      <c r="F181" s="85">
        <v>6</v>
      </c>
      <c r="G181" s="97" t="s">
        <v>506</v>
      </c>
    </row>
    <row r="182" spans="1:7" ht="13.5" customHeight="1" x14ac:dyDescent="0.15">
      <c r="A182" s="84" t="s">
        <v>507</v>
      </c>
      <c r="B182" s="80" t="s">
        <v>386</v>
      </c>
      <c r="C182" s="85">
        <v>3</v>
      </c>
      <c r="D182" s="85">
        <v>5</v>
      </c>
      <c r="E182" s="85">
        <v>3</v>
      </c>
      <c r="F182" s="85">
        <v>4</v>
      </c>
      <c r="G182" s="98" t="s">
        <v>393</v>
      </c>
    </row>
    <row r="183" spans="1:7" ht="13.5" customHeight="1" x14ac:dyDescent="0.15">
      <c r="A183" s="84" t="s">
        <v>356</v>
      </c>
      <c r="B183" s="96" t="s">
        <v>397</v>
      </c>
      <c r="C183" s="85">
        <v>5</v>
      </c>
      <c r="D183" s="85">
        <v>8</v>
      </c>
      <c r="E183" s="85">
        <v>3</v>
      </c>
      <c r="F183" s="85">
        <v>5</v>
      </c>
      <c r="G183" s="98" t="s">
        <v>410</v>
      </c>
    </row>
    <row r="184" spans="1:7" ht="13.5" customHeight="1" x14ac:dyDescent="0.15">
      <c r="A184" s="84" t="s">
        <v>356</v>
      </c>
      <c r="B184" s="3" t="s">
        <v>378</v>
      </c>
      <c r="C184" s="3" t="s">
        <v>402</v>
      </c>
      <c r="D184" s="3" t="s">
        <v>402</v>
      </c>
      <c r="E184" s="3" t="s">
        <v>402</v>
      </c>
      <c r="F184" s="3" t="s">
        <v>402</v>
      </c>
      <c r="G184" s="34" t="s">
        <v>402</v>
      </c>
    </row>
    <row r="185" spans="1:7" ht="13.5" customHeight="1" x14ac:dyDescent="0.15">
      <c r="A185" s="84" t="s">
        <v>508</v>
      </c>
      <c r="B185" s="80" t="s">
        <v>386</v>
      </c>
      <c r="C185" s="85">
        <v>4</v>
      </c>
      <c r="D185" s="85">
        <v>6</v>
      </c>
      <c r="E185" s="85">
        <v>3</v>
      </c>
      <c r="F185" s="85">
        <v>5</v>
      </c>
      <c r="G185" s="97" t="s">
        <v>509</v>
      </c>
    </row>
    <row r="186" spans="1:7" ht="13.5" customHeight="1" x14ac:dyDescent="0.15">
      <c r="A186" s="84" t="s">
        <v>358</v>
      </c>
      <c r="B186" s="96" t="s">
        <v>397</v>
      </c>
      <c r="C186" s="85">
        <v>5</v>
      </c>
      <c r="D186" s="85">
        <v>9</v>
      </c>
      <c r="E186" s="85">
        <v>4</v>
      </c>
      <c r="F186" s="85">
        <v>6</v>
      </c>
      <c r="G186" s="97" t="s">
        <v>510</v>
      </c>
    </row>
    <row r="187" spans="1:7" ht="13.5" customHeight="1" x14ac:dyDescent="0.15">
      <c r="A187" s="84" t="s">
        <v>358</v>
      </c>
      <c r="B187" s="3" t="s">
        <v>378</v>
      </c>
      <c r="C187" s="3" t="s">
        <v>402</v>
      </c>
      <c r="D187" s="3" t="s">
        <v>402</v>
      </c>
      <c r="E187" s="3" t="s">
        <v>402</v>
      </c>
      <c r="F187" s="3" t="s">
        <v>402</v>
      </c>
      <c r="G187" s="34" t="s">
        <v>402</v>
      </c>
    </row>
    <row r="188" spans="1:7" ht="13.5" customHeight="1" x14ac:dyDescent="0.15">
      <c r="A188" s="84" t="s">
        <v>511</v>
      </c>
      <c r="B188" s="80" t="s">
        <v>386</v>
      </c>
      <c r="C188" s="85">
        <v>4</v>
      </c>
      <c r="D188" s="85">
        <v>6</v>
      </c>
      <c r="E188" s="85">
        <v>3</v>
      </c>
      <c r="F188" s="85">
        <v>5</v>
      </c>
      <c r="G188" s="97" t="s">
        <v>509</v>
      </c>
    </row>
    <row r="189" spans="1:7" ht="13.5" customHeight="1" x14ac:dyDescent="0.15">
      <c r="A189" s="84" t="s">
        <v>359</v>
      </c>
      <c r="B189" s="96" t="s">
        <v>397</v>
      </c>
      <c r="C189" s="85">
        <v>5</v>
      </c>
      <c r="D189" s="85">
        <v>8</v>
      </c>
      <c r="E189" s="85">
        <v>4</v>
      </c>
      <c r="F189" s="85">
        <v>6</v>
      </c>
      <c r="G189" s="97" t="s">
        <v>512</v>
      </c>
    </row>
    <row r="190" spans="1:7" ht="13.5" customHeight="1" x14ac:dyDescent="0.15">
      <c r="A190" s="84" t="s">
        <v>359</v>
      </c>
      <c r="B190" s="3" t="s">
        <v>378</v>
      </c>
      <c r="C190" s="3" t="s">
        <v>402</v>
      </c>
      <c r="D190" s="3" t="s">
        <v>402</v>
      </c>
      <c r="E190" s="3" t="s">
        <v>402</v>
      </c>
      <c r="F190" s="3" t="s">
        <v>402</v>
      </c>
      <c r="G190" s="34" t="s">
        <v>402</v>
      </c>
    </row>
    <row r="191" spans="1:7" ht="13.5" customHeight="1" x14ac:dyDescent="0.15">
      <c r="A191" s="84" t="s">
        <v>513</v>
      </c>
      <c r="B191" s="80" t="s">
        <v>386</v>
      </c>
      <c r="C191" s="85">
        <v>4</v>
      </c>
      <c r="D191" s="85">
        <v>6</v>
      </c>
      <c r="E191" s="85">
        <v>3</v>
      </c>
      <c r="F191" s="85">
        <v>5</v>
      </c>
      <c r="G191" s="95" t="s">
        <v>509</v>
      </c>
    </row>
    <row r="192" spans="1:7" ht="13.5" customHeight="1" x14ac:dyDescent="0.15">
      <c r="A192" s="84" t="s">
        <v>374</v>
      </c>
      <c r="B192" s="80" t="s">
        <v>392</v>
      </c>
      <c r="C192" s="85">
        <v>5</v>
      </c>
      <c r="D192" s="85">
        <v>9</v>
      </c>
      <c r="E192" s="85">
        <v>4</v>
      </c>
      <c r="F192" s="85">
        <v>6</v>
      </c>
      <c r="G192" s="95" t="s">
        <v>510</v>
      </c>
    </row>
    <row r="193" spans="1:7" ht="13.5" customHeight="1" x14ac:dyDescent="0.15">
      <c r="A193" s="84" t="s">
        <v>374</v>
      </c>
      <c r="B193" s="3" t="s">
        <v>378</v>
      </c>
      <c r="C193" s="3" t="s">
        <v>402</v>
      </c>
      <c r="D193" s="3" t="s">
        <v>402</v>
      </c>
      <c r="E193" s="3" t="s">
        <v>402</v>
      </c>
      <c r="F193" s="3" t="s">
        <v>402</v>
      </c>
      <c r="G193" s="34" t="s">
        <v>402</v>
      </c>
    </row>
    <row r="194" spans="1:7" ht="13.5" customHeight="1" x14ac:dyDescent="0.15">
      <c r="A194" s="84" t="s">
        <v>514</v>
      </c>
      <c r="B194" s="80" t="s">
        <v>386</v>
      </c>
      <c r="C194" s="85">
        <v>4</v>
      </c>
      <c r="D194" s="85">
        <v>6</v>
      </c>
      <c r="E194" s="85">
        <v>3</v>
      </c>
      <c r="F194" s="85">
        <v>5</v>
      </c>
      <c r="G194" s="95" t="s">
        <v>509</v>
      </c>
    </row>
    <row r="195" spans="1:7" ht="13.5" customHeight="1" x14ac:dyDescent="0.15">
      <c r="A195" s="84" t="s">
        <v>376</v>
      </c>
      <c r="B195" s="80" t="s">
        <v>392</v>
      </c>
      <c r="C195" s="85">
        <v>5</v>
      </c>
      <c r="D195" s="85">
        <v>9</v>
      </c>
      <c r="E195" s="85">
        <v>4</v>
      </c>
      <c r="F195" s="85">
        <v>6</v>
      </c>
      <c r="G195" s="95" t="s">
        <v>510</v>
      </c>
    </row>
    <row r="196" spans="1:7" ht="13.5" customHeight="1" x14ac:dyDescent="0.15">
      <c r="A196" s="84" t="s">
        <v>376</v>
      </c>
      <c r="B196" s="3" t="s">
        <v>378</v>
      </c>
      <c r="C196" s="3" t="s">
        <v>402</v>
      </c>
      <c r="D196" s="3" t="s">
        <v>402</v>
      </c>
      <c r="E196" s="3" t="s">
        <v>402</v>
      </c>
      <c r="F196" s="3" t="s">
        <v>402</v>
      </c>
      <c r="G196" s="34" t="s">
        <v>402</v>
      </c>
    </row>
    <row r="197" spans="1:7" ht="13.5" customHeight="1" x14ac:dyDescent="0.15">
      <c r="A197" s="84" t="s">
        <v>515</v>
      </c>
      <c r="B197" s="80" t="s">
        <v>386</v>
      </c>
      <c r="C197" s="85">
        <v>4</v>
      </c>
      <c r="D197" s="85">
        <v>6</v>
      </c>
      <c r="E197" s="85">
        <v>3</v>
      </c>
      <c r="F197" s="85">
        <v>5</v>
      </c>
      <c r="G197" s="95" t="s">
        <v>509</v>
      </c>
    </row>
    <row r="198" spans="1:7" ht="13.5" customHeight="1" x14ac:dyDescent="0.15">
      <c r="A198" s="84" t="s">
        <v>377</v>
      </c>
      <c r="B198" s="80" t="s">
        <v>392</v>
      </c>
      <c r="C198" s="85">
        <v>5</v>
      </c>
      <c r="D198" s="85">
        <v>9</v>
      </c>
      <c r="E198" s="85">
        <v>4</v>
      </c>
      <c r="F198" s="85">
        <v>6</v>
      </c>
      <c r="G198" s="95" t="s">
        <v>510</v>
      </c>
    </row>
    <row r="199" spans="1:7" ht="13.5" customHeight="1" x14ac:dyDescent="0.15">
      <c r="A199" s="84" t="s">
        <v>377</v>
      </c>
      <c r="B199" s="3" t="s">
        <v>378</v>
      </c>
      <c r="C199" s="3" t="s">
        <v>402</v>
      </c>
      <c r="D199" s="3" t="s">
        <v>402</v>
      </c>
      <c r="E199" s="3" t="s">
        <v>402</v>
      </c>
      <c r="F199" s="3" t="s">
        <v>402</v>
      </c>
      <c r="G199" s="34" t="s">
        <v>402</v>
      </c>
    </row>
    <row r="200" spans="1:7" ht="13.5" customHeight="1" x14ac:dyDescent="0.15">
      <c r="A200" s="81" t="s">
        <v>516</v>
      </c>
      <c r="B200" s="80" t="s">
        <v>386</v>
      </c>
      <c r="C200" s="85">
        <v>2</v>
      </c>
      <c r="D200" s="85">
        <v>5</v>
      </c>
      <c r="E200" s="85">
        <v>2</v>
      </c>
      <c r="F200" s="85">
        <v>3</v>
      </c>
      <c r="G200" s="99" t="s">
        <v>387</v>
      </c>
    </row>
    <row r="201" spans="1:7" ht="13.5" customHeight="1" x14ac:dyDescent="0.15">
      <c r="A201" s="81" t="s">
        <v>238</v>
      </c>
      <c r="B201" s="80" t="s">
        <v>392</v>
      </c>
      <c r="C201" s="85">
        <v>3</v>
      </c>
      <c r="D201" s="85">
        <v>6</v>
      </c>
      <c r="E201" s="85">
        <v>2</v>
      </c>
      <c r="F201" s="85">
        <v>4</v>
      </c>
      <c r="G201" s="97" t="s">
        <v>517</v>
      </c>
    </row>
    <row r="202" spans="1:7" ht="13.5" customHeight="1" x14ac:dyDescent="0.15">
      <c r="A202" s="81" t="s">
        <v>238</v>
      </c>
      <c r="B202" s="80" t="s">
        <v>378</v>
      </c>
      <c r="C202" s="85">
        <v>4</v>
      </c>
      <c r="D202" s="85">
        <v>8</v>
      </c>
      <c r="E202" s="85">
        <v>3</v>
      </c>
      <c r="F202" s="85">
        <v>5</v>
      </c>
      <c r="G202" s="97" t="s">
        <v>518</v>
      </c>
    </row>
    <row r="203" spans="1:7" ht="13.5" customHeight="1" x14ac:dyDescent="0.15">
      <c r="A203" s="81" t="s">
        <v>519</v>
      </c>
      <c r="B203" s="80" t="s">
        <v>386</v>
      </c>
      <c r="C203" s="85">
        <v>3</v>
      </c>
      <c r="D203" s="85">
        <v>6</v>
      </c>
      <c r="E203" s="85">
        <v>3</v>
      </c>
      <c r="F203" s="85">
        <v>4</v>
      </c>
      <c r="G203" s="97" t="s">
        <v>504</v>
      </c>
    </row>
    <row r="204" spans="1:7" ht="13.5" customHeight="1" x14ac:dyDescent="0.15">
      <c r="A204" s="81" t="s">
        <v>115</v>
      </c>
      <c r="B204" s="80" t="s">
        <v>392</v>
      </c>
      <c r="C204" s="85">
        <v>4</v>
      </c>
      <c r="D204" s="85">
        <v>8</v>
      </c>
      <c r="E204" s="85">
        <v>3</v>
      </c>
      <c r="F204" s="85">
        <v>6</v>
      </c>
      <c r="G204" s="97" t="s">
        <v>520</v>
      </c>
    </row>
    <row r="205" spans="1:7" ht="13.5" customHeight="1" x14ac:dyDescent="0.15">
      <c r="A205" s="81" t="s">
        <v>115</v>
      </c>
      <c r="B205" s="80" t="s">
        <v>378</v>
      </c>
      <c r="C205" s="85">
        <v>8</v>
      </c>
      <c r="D205" s="85">
        <v>16</v>
      </c>
      <c r="E205" s="85">
        <v>6</v>
      </c>
      <c r="F205" s="85">
        <v>9</v>
      </c>
      <c r="G205" s="97" t="s">
        <v>509</v>
      </c>
    </row>
    <row r="206" spans="1:7" ht="13.5" customHeight="1" x14ac:dyDescent="0.15">
      <c r="A206" s="81" t="s">
        <v>521</v>
      </c>
      <c r="B206" s="80" t="s">
        <v>386</v>
      </c>
      <c r="C206" s="85">
        <v>6</v>
      </c>
      <c r="D206" s="85">
        <v>7</v>
      </c>
      <c r="E206" s="85">
        <v>4</v>
      </c>
      <c r="F206" s="85">
        <v>6</v>
      </c>
      <c r="G206" s="95" t="s">
        <v>509</v>
      </c>
    </row>
    <row r="207" spans="1:7" ht="13.5" customHeight="1" x14ac:dyDescent="0.15">
      <c r="A207" s="81" t="s">
        <v>116</v>
      </c>
      <c r="B207" s="80" t="s">
        <v>392</v>
      </c>
      <c r="C207" s="85">
        <v>8</v>
      </c>
      <c r="D207" s="85">
        <v>10</v>
      </c>
      <c r="E207" s="85">
        <v>6</v>
      </c>
      <c r="F207" s="85">
        <v>8</v>
      </c>
      <c r="G207" s="95" t="s">
        <v>522</v>
      </c>
    </row>
    <row r="208" spans="1:7" ht="13.5" customHeight="1" x14ac:dyDescent="0.15">
      <c r="A208" s="81" t="s">
        <v>116</v>
      </c>
      <c r="B208" s="80" t="s">
        <v>378</v>
      </c>
      <c r="C208" s="85">
        <v>12</v>
      </c>
      <c r="D208" s="85">
        <v>18</v>
      </c>
      <c r="E208" s="85">
        <v>8</v>
      </c>
      <c r="F208" s="85">
        <v>16</v>
      </c>
      <c r="G208" s="95" t="s">
        <v>523</v>
      </c>
    </row>
    <row r="209" spans="1:7" ht="13.5" customHeight="1" x14ac:dyDescent="0.15">
      <c r="A209" s="81" t="s">
        <v>524</v>
      </c>
      <c r="B209" s="80" t="s">
        <v>386</v>
      </c>
      <c r="C209" s="85">
        <v>8</v>
      </c>
      <c r="D209" s="85">
        <v>9</v>
      </c>
      <c r="E209" s="85">
        <v>6</v>
      </c>
      <c r="F209" s="85">
        <v>7</v>
      </c>
      <c r="G209" s="95" t="s">
        <v>525</v>
      </c>
    </row>
    <row r="210" spans="1:7" ht="13.5" customHeight="1" x14ac:dyDescent="0.15">
      <c r="A210" s="81" t="s">
        <v>239</v>
      </c>
      <c r="B210" s="80" t="s">
        <v>392</v>
      </c>
      <c r="C210" s="85">
        <v>12</v>
      </c>
      <c r="D210" s="85">
        <v>16</v>
      </c>
      <c r="E210" s="85">
        <v>8</v>
      </c>
      <c r="F210" s="85">
        <v>12</v>
      </c>
      <c r="G210" s="95" t="s">
        <v>526</v>
      </c>
    </row>
    <row r="211" spans="1:7" ht="13.5" customHeight="1" x14ac:dyDescent="0.15">
      <c r="A211" s="81" t="s">
        <v>239</v>
      </c>
      <c r="B211" s="3" t="s">
        <v>378</v>
      </c>
      <c r="C211" s="3" t="s">
        <v>402</v>
      </c>
      <c r="D211" s="3" t="s">
        <v>402</v>
      </c>
      <c r="E211" s="3" t="s">
        <v>402</v>
      </c>
      <c r="F211" s="3" t="s">
        <v>402</v>
      </c>
      <c r="G211" s="34" t="s">
        <v>402</v>
      </c>
    </row>
    <row r="212" spans="1:7" ht="13.5" customHeight="1" x14ac:dyDescent="0.15">
      <c r="A212" s="84" t="s">
        <v>527</v>
      </c>
      <c r="B212" s="80" t="s">
        <v>386</v>
      </c>
      <c r="C212" s="85">
        <v>4</v>
      </c>
      <c r="D212" s="85">
        <v>6</v>
      </c>
      <c r="E212" s="85">
        <v>3</v>
      </c>
      <c r="F212" s="85">
        <v>5</v>
      </c>
      <c r="G212" s="97" t="s">
        <v>509</v>
      </c>
    </row>
    <row r="213" spans="1:7" ht="13.5" customHeight="1" x14ac:dyDescent="0.15">
      <c r="A213" s="84" t="s">
        <v>333</v>
      </c>
      <c r="B213" s="96" t="s">
        <v>397</v>
      </c>
      <c r="C213" s="85">
        <v>5</v>
      </c>
      <c r="D213" s="85">
        <v>9</v>
      </c>
      <c r="E213" s="85">
        <v>4</v>
      </c>
      <c r="F213" s="85">
        <v>6</v>
      </c>
      <c r="G213" s="97" t="s">
        <v>528</v>
      </c>
    </row>
    <row r="214" spans="1:7" ht="13.5" customHeight="1" x14ac:dyDescent="0.15">
      <c r="A214" s="84" t="s">
        <v>333</v>
      </c>
      <c r="B214" s="80" t="s">
        <v>378</v>
      </c>
      <c r="C214" s="85">
        <v>16</v>
      </c>
      <c r="D214" s="85">
        <v>22</v>
      </c>
      <c r="E214" s="85">
        <v>6</v>
      </c>
      <c r="F214" s="85">
        <v>9</v>
      </c>
      <c r="G214" s="95" t="s">
        <v>526</v>
      </c>
    </row>
    <row r="215" spans="1:7" ht="13.5" customHeight="1" x14ac:dyDescent="0.15">
      <c r="A215" s="84" t="s">
        <v>529</v>
      </c>
      <c r="B215" s="80" t="s">
        <v>386</v>
      </c>
      <c r="C215" s="85">
        <v>4</v>
      </c>
      <c r="D215" s="85">
        <v>6</v>
      </c>
      <c r="E215" s="85">
        <v>3</v>
      </c>
      <c r="F215" s="85">
        <v>5</v>
      </c>
      <c r="G215" s="95" t="s">
        <v>509</v>
      </c>
    </row>
    <row r="216" spans="1:7" ht="13.5" customHeight="1" x14ac:dyDescent="0.15">
      <c r="A216" s="84" t="s">
        <v>371</v>
      </c>
      <c r="B216" s="80" t="s">
        <v>392</v>
      </c>
      <c r="C216" s="85">
        <v>5</v>
      </c>
      <c r="D216" s="85">
        <v>9</v>
      </c>
      <c r="E216" s="85">
        <v>4</v>
      </c>
      <c r="F216" s="85">
        <v>6</v>
      </c>
      <c r="G216" s="95" t="s">
        <v>528</v>
      </c>
    </row>
    <row r="217" spans="1:7" ht="13.5" customHeight="1" x14ac:dyDescent="0.15">
      <c r="A217" s="84" t="s">
        <v>371</v>
      </c>
      <c r="B217" s="3" t="s">
        <v>378</v>
      </c>
      <c r="C217" s="3" t="s">
        <v>402</v>
      </c>
      <c r="D217" s="3" t="s">
        <v>402</v>
      </c>
      <c r="E217" s="3" t="s">
        <v>402</v>
      </c>
      <c r="F217" s="3" t="s">
        <v>402</v>
      </c>
      <c r="G217" s="34" t="s">
        <v>402</v>
      </c>
    </row>
    <row r="218" spans="1:7" ht="13.5" customHeight="1" x14ac:dyDescent="0.15">
      <c r="A218" s="81" t="s">
        <v>530</v>
      </c>
      <c r="B218" s="80" t="s">
        <v>386</v>
      </c>
      <c r="C218" s="85">
        <v>5</v>
      </c>
      <c r="D218" s="85">
        <v>6</v>
      </c>
      <c r="E218" s="85">
        <v>4</v>
      </c>
      <c r="F218" s="85">
        <v>6</v>
      </c>
      <c r="G218" s="95" t="s">
        <v>510</v>
      </c>
    </row>
    <row r="219" spans="1:7" ht="13.5" customHeight="1" x14ac:dyDescent="0.15">
      <c r="A219" s="81" t="s">
        <v>368</v>
      </c>
      <c r="B219" s="96" t="s">
        <v>397</v>
      </c>
      <c r="C219" s="85">
        <v>6</v>
      </c>
      <c r="D219" s="85">
        <v>9</v>
      </c>
      <c r="E219" s="85">
        <v>5</v>
      </c>
      <c r="F219" s="85">
        <v>7</v>
      </c>
      <c r="G219" s="95" t="s">
        <v>526</v>
      </c>
    </row>
    <row r="220" spans="1:7" ht="13.5" customHeight="1" x14ac:dyDescent="0.15">
      <c r="A220" s="81" t="s">
        <v>368</v>
      </c>
      <c r="B220" s="3" t="s">
        <v>378</v>
      </c>
      <c r="C220" s="3" t="s">
        <v>402</v>
      </c>
      <c r="D220" s="3" t="s">
        <v>402</v>
      </c>
      <c r="E220" s="3" t="s">
        <v>402</v>
      </c>
      <c r="F220" s="3" t="s">
        <v>402</v>
      </c>
      <c r="G220" s="34" t="s">
        <v>402</v>
      </c>
    </row>
    <row r="221" spans="1:7" ht="13.5" customHeight="1" x14ac:dyDescent="0.15">
      <c r="A221" s="82" t="s">
        <v>531</v>
      </c>
      <c r="B221" s="80" t="s">
        <v>386</v>
      </c>
      <c r="C221" s="85">
        <v>8</v>
      </c>
      <c r="D221" s="85">
        <v>10</v>
      </c>
      <c r="E221" s="85">
        <v>6</v>
      </c>
      <c r="F221" s="85">
        <v>8</v>
      </c>
      <c r="G221" s="95" t="s">
        <v>532</v>
      </c>
    </row>
    <row r="222" spans="1:7" ht="13.5" customHeight="1" x14ac:dyDescent="0.15">
      <c r="A222" s="82" t="s">
        <v>334</v>
      </c>
      <c r="B222" s="96" t="s">
        <v>397</v>
      </c>
      <c r="C222" s="85">
        <v>10</v>
      </c>
      <c r="D222" s="85">
        <v>15</v>
      </c>
      <c r="E222" s="85">
        <v>7</v>
      </c>
      <c r="F222" s="85">
        <v>10</v>
      </c>
      <c r="G222" s="95" t="s">
        <v>526</v>
      </c>
    </row>
    <row r="223" spans="1:7" ht="13.5" customHeight="1" x14ac:dyDescent="0.15">
      <c r="A223" s="82" t="s">
        <v>334</v>
      </c>
      <c r="B223" s="80" t="s">
        <v>378</v>
      </c>
      <c r="C223" s="89">
        <v>20</v>
      </c>
      <c r="D223" s="89">
        <v>30</v>
      </c>
      <c r="E223" s="89">
        <v>10</v>
      </c>
      <c r="F223" s="89">
        <v>13</v>
      </c>
      <c r="G223" s="97" t="s">
        <v>533</v>
      </c>
    </row>
    <row r="224" spans="1:7" ht="13.5" customHeight="1" x14ac:dyDescent="0.15">
      <c r="A224" s="82" t="s">
        <v>534</v>
      </c>
      <c r="B224" s="80" t="s">
        <v>386</v>
      </c>
      <c r="C224" s="85">
        <v>4</v>
      </c>
      <c r="D224" s="85">
        <v>6</v>
      </c>
      <c r="E224" s="85">
        <v>2</v>
      </c>
      <c r="F224" s="85">
        <v>3</v>
      </c>
      <c r="G224" s="100" t="s">
        <v>393</v>
      </c>
    </row>
    <row r="225" spans="1:7" ht="13.5" customHeight="1" x14ac:dyDescent="0.15">
      <c r="A225" s="82" t="s">
        <v>117</v>
      </c>
      <c r="B225" s="96" t="s">
        <v>397</v>
      </c>
      <c r="C225" s="85">
        <v>5</v>
      </c>
      <c r="D225" s="85">
        <v>8</v>
      </c>
      <c r="E225" s="85">
        <v>3</v>
      </c>
      <c r="F225" s="85">
        <v>5</v>
      </c>
      <c r="G225" s="86" t="s">
        <v>410</v>
      </c>
    </row>
    <row r="226" spans="1:7" ht="13.5" customHeight="1" x14ac:dyDescent="0.15">
      <c r="A226" s="82" t="s">
        <v>117</v>
      </c>
      <c r="B226" s="80" t="s">
        <v>378</v>
      </c>
      <c r="C226" s="89">
        <v>9</v>
      </c>
      <c r="D226" s="89">
        <v>15</v>
      </c>
      <c r="E226" s="89">
        <v>5</v>
      </c>
      <c r="F226" s="89">
        <v>10</v>
      </c>
      <c r="G226" s="97" t="s">
        <v>501</v>
      </c>
    </row>
    <row r="227" spans="1:7" ht="13.5" customHeight="1" x14ac:dyDescent="0.15">
      <c r="A227" s="82" t="s">
        <v>535</v>
      </c>
      <c r="B227" s="80" t="s">
        <v>386</v>
      </c>
      <c r="C227" s="85">
        <v>4</v>
      </c>
      <c r="D227" s="85">
        <v>6</v>
      </c>
      <c r="E227" s="85">
        <v>3</v>
      </c>
      <c r="F227" s="85">
        <v>5</v>
      </c>
      <c r="G227" s="95" t="s">
        <v>536</v>
      </c>
    </row>
    <row r="228" spans="1:7" ht="13.5" customHeight="1" x14ac:dyDescent="0.15">
      <c r="A228" s="82" t="s">
        <v>118</v>
      </c>
      <c r="B228" s="96" t="s">
        <v>397</v>
      </c>
      <c r="C228" s="85">
        <v>6</v>
      </c>
      <c r="D228" s="85">
        <v>9</v>
      </c>
      <c r="E228" s="85">
        <v>4</v>
      </c>
      <c r="F228" s="85">
        <v>7</v>
      </c>
      <c r="G228" s="86" t="s">
        <v>537</v>
      </c>
    </row>
    <row r="229" spans="1:7" ht="13.5" customHeight="1" x14ac:dyDescent="0.15">
      <c r="A229" s="82" t="s">
        <v>118</v>
      </c>
      <c r="B229" s="3" t="s">
        <v>378</v>
      </c>
      <c r="C229" s="3" t="s">
        <v>402</v>
      </c>
      <c r="D229" s="3" t="s">
        <v>402</v>
      </c>
      <c r="E229" s="3" t="s">
        <v>402</v>
      </c>
      <c r="F229" s="3" t="s">
        <v>402</v>
      </c>
      <c r="G229" s="34" t="s">
        <v>402</v>
      </c>
    </row>
    <row r="230" spans="1:7" ht="13.5" customHeight="1" x14ac:dyDescent="0.15">
      <c r="A230" s="84" t="s">
        <v>538</v>
      </c>
      <c r="B230" s="80" t="s">
        <v>386</v>
      </c>
      <c r="C230" s="85">
        <v>4</v>
      </c>
      <c r="D230" s="85">
        <v>7</v>
      </c>
      <c r="E230" s="85">
        <v>3</v>
      </c>
      <c r="F230" s="85">
        <v>4</v>
      </c>
      <c r="G230" s="95" t="s">
        <v>539</v>
      </c>
    </row>
    <row r="231" spans="1:7" ht="13.5" customHeight="1" x14ac:dyDescent="0.15">
      <c r="A231" s="84" t="s">
        <v>343</v>
      </c>
      <c r="B231" s="80" t="s">
        <v>392</v>
      </c>
      <c r="C231" s="85">
        <v>5</v>
      </c>
      <c r="D231" s="85">
        <v>9</v>
      </c>
      <c r="E231" s="85">
        <v>4</v>
      </c>
      <c r="F231" s="85">
        <v>8</v>
      </c>
      <c r="G231" s="95" t="s">
        <v>540</v>
      </c>
    </row>
    <row r="232" spans="1:7" ht="13.5" customHeight="1" x14ac:dyDescent="0.15">
      <c r="A232" s="84" t="s">
        <v>343</v>
      </c>
      <c r="B232" s="3" t="s">
        <v>378</v>
      </c>
      <c r="C232" s="3" t="s">
        <v>402</v>
      </c>
      <c r="D232" s="3" t="s">
        <v>402</v>
      </c>
      <c r="E232" s="3" t="s">
        <v>402</v>
      </c>
      <c r="F232" s="3" t="s">
        <v>402</v>
      </c>
      <c r="G232" s="34" t="s">
        <v>402</v>
      </c>
    </row>
    <row r="233" spans="1:7" ht="13.5" customHeight="1" x14ac:dyDescent="0.15">
      <c r="A233" s="82" t="s">
        <v>541</v>
      </c>
      <c r="B233" s="80" t="s">
        <v>386</v>
      </c>
      <c r="C233" s="85">
        <v>3</v>
      </c>
      <c r="D233" s="85">
        <v>5</v>
      </c>
      <c r="E233" s="85">
        <v>1</v>
      </c>
      <c r="F233" s="85">
        <v>2</v>
      </c>
      <c r="G233" s="95" t="s">
        <v>539</v>
      </c>
    </row>
    <row r="234" spans="1:7" ht="13.5" customHeight="1" x14ac:dyDescent="0.15">
      <c r="A234" s="82" t="s">
        <v>119</v>
      </c>
      <c r="B234" s="96" t="s">
        <v>397</v>
      </c>
      <c r="C234" s="85">
        <v>4</v>
      </c>
      <c r="D234" s="85">
        <v>6</v>
      </c>
      <c r="E234" s="85">
        <v>2</v>
      </c>
      <c r="F234" s="85">
        <v>4</v>
      </c>
      <c r="G234" s="95" t="s">
        <v>536</v>
      </c>
    </row>
    <row r="235" spans="1:7" ht="13.5" customHeight="1" x14ac:dyDescent="0.15">
      <c r="A235" s="82" t="s">
        <v>119</v>
      </c>
      <c r="B235" s="80" t="s">
        <v>378</v>
      </c>
      <c r="C235" s="85">
        <v>5</v>
      </c>
      <c r="D235" s="85">
        <v>10</v>
      </c>
      <c r="E235" s="85">
        <v>3</v>
      </c>
      <c r="F235" s="85">
        <v>5</v>
      </c>
      <c r="G235" s="95" t="s">
        <v>540</v>
      </c>
    </row>
    <row r="236" spans="1:7" ht="13.5" customHeight="1" x14ac:dyDescent="0.15">
      <c r="A236" s="84" t="s">
        <v>542</v>
      </c>
      <c r="B236" s="80" t="s">
        <v>386</v>
      </c>
      <c r="C236" s="85">
        <v>3</v>
      </c>
      <c r="D236" s="85">
        <v>4</v>
      </c>
      <c r="E236" s="85">
        <v>5</v>
      </c>
      <c r="F236" s="85">
        <v>6</v>
      </c>
      <c r="G236" s="95" t="s">
        <v>500</v>
      </c>
    </row>
    <row r="237" spans="1:7" ht="13.5" customHeight="1" x14ac:dyDescent="0.15">
      <c r="A237" s="84" t="s">
        <v>112</v>
      </c>
      <c r="B237" s="80" t="s">
        <v>392</v>
      </c>
      <c r="C237" s="85">
        <v>4</v>
      </c>
      <c r="D237" s="85">
        <v>6</v>
      </c>
      <c r="E237" s="85">
        <v>7</v>
      </c>
      <c r="F237" s="85">
        <v>8</v>
      </c>
      <c r="G237" s="95" t="s">
        <v>540</v>
      </c>
    </row>
    <row r="238" spans="1:7" ht="13.5" customHeight="1" x14ac:dyDescent="0.15">
      <c r="A238" s="84" t="s">
        <v>112</v>
      </c>
      <c r="B238" s="80" t="s">
        <v>378</v>
      </c>
      <c r="C238" s="85">
        <v>8</v>
      </c>
      <c r="D238" s="85">
        <v>12</v>
      </c>
      <c r="E238" s="85">
        <v>9</v>
      </c>
      <c r="F238" s="85">
        <v>16</v>
      </c>
      <c r="G238" s="95" t="s">
        <v>543</v>
      </c>
    </row>
    <row r="239" spans="1:7" ht="13.5" customHeight="1" x14ac:dyDescent="0.15">
      <c r="A239" s="84" t="s">
        <v>544</v>
      </c>
      <c r="B239" s="80" t="s">
        <v>386</v>
      </c>
      <c r="C239" s="85">
        <v>5</v>
      </c>
      <c r="D239" s="85">
        <v>6</v>
      </c>
      <c r="E239" s="85">
        <v>7</v>
      </c>
      <c r="F239" s="85">
        <v>8</v>
      </c>
      <c r="G239" s="95" t="s">
        <v>506</v>
      </c>
    </row>
    <row r="240" spans="1:7" ht="13.5" customHeight="1" x14ac:dyDescent="0.15">
      <c r="A240" s="84" t="s">
        <v>336</v>
      </c>
      <c r="B240" s="80" t="s">
        <v>392</v>
      </c>
      <c r="C240" s="85">
        <v>6</v>
      </c>
      <c r="D240" s="85">
        <v>8</v>
      </c>
      <c r="E240" s="85">
        <v>8</v>
      </c>
      <c r="F240" s="85">
        <v>10</v>
      </c>
      <c r="G240" s="95" t="s">
        <v>545</v>
      </c>
    </row>
    <row r="241" spans="1:7" ht="13.5" customHeight="1" x14ac:dyDescent="0.15">
      <c r="A241" s="84" t="s">
        <v>336</v>
      </c>
      <c r="B241" s="3" t="s">
        <v>378</v>
      </c>
      <c r="C241" s="3" t="s">
        <v>402</v>
      </c>
      <c r="D241" s="3" t="s">
        <v>402</v>
      </c>
      <c r="E241" s="3" t="s">
        <v>402</v>
      </c>
      <c r="F241" s="3" t="s">
        <v>402</v>
      </c>
      <c r="G241" s="34" t="s">
        <v>402</v>
      </c>
    </row>
    <row r="242" spans="1:7" ht="13.5" customHeight="1" x14ac:dyDescent="0.15">
      <c r="A242" s="82" t="s">
        <v>546</v>
      </c>
      <c r="B242" s="80" t="s">
        <v>386</v>
      </c>
      <c r="C242" s="85">
        <v>10</v>
      </c>
      <c r="D242" s="85">
        <v>12</v>
      </c>
      <c r="E242" s="85">
        <v>6</v>
      </c>
      <c r="F242" s="85">
        <v>8</v>
      </c>
      <c r="G242" s="95" t="s">
        <v>522</v>
      </c>
    </row>
    <row r="243" spans="1:7" ht="13.5" customHeight="1" x14ac:dyDescent="0.15">
      <c r="A243" s="82" t="s">
        <v>210</v>
      </c>
      <c r="B243" s="96" t="s">
        <v>397</v>
      </c>
      <c r="C243" s="85">
        <v>12</v>
      </c>
      <c r="D243" s="85">
        <v>17</v>
      </c>
      <c r="E243" s="85">
        <v>7</v>
      </c>
      <c r="F243" s="85">
        <v>11</v>
      </c>
      <c r="G243" s="95" t="s">
        <v>522</v>
      </c>
    </row>
    <row r="244" spans="1:7" ht="13.5" customHeight="1" x14ac:dyDescent="0.15">
      <c r="A244" s="82" t="s">
        <v>210</v>
      </c>
      <c r="B244" s="3" t="s">
        <v>378</v>
      </c>
      <c r="C244" s="3" t="s">
        <v>402</v>
      </c>
      <c r="D244" s="3" t="s">
        <v>402</v>
      </c>
      <c r="E244" s="3" t="s">
        <v>402</v>
      </c>
      <c r="F244" s="3" t="s">
        <v>402</v>
      </c>
      <c r="G244" s="34" t="s">
        <v>402</v>
      </c>
    </row>
    <row r="245" spans="1:7" ht="13.5" customHeight="1" x14ac:dyDescent="0.15">
      <c r="A245" s="84" t="s">
        <v>547</v>
      </c>
      <c r="B245" s="80" t="s">
        <v>386</v>
      </c>
      <c r="C245" s="85">
        <v>6</v>
      </c>
      <c r="D245" s="85">
        <v>9</v>
      </c>
      <c r="E245" s="85">
        <v>3</v>
      </c>
      <c r="F245" s="85">
        <v>4</v>
      </c>
      <c r="G245" s="95" t="s">
        <v>536</v>
      </c>
    </row>
    <row r="246" spans="1:7" ht="13.5" customHeight="1" x14ac:dyDescent="0.15">
      <c r="A246" s="84" t="s">
        <v>348</v>
      </c>
      <c r="B246" s="80" t="s">
        <v>392</v>
      </c>
      <c r="C246" s="85">
        <v>9</v>
      </c>
      <c r="D246" s="85">
        <v>14</v>
      </c>
      <c r="E246" s="85">
        <v>5</v>
      </c>
      <c r="F246" s="85">
        <v>6</v>
      </c>
      <c r="G246" s="95" t="s">
        <v>543</v>
      </c>
    </row>
    <row r="247" spans="1:7" ht="13.5" customHeight="1" x14ac:dyDescent="0.15">
      <c r="A247" s="84" t="s">
        <v>348</v>
      </c>
      <c r="B247" s="80" t="s">
        <v>378</v>
      </c>
      <c r="C247" s="85">
        <v>24</v>
      </c>
      <c r="D247" s="85">
        <v>40</v>
      </c>
      <c r="E247" s="85">
        <v>8</v>
      </c>
      <c r="F247" s="85">
        <v>12</v>
      </c>
      <c r="G247" s="100" t="s">
        <v>393</v>
      </c>
    </row>
    <row r="248" spans="1:7" ht="13.5" customHeight="1" x14ac:dyDescent="0.15">
      <c r="A248" s="84" t="s">
        <v>548</v>
      </c>
      <c r="B248" s="80" t="s">
        <v>386</v>
      </c>
      <c r="C248" s="85">
        <v>8</v>
      </c>
      <c r="D248" s="85">
        <v>14</v>
      </c>
      <c r="E248" s="85">
        <v>4</v>
      </c>
      <c r="F248" s="85">
        <v>5</v>
      </c>
      <c r="G248" s="95" t="s">
        <v>543</v>
      </c>
    </row>
    <row r="249" spans="1:7" ht="13.5" customHeight="1" x14ac:dyDescent="0.15">
      <c r="A249" s="84" t="s">
        <v>375</v>
      </c>
      <c r="B249" s="80" t="s">
        <v>392</v>
      </c>
      <c r="C249" s="85">
        <v>14</v>
      </c>
      <c r="D249" s="85">
        <v>18</v>
      </c>
      <c r="E249" s="85">
        <v>6</v>
      </c>
      <c r="F249" s="85">
        <v>7</v>
      </c>
      <c r="G249" s="95" t="s">
        <v>549</v>
      </c>
    </row>
    <row r="250" spans="1:7" ht="13.5" customHeight="1" x14ac:dyDescent="0.15">
      <c r="A250" s="84" t="s">
        <v>375</v>
      </c>
      <c r="B250" s="3" t="s">
        <v>378</v>
      </c>
      <c r="C250" s="3" t="s">
        <v>402</v>
      </c>
      <c r="D250" s="3" t="s">
        <v>402</v>
      </c>
      <c r="E250" s="3" t="s">
        <v>402</v>
      </c>
      <c r="F250" s="3" t="s">
        <v>402</v>
      </c>
      <c r="G250" s="34" t="s">
        <v>402</v>
      </c>
    </row>
    <row r="251" spans="1:7" ht="13.5" customHeight="1" x14ac:dyDescent="0.15">
      <c r="A251" s="82" t="s">
        <v>550</v>
      </c>
      <c r="B251" s="80" t="s">
        <v>386</v>
      </c>
      <c r="C251" s="85">
        <v>5</v>
      </c>
      <c r="D251" s="85">
        <v>7</v>
      </c>
      <c r="E251" s="85">
        <v>3</v>
      </c>
      <c r="F251" s="85">
        <v>4</v>
      </c>
      <c r="G251" s="100" t="s">
        <v>393</v>
      </c>
    </row>
    <row r="252" spans="1:7" ht="13.5" customHeight="1" x14ac:dyDescent="0.15">
      <c r="A252" s="82" t="s">
        <v>137</v>
      </c>
      <c r="B252" s="96" t="s">
        <v>397</v>
      </c>
      <c r="C252" s="85">
        <v>6</v>
      </c>
      <c r="D252" s="85">
        <v>9</v>
      </c>
      <c r="E252" s="85">
        <v>5</v>
      </c>
      <c r="F252" s="85">
        <v>7</v>
      </c>
      <c r="G252" s="100" t="s">
        <v>393</v>
      </c>
    </row>
    <row r="253" spans="1:7" ht="13.5" customHeight="1" x14ac:dyDescent="0.15">
      <c r="A253" s="82" t="s">
        <v>137</v>
      </c>
      <c r="B253" s="80" t="s">
        <v>378</v>
      </c>
      <c r="C253" s="85">
        <v>16</v>
      </c>
      <c r="D253" s="85">
        <v>24</v>
      </c>
      <c r="E253" s="85">
        <v>7</v>
      </c>
      <c r="F253" s="85">
        <v>10</v>
      </c>
      <c r="G253" s="100" t="s">
        <v>551</v>
      </c>
    </row>
    <row r="254" spans="1:7" ht="13.5" customHeight="1" x14ac:dyDescent="0.15">
      <c r="A254" s="84" t="s">
        <v>552</v>
      </c>
      <c r="B254" s="80" t="s">
        <v>386</v>
      </c>
      <c r="C254" s="85">
        <v>6</v>
      </c>
      <c r="D254" s="85">
        <v>8</v>
      </c>
      <c r="E254" s="85">
        <v>5</v>
      </c>
      <c r="F254" s="85">
        <v>6</v>
      </c>
      <c r="G254" s="95" t="s">
        <v>536</v>
      </c>
    </row>
    <row r="255" spans="1:7" ht="13.5" customHeight="1" x14ac:dyDescent="0.15">
      <c r="A255" s="84" t="s">
        <v>337</v>
      </c>
      <c r="B255" s="80" t="s">
        <v>392</v>
      </c>
      <c r="C255" s="85">
        <v>7</v>
      </c>
      <c r="D255" s="85">
        <v>10</v>
      </c>
      <c r="E255" s="85">
        <v>6</v>
      </c>
      <c r="F255" s="85">
        <v>8</v>
      </c>
      <c r="G255" s="95" t="s">
        <v>543</v>
      </c>
    </row>
    <row r="256" spans="1:7" ht="13.5" customHeight="1" x14ac:dyDescent="0.15">
      <c r="A256" s="84" t="s">
        <v>337</v>
      </c>
      <c r="B256" s="3" t="s">
        <v>378</v>
      </c>
      <c r="C256" s="3" t="s">
        <v>402</v>
      </c>
      <c r="D256" s="3" t="s">
        <v>402</v>
      </c>
      <c r="E256" s="3" t="s">
        <v>402</v>
      </c>
      <c r="F256" s="3" t="s">
        <v>402</v>
      </c>
      <c r="G256" s="34" t="s">
        <v>402</v>
      </c>
    </row>
    <row r="257" spans="1:7" ht="13.5" customHeight="1" x14ac:dyDescent="0.15">
      <c r="A257" s="84" t="s">
        <v>553</v>
      </c>
      <c r="B257" s="80" t="s">
        <v>386</v>
      </c>
      <c r="C257" s="85">
        <v>8</v>
      </c>
      <c r="D257" s="85">
        <v>10</v>
      </c>
      <c r="E257" s="85">
        <v>6</v>
      </c>
      <c r="F257" s="85">
        <v>7</v>
      </c>
      <c r="G257" s="95" t="s">
        <v>543</v>
      </c>
    </row>
    <row r="258" spans="1:7" ht="13.5" customHeight="1" x14ac:dyDescent="0.15">
      <c r="A258" s="84" t="s">
        <v>344</v>
      </c>
      <c r="B258" s="80" t="s">
        <v>392</v>
      </c>
      <c r="C258" s="85">
        <v>10</v>
      </c>
      <c r="D258" s="85">
        <v>16</v>
      </c>
      <c r="E258" s="85">
        <v>7</v>
      </c>
      <c r="F258" s="85">
        <v>9</v>
      </c>
      <c r="G258" s="95" t="s">
        <v>545</v>
      </c>
    </row>
    <row r="259" spans="1:7" ht="13.5" customHeight="1" x14ac:dyDescent="0.15">
      <c r="A259" s="84" t="s">
        <v>344</v>
      </c>
      <c r="B259" s="3" t="s">
        <v>378</v>
      </c>
      <c r="C259" s="3" t="s">
        <v>402</v>
      </c>
      <c r="D259" s="3" t="s">
        <v>402</v>
      </c>
      <c r="E259" s="3" t="s">
        <v>402</v>
      </c>
      <c r="F259" s="3" t="s">
        <v>402</v>
      </c>
      <c r="G259" s="34" t="s">
        <v>402</v>
      </c>
    </row>
    <row r="260" spans="1:7" ht="13.5" customHeight="1" x14ac:dyDescent="0.15">
      <c r="A260" s="86" t="s">
        <v>554</v>
      </c>
      <c r="B260" s="80" t="s">
        <v>386</v>
      </c>
      <c r="C260" s="85">
        <v>4</v>
      </c>
      <c r="D260" s="85">
        <v>5</v>
      </c>
      <c r="E260" s="85">
        <v>2</v>
      </c>
      <c r="F260" s="85">
        <v>3</v>
      </c>
      <c r="G260" s="33" t="s">
        <v>387</v>
      </c>
    </row>
    <row r="261" spans="1:7" ht="13.5" customHeight="1" x14ac:dyDescent="0.15">
      <c r="A261" s="86" t="s">
        <v>27</v>
      </c>
      <c r="B261" s="80" t="s">
        <v>392</v>
      </c>
      <c r="C261" s="85">
        <v>5</v>
      </c>
      <c r="D261" s="85">
        <v>7</v>
      </c>
      <c r="E261" s="85">
        <v>3</v>
      </c>
      <c r="F261" s="85">
        <v>5</v>
      </c>
      <c r="G261" s="86" t="s">
        <v>393</v>
      </c>
    </row>
    <row r="262" spans="1:7" ht="13.5" customHeight="1" x14ac:dyDescent="0.15">
      <c r="A262" s="86" t="s">
        <v>27</v>
      </c>
      <c r="B262" s="96" t="s">
        <v>378</v>
      </c>
      <c r="C262" s="85">
        <v>10</v>
      </c>
      <c r="D262" s="85">
        <v>15</v>
      </c>
      <c r="E262" s="85">
        <v>5</v>
      </c>
      <c r="F262" s="85">
        <v>12</v>
      </c>
      <c r="G262" s="97" t="s">
        <v>555</v>
      </c>
    </row>
    <row r="263" spans="1:7" ht="13.5" customHeight="1" x14ac:dyDescent="0.15">
      <c r="A263" s="84" t="s">
        <v>556</v>
      </c>
      <c r="B263" s="80" t="s">
        <v>386</v>
      </c>
      <c r="C263" s="85">
        <v>5</v>
      </c>
      <c r="D263" s="85">
        <v>7</v>
      </c>
      <c r="E263" s="85">
        <v>3</v>
      </c>
      <c r="F263" s="85">
        <v>4</v>
      </c>
      <c r="G263" s="97" t="s">
        <v>557</v>
      </c>
    </row>
    <row r="264" spans="1:7" ht="13.5" customHeight="1" x14ac:dyDescent="0.15">
      <c r="A264" s="84" t="s">
        <v>28</v>
      </c>
      <c r="B264" s="80" t="s">
        <v>392</v>
      </c>
      <c r="C264" s="85">
        <v>7</v>
      </c>
      <c r="D264" s="85">
        <v>9</v>
      </c>
      <c r="E264" s="85">
        <v>4</v>
      </c>
      <c r="F264" s="85">
        <v>8</v>
      </c>
      <c r="G264" s="97" t="s">
        <v>558</v>
      </c>
    </row>
    <row r="265" spans="1:7" ht="13.5" customHeight="1" x14ac:dyDescent="0.15">
      <c r="A265" s="84" t="s">
        <v>28</v>
      </c>
      <c r="B265" s="3" t="s">
        <v>378</v>
      </c>
      <c r="C265" s="3" t="s">
        <v>402</v>
      </c>
      <c r="D265" s="3" t="s">
        <v>402</v>
      </c>
      <c r="E265" s="3" t="s">
        <v>402</v>
      </c>
      <c r="F265" s="3" t="s">
        <v>402</v>
      </c>
      <c r="G265" s="34" t="s">
        <v>402</v>
      </c>
    </row>
    <row r="266" spans="1:7" ht="13.5" customHeight="1" x14ac:dyDescent="0.15">
      <c r="A266" s="81" t="s">
        <v>559</v>
      </c>
      <c r="B266" s="80" t="s">
        <v>386</v>
      </c>
      <c r="C266" s="85">
        <v>4</v>
      </c>
      <c r="D266" s="85">
        <v>5</v>
      </c>
      <c r="E266" s="85">
        <v>2</v>
      </c>
      <c r="F266" s="85">
        <v>3</v>
      </c>
      <c r="G266" s="86" t="s">
        <v>393</v>
      </c>
    </row>
    <row r="267" spans="1:7" ht="13.5" customHeight="1" x14ac:dyDescent="0.15">
      <c r="A267" s="81" t="s">
        <v>29</v>
      </c>
      <c r="B267" s="96" t="s">
        <v>397</v>
      </c>
      <c r="C267" s="85">
        <v>7</v>
      </c>
      <c r="D267" s="85">
        <v>10</v>
      </c>
      <c r="E267" s="85">
        <v>3</v>
      </c>
      <c r="F267" s="85">
        <v>5</v>
      </c>
      <c r="G267" s="86" t="s">
        <v>410</v>
      </c>
    </row>
    <row r="268" spans="1:7" ht="13.5" customHeight="1" x14ac:dyDescent="0.15">
      <c r="A268" s="81" t="s">
        <v>29</v>
      </c>
      <c r="B268" s="80" t="s">
        <v>378</v>
      </c>
      <c r="C268" s="85">
        <v>10</v>
      </c>
      <c r="D268" s="85">
        <v>20</v>
      </c>
      <c r="E268" s="85">
        <v>8</v>
      </c>
      <c r="F268" s="85">
        <v>14</v>
      </c>
      <c r="G268" s="86" t="s">
        <v>429</v>
      </c>
    </row>
    <row r="269" spans="1:7" ht="13.5" customHeight="1" x14ac:dyDescent="0.15">
      <c r="A269" s="84" t="s">
        <v>560</v>
      </c>
      <c r="B269" s="80" t="s">
        <v>386</v>
      </c>
      <c r="C269" s="85">
        <v>5</v>
      </c>
      <c r="D269" s="85">
        <v>8</v>
      </c>
      <c r="E269" s="85">
        <v>3</v>
      </c>
      <c r="F269" s="85">
        <v>4</v>
      </c>
      <c r="G269" s="97" t="s">
        <v>413</v>
      </c>
    </row>
    <row r="270" spans="1:7" ht="13.5" customHeight="1" x14ac:dyDescent="0.15">
      <c r="A270" s="84" t="s">
        <v>30</v>
      </c>
      <c r="B270" s="80" t="s">
        <v>392</v>
      </c>
      <c r="C270" s="85">
        <v>8</v>
      </c>
      <c r="D270" s="85">
        <v>10</v>
      </c>
      <c r="E270" s="85">
        <v>4</v>
      </c>
      <c r="F270" s="85">
        <v>8</v>
      </c>
      <c r="G270" s="86" t="s">
        <v>393</v>
      </c>
    </row>
    <row r="271" spans="1:7" ht="13.5" customHeight="1" x14ac:dyDescent="0.15">
      <c r="A271" s="84" t="s">
        <v>30</v>
      </c>
      <c r="B271" s="3" t="s">
        <v>378</v>
      </c>
      <c r="C271" s="1" t="s">
        <v>402</v>
      </c>
      <c r="D271" s="1" t="s">
        <v>402</v>
      </c>
      <c r="E271" s="1" t="s">
        <v>402</v>
      </c>
      <c r="F271" s="1" t="s">
        <v>402</v>
      </c>
      <c r="G271" s="101" t="s">
        <v>402</v>
      </c>
    </row>
    <row r="272" spans="1:7" ht="13.5" customHeight="1" x14ac:dyDescent="0.15">
      <c r="A272" s="84" t="s">
        <v>561</v>
      </c>
      <c r="B272" s="80" t="s">
        <v>386</v>
      </c>
      <c r="C272" s="85">
        <v>5</v>
      </c>
      <c r="D272" s="85">
        <v>6</v>
      </c>
      <c r="E272" s="85">
        <v>2</v>
      </c>
      <c r="F272" s="85">
        <v>3</v>
      </c>
      <c r="G272" s="33" t="s">
        <v>387</v>
      </c>
    </row>
    <row r="273" spans="1:7" ht="13.5" customHeight="1" x14ac:dyDescent="0.15">
      <c r="A273" s="84" t="s">
        <v>31</v>
      </c>
      <c r="B273" s="96" t="s">
        <v>397</v>
      </c>
      <c r="C273" s="85">
        <v>6</v>
      </c>
      <c r="D273" s="85">
        <v>8</v>
      </c>
      <c r="E273" s="85">
        <v>3</v>
      </c>
      <c r="F273" s="85">
        <v>5</v>
      </c>
      <c r="G273" s="86" t="s">
        <v>393</v>
      </c>
    </row>
    <row r="274" spans="1:7" ht="13.5" customHeight="1" x14ac:dyDescent="0.15">
      <c r="A274" s="84" t="s">
        <v>31</v>
      </c>
      <c r="B274" s="80" t="s">
        <v>378</v>
      </c>
      <c r="C274" s="85">
        <v>12</v>
      </c>
      <c r="D274" s="85">
        <v>16</v>
      </c>
      <c r="E274" s="85">
        <v>5</v>
      </c>
      <c r="F274" s="85">
        <v>13</v>
      </c>
      <c r="G274" s="86" t="s">
        <v>410</v>
      </c>
    </row>
    <row r="275" spans="1:7" ht="13.5" customHeight="1" x14ac:dyDescent="0.15">
      <c r="A275" s="84" t="s">
        <v>562</v>
      </c>
      <c r="B275" s="80" t="s">
        <v>386</v>
      </c>
      <c r="C275" s="85">
        <v>6</v>
      </c>
      <c r="D275" s="85">
        <v>8</v>
      </c>
      <c r="E275" s="85">
        <v>2</v>
      </c>
      <c r="F275" s="85">
        <v>3</v>
      </c>
      <c r="G275" s="97" t="s">
        <v>563</v>
      </c>
    </row>
    <row r="276" spans="1:7" ht="13.5" customHeight="1" x14ac:dyDescent="0.15">
      <c r="A276" s="84" t="s">
        <v>32</v>
      </c>
      <c r="B276" s="96" t="s">
        <v>397</v>
      </c>
      <c r="C276" s="85">
        <v>10</v>
      </c>
      <c r="D276" s="85">
        <v>12</v>
      </c>
      <c r="E276" s="85">
        <v>4</v>
      </c>
      <c r="F276" s="85">
        <v>8</v>
      </c>
      <c r="G276" s="97" t="s">
        <v>564</v>
      </c>
    </row>
    <row r="277" spans="1:7" ht="13.5" customHeight="1" x14ac:dyDescent="0.15">
      <c r="A277" s="84" t="s">
        <v>32</v>
      </c>
      <c r="B277" s="3" t="s">
        <v>378</v>
      </c>
      <c r="C277" s="3" t="s">
        <v>402</v>
      </c>
      <c r="D277" s="3" t="s">
        <v>402</v>
      </c>
      <c r="E277" s="3" t="s">
        <v>402</v>
      </c>
      <c r="F277" s="3" t="s">
        <v>402</v>
      </c>
      <c r="G277" s="34" t="s">
        <v>402</v>
      </c>
    </row>
    <row r="278" spans="1:7" ht="13.5" customHeight="1" x14ac:dyDescent="0.15">
      <c r="A278" s="84" t="s">
        <v>565</v>
      </c>
      <c r="B278" s="80" t="s">
        <v>386</v>
      </c>
      <c r="C278" s="85">
        <v>6</v>
      </c>
      <c r="D278" s="85">
        <v>10</v>
      </c>
      <c r="E278" s="85">
        <v>3</v>
      </c>
      <c r="F278" s="85">
        <v>4</v>
      </c>
      <c r="G278" s="97" t="s">
        <v>413</v>
      </c>
    </row>
    <row r="279" spans="1:7" ht="13.5" customHeight="1" x14ac:dyDescent="0.15">
      <c r="A279" s="84" t="s">
        <v>33</v>
      </c>
      <c r="B279" s="96" t="s">
        <v>397</v>
      </c>
      <c r="C279" s="85">
        <v>12</v>
      </c>
      <c r="D279" s="85">
        <v>15</v>
      </c>
      <c r="E279" s="85">
        <v>4</v>
      </c>
      <c r="F279" s="85">
        <v>7</v>
      </c>
      <c r="G279" s="97" t="s">
        <v>465</v>
      </c>
    </row>
    <row r="280" spans="1:7" ht="13.5" customHeight="1" x14ac:dyDescent="0.15">
      <c r="A280" s="84" t="s">
        <v>33</v>
      </c>
      <c r="B280" s="80" t="s">
        <v>378</v>
      </c>
      <c r="C280" s="85">
        <v>15</v>
      </c>
      <c r="D280" s="85">
        <v>22</v>
      </c>
      <c r="E280" s="85">
        <v>10</v>
      </c>
      <c r="F280" s="85">
        <v>15</v>
      </c>
      <c r="G280" s="86" t="s">
        <v>393</v>
      </c>
    </row>
    <row r="281" spans="1:7" ht="13.5" customHeight="1" x14ac:dyDescent="0.15">
      <c r="A281" s="84" t="s">
        <v>566</v>
      </c>
      <c r="B281" s="80" t="s">
        <v>386</v>
      </c>
      <c r="C281" s="85">
        <v>10</v>
      </c>
      <c r="D281" s="85">
        <v>15</v>
      </c>
      <c r="E281" s="85">
        <v>5</v>
      </c>
      <c r="F281" s="85">
        <v>6</v>
      </c>
      <c r="G281" s="97" t="s">
        <v>567</v>
      </c>
    </row>
    <row r="282" spans="1:7" ht="13.5" customHeight="1" x14ac:dyDescent="0.15">
      <c r="A282" s="84" t="s">
        <v>34</v>
      </c>
      <c r="B282" s="96" t="s">
        <v>397</v>
      </c>
      <c r="C282" s="85">
        <v>14</v>
      </c>
      <c r="D282" s="85">
        <v>18</v>
      </c>
      <c r="E282" s="85">
        <v>7</v>
      </c>
      <c r="F282" s="85">
        <v>10</v>
      </c>
      <c r="G282" s="97" t="s">
        <v>568</v>
      </c>
    </row>
    <row r="283" spans="1:7" ht="13.5" customHeight="1" x14ac:dyDescent="0.15">
      <c r="A283" s="84" t="s">
        <v>34</v>
      </c>
      <c r="B283" s="3" t="s">
        <v>378</v>
      </c>
      <c r="C283" s="3" t="s">
        <v>402</v>
      </c>
      <c r="D283" s="3" t="s">
        <v>402</v>
      </c>
      <c r="E283" s="3" t="s">
        <v>402</v>
      </c>
      <c r="F283" s="3" t="s">
        <v>402</v>
      </c>
      <c r="G283" s="34" t="s">
        <v>402</v>
      </c>
    </row>
    <row r="284" spans="1:7" ht="13.5" customHeight="1" x14ac:dyDescent="0.15">
      <c r="A284" s="82" t="s">
        <v>569</v>
      </c>
      <c r="B284" s="80" t="s">
        <v>386</v>
      </c>
      <c r="C284" s="85">
        <v>2</v>
      </c>
      <c r="D284" s="85">
        <v>2</v>
      </c>
      <c r="E284" s="85">
        <v>1</v>
      </c>
      <c r="F284" s="85">
        <v>2</v>
      </c>
      <c r="G284" s="33" t="s">
        <v>387</v>
      </c>
    </row>
    <row r="285" spans="1:7" ht="13.5" customHeight="1" x14ac:dyDescent="0.15">
      <c r="A285" s="82" t="s">
        <v>35</v>
      </c>
      <c r="B285" s="96" t="s">
        <v>397</v>
      </c>
      <c r="C285" s="85">
        <v>3</v>
      </c>
      <c r="D285" s="85">
        <v>4</v>
      </c>
      <c r="E285" s="85">
        <v>2</v>
      </c>
      <c r="F285" s="85">
        <v>3</v>
      </c>
      <c r="G285" s="86" t="s">
        <v>393</v>
      </c>
    </row>
    <row r="286" spans="1:7" ht="13.5" customHeight="1" x14ac:dyDescent="0.15">
      <c r="A286" s="82" t="s">
        <v>35</v>
      </c>
      <c r="B286" s="80" t="s">
        <v>570</v>
      </c>
      <c r="C286" s="85">
        <v>6</v>
      </c>
      <c r="D286" s="85">
        <v>9</v>
      </c>
      <c r="E286" s="85">
        <v>3</v>
      </c>
      <c r="F286" s="85">
        <v>5</v>
      </c>
      <c r="G286" s="86" t="s">
        <v>410</v>
      </c>
    </row>
    <row r="287" spans="1:7" ht="13.5" customHeight="1" x14ac:dyDescent="0.15">
      <c r="A287" s="82" t="s">
        <v>35</v>
      </c>
      <c r="B287" s="80" t="s">
        <v>571</v>
      </c>
      <c r="C287" s="85">
        <v>10</v>
      </c>
      <c r="D287" s="85">
        <v>20</v>
      </c>
      <c r="E287" s="85">
        <v>6</v>
      </c>
      <c r="F287" s="85">
        <v>12</v>
      </c>
      <c r="G287" s="95" t="s">
        <v>572</v>
      </c>
    </row>
    <row r="288" spans="1:7" ht="13.5" customHeight="1" x14ac:dyDescent="0.15">
      <c r="A288" s="84" t="s">
        <v>573</v>
      </c>
      <c r="B288" s="80" t="s">
        <v>386</v>
      </c>
      <c r="C288" s="85">
        <v>4</v>
      </c>
      <c r="D288" s="85">
        <v>5</v>
      </c>
      <c r="E288" s="85">
        <v>2</v>
      </c>
      <c r="F288" s="85">
        <v>3</v>
      </c>
      <c r="G288" s="33" t="s">
        <v>387</v>
      </c>
    </row>
    <row r="289" spans="1:7" ht="13.5" customHeight="1" x14ac:dyDescent="0.15">
      <c r="A289" s="84" t="s">
        <v>36</v>
      </c>
      <c r="B289" s="96" t="s">
        <v>397</v>
      </c>
      <c r="C289" s="85">
        <v>5</v>
      </c>
      <c r="D289" s="85">
        <v>7</v>
      </c>
      <c r="E289" s="85">
        <v>3</v>
      </c>
      <c r="F289" s="85">
        <v>5</v>
      </c>
      <c r="G289" s="86" t="s">
        <v>393</v>
      </c>
    </row>
    <row r="290" spans="1:7" ht="13.5" customHeight="1" x14ac:dyDescent="0.15">
      <c r="A290" s="84" t="s">
        <v>36</v>
      </c>
      <c r="B290" s="3" t="s">
        <v>378</v>
      </c>
      <c r="C290" s="3" t="s">
        <v>402</v>
      </c>
      <c r="D290" s="3" t="s">
        <v>402</v>
      </c>
      <c r="E290" s="3" t="s">
        <v>402</v>
      </c>
      <c r="F290" s="3" t="s">
        <v>402</v>
      </c>
      <c r="G290" s="34" t="s">
        <v>402</v>
      </c>
    </row>
    <row r="291" spans="1:7" ht="13.5" customHeight="1" x14ac:dyDescent="0.15">
      <c r="A291" s="81" t="s">
        <v>574</v>
      </c>
      <c r="B291" s="80" t="s">
        <v>386</v>
      </c>
      <c r="C291" s="88">
        <v>5</v>
      </c>
      <c r="D291" s="88">
        <v>7</v>
      </c>
      <c r="E291" s="88">
        <v>3</v>
      </c>
      <c r="F291" s="88">
        <v>5</v>
      </c>
      <c r="G291" s="102" t="s">
        <v>575</v>
      </c>
    </row>
    <row r="292" spans="1:7" ht="13.5" customHeight="1" x14ac:dyDescent="0.15">
      <c r="A292" s="81" t="s">
        <v>120</v>
      </c>
      <c r="B292" s="96" t="s">
        <v>397</v>
      </c>
      <c r="C292" s="78">
        <v>6</v>
      </c>
      <c r="D292" s="78">
        <v>10</v>
      </c>
      <c r="E292" s="88">
        <v>4</v>
      </c>
      <c r="F292" s="88">
        <v>6</v>
      </c>
      <c r="G292" s="84" t="s">
        <v>393</v>
      </c>
    </row>
    <row r="293" spans="1:7" ht="13.5" customHeight="1" x14ac:dyDescent="0.15">
      <c r="A293" s="81" t="s">
        <v>120</v>
      </c>
      <c r="B293" s="3" t="s">
        <v>378</v>
      </c>
      <c r="C293" s="3" t="s">
        <v>402</v>
      </c>
      <c r="D293" s="3" t="s">
        <v>402</v>
      </c>
      <c r="E293" s="3" t="s">
        <v>402</v>
      </c>
      <c r="F293" s="3" t="s">
        <v>402</v>
      </c>
      <c r="G293" s="34" t="s">
        <v>402</v>
      </c>
    </row>
    <row r="294" spans="1:7" ht="13.5" customHeight="1" x14ac:dyDescent="0.15">
      <c r="A294" s="86" t="s">
        <v>576</v>
      </c>
      <c r="B294" s="80" t="s">
        <v>386</v>
      </c>
      <c r="C294" s="85">
        <v>1</v>
      </c>
      <c r="D294" s="85">
        <v>2</v>
      </c>
      <c r="E294" s="85">
        <v>1</v>
      </c>
      <c r="F294" s="85">
        <v>2</v>
      </c>
      <c r="G294" s="33" t="s">
        <v>387</v>
      </c>
    </row>
    <row r="295" spans="1:7" ht="13.5" customHeight="1" x14ac:dyDescent="0.15">
      <c r="A295" s="86" t="s">
        <v>37</v>
      </c>
      <c r="B295" s="80" t="s">
        <v>392</v>
      </c>
      <c r="C295" s="85">
        <v>2</v>
      </c>
      <c r="D295" s="85">
        <v>3</v>
      </c>
      <c r="E295" s="85">
        <v>1</v>
      </c>
      <c r="F295" s="85">
        <v>3</v>
      </c>
      <c r="G295" s="86" t="s">
        <v>393</v>
      </c>
    </row>
    <row r="296" spans="1:7" ht="15" customHeight="1" x14ac:dyDescent="0.15">
      <c r="A296" s="86" t="s">
        <v>37</v>
      </c>
      <c r="B296" s="80" t="s">
        <v>378</v>
      </c>
      <c r="C296" s="85">
        <v>3</v>
      </c>
      <c r="D296" s="85">
        <v>6</v>
      </c>
      <c r="E296" s="85">
        <v>3</v>
      </c>
      <c r="F296" s="85">
        <v>8</v>
      </c>
      <c r="G296" s="86" t="s">
        <v>410</v>
      </c>
    </row>
    <row r="297" spans="1:7" ht="13.5" customHeight="1" x14ac:dyDescent="0.15">
      <c r="A297" s="84" t="s">
        <v>577</v>
      </c>
      <c r="B297" s="80" t="s">
        <v>386</v>
      </c>
      <c r="C297" s="85">
        <v>3</v>
      </c>
      <c r="D297" s="85">
        <v>3</v>
      </c>
      <c r="E297" s="85">
        <v>2</v>
      </c>
      <c r="F297" s="85">
        <v>3</v>
      </c>
      <c r="G297" s="33" t="s">
        <v>387</v>
      </c>
    </row>
    <row r="298" spans="1:7" ht="13.5" customHeight="1" x14ac:dyDescent="0.15">
      <c r="A298" s="84" t="s">
        <v>38</v>
      </c>
      <c r="B298" s="80" t="s">
        <v>392</v>
      </c>
      <c r="C298" s="85">
        <v>3</v>
      </c>
      <c r="D298" s="85">
        <v>5</v>
      </c>
      <c r="E298" s="85">
        <v>2</v>
      </c>
      <c r="F298" s="85">
        <v>4</v>
      </c>
      <c r="G298" s="86" t="s">
        <v>393</v>
      </c>
    </row>
    <row r="299" spans="1:7" ht="13.5" customHeight="1" x14ac:dyDescent="0.15">
      <c r="A299" s="84" t="s">
        <v>38</v>
      </c>
      <c r="B299" s="3" t="s">
        <v>378</v>
      </c>
      <c r="C299" s="3" t="s">
        <v>402</v>
      </c>
      <c r="D299" s="3" t="s">
        <v>402</v>
      </c>
      <c r="E299" s="3" t="s">
        <v>402</v>
      </c>
      <c r="F299" s="3" t="s">
        <v>402</v>
      </c>
      <c r="G299" s="34" t="s">
        <v>402</v>
      </c>
    </row>
    <row r="300" spans="1:7" ht="13.5" customHeight="1" x14ac:dyDescent="0.15">
      <c r="A300" s="81" t="s">
        <v>578</v>
      </c>
      <c r="B300" s="80" t="s">
        <v>386</v>
      </c>
      <c r="C300" s="88">
        <v>3</v>
      </c>
      <c r="D300" s="88">
        <v>4</v>
      </c>
      <c r="E300" s="88">
        <v>1</v>
      </c>
      <c r="F300" s="88">
        <v>1</v>
      </c>
      <c r="G300" s="33" t="s">
        <v>387</v>
      </c>
    </row>
    <row r="301" spans="1:7" ht="13.5" customHeight="1" x14ac:dyDescent="0.15">
      <c r="A301" s="81" t="s">
        <v>184</v>
      </c>
      <c r="B301" s="96" t="s">
        <v>397</v>
      </c>
      <c r="C301" s="78">
        <v>4</v>
      </c>
      <c r="D301" s="78">
        <v>5</v>
      </c>
      <c r="E301" s="88">
        <v>2</v>
      </c>
      <c r="F301" s="88">
        <v>3</v>
      </c>
      <c r="G301" s="84" t="s">
        <v>393</v>
      </c>
    </row>
    <row r="302" spans="1:7" ht="13.5" customHeight="1" x14ac:dyDescent="0.15">
      <c r="A302" s="81" t="s">
        <v>184</v>
      </c>
      <c r="B302" s="80" t="s">
        <v>378</v>
      </c>
      <c r="C302" s="85">
        <v>5</v>
      </c>
      <c r="D302" s="85">
        <v>9</v>
      </c>
      <c r="E302" s="85">
        <v>3</v>
      </c>
      <c r="F302" s="85">
        <v>6</v>
      </c>
      <c r="G302" s="86" t="s">
        <v>410</v>
      </c>
    </row>
    <row r="303" spans="1:7" ht="13.5" customHeight="1" x14ac:dyDescent="0.15">
      <c r="A303" s="86" t="s">
        <v>579</v>
      </c>
      <c r="B303" s="80" t="s">
        <v>386</v>
      </c>
      <c r="C303" s="85">
        <v>2</v>
      </c>
      <c r="D303" s="85">
        <v>3</v>
      </c>
      <c r="E303" s="85">
        <v>1</v>
      </c>
      <c r="F303" s="85">
        <v>1</v>
      </c>
      <c r="G303" s="33" t="s">
        <v>387</v>
      </c>
    </row>
    <row r="304" spans="1:7" ht="13.5" customHeight="1" x14ac:dyDescent="0.15">
      <c r="A304" s="86" t="s">
        <v>39</v>
      </c>
      <c r="B304" s="96" t="s">
        <v>397</v>
      </c>
      <c r="C304" s="85">
        <v>3</v>
      </c>
      <c r="D304" s="85">
        <v>5</v>
      </c>
      <c r="E304" s="85">
        <v>1</v>
      </c>
      <c r="F304" s="85">
        <v>2</v>
      </c>
      <c r="G304" s="86" t="s">
        <v>393</v>
      </c>
    </row>
    <row r="305" spans="1:7" ht="13.5" customHeight="1" x14ac:dyDescent="0.15">
      <c r="A305" s="86" t="s">
        <v>39</v>
      </c>
      <c r="B305" s="80" t="s">
        <v>378</v>
      </c>
      <c r="C305" s="85">
        <v>6</v>
      </c>
      <c r="D305" s="85">
        <v>9</v>
      </c>
      <c r="E305" s="85">
        <v>4</v>
      </c>
      <c r="F305" s="85">
        <v>9</v>
      </c>
      <c r="G305" s="86" t="s">
        <v>429</v>
      </c>
    </row>
    <row r="306" spans="1:7" ht="13.5" customHeight="1" x14ac:dyDescent="0.15">
      <c r="A306" s="84" t="s">
        <v>580</v>
      </c>
      <c r="B306" s="80" t="s">
        <v>386</v>
      </c>
      <c r="C306" s="85">
        <v>3</v>
      </c>
      <c r="D306" s="85">
        <v>5</v>
      </c>
      <c r="E306" s="85">
        <v>1</v>
      </c>
      <c r="F306" s="85">
        <v>1</v>
      </c>
      <c r="G306" s="97" t="s">
        <v>581</v>
      </c>
    </row>
    <row r="307" spans="1:7" ht="13.5" customHeight="1" x14ac:dyDescent="0.15">
      <c r="A307" s="84" t="s">
        <v>40</v>
      </c>
      <c r="B307" s="96" t="s">
        <v>397</v>
      </c>
      <c r="C307" s="85">
        <v>4</v>
      </c>
      <c r="D307" s="85">
        <v>6</v>
      </c>
      <c r="E307" s="85">
        <v>2</v>
      </c>
      <c r="F307" s="85">
        <v>4</v>
      </c>
      <c r="G307" s="86" t="s">
        <v>393</v>
      </c>
    </row>
    <row r="308" spans="1:7" ht="13.5" customHeight="1" x14ac:dyDescent="0.15">
      <c r="A308" s="84" t="s">
        <v>40</v>
      </c>
      <c r="B308" s="3" t="s">
        <v>378</v>
      </c>
      <c r="C308" s="3" t="s">
        <v>402</v>
      </c>
      <c r="D308" s="3" t="s">
        <v>402</v>
      </c>
      <c r="E308" s="3" t="s">
        <v>402</v>
      </c>
      <c r="F308" s="3" t="s">
        <v>402</v>
      </c>
      <c r="G308" s="34" t="s">
        <v>402</v>
      </c>
    </row>
    <row r="309" spans="1:7" ht="13.5" customHeight="1" x14ac:dyDescent="0.15">
      <c r="A309" s="82" t="s">
        <v>582</v>
      </c>
      <c r="B309" s="80" t="s">
        <v>386</v>
      </c>
      <c r="C309" s="85">
        <v>0</v>
      </c>
      <c r="D309" s="85">
        <v>1</v>
      </c>
      <c r="E309" s="85">
        <v>1</v>
      </c>
      <c r="F309" s="85">
        <v>1</v>
      </c>
      <c r="G309" s="33" t="s">
        <v>387</v>
      </c>
    </row>
    <row r="310" spans="1:7" ht="13.5" customHeight="1" x14ac:dyDescent="0.15">
      <c r="A310" s="82" t="s">
        <v>121</v>
      </c>
      <c r="B310" s="80" t="s">
        <v>392</v>
      </c>
      <c r="C310" s="85">
        <v>1</v>
      </c>
      <c r="D310" s="85">
        <v>2</v>
      </c>
      <c r="E310" s="85">
        <v>1</v>
      </c>
      <c r="F310" s="85">
        <v>1</v>
      </c>
      <c r="G310" s="86" t="s">
        <v>393</v>
      </c>
    </row>
    <row r="311" spans="1:7" ht="13.5" customHeight="1" x14ac:dyDescent="0.15">
      <c r="A311" s="82" t="s">
        <v>121</v>
      </c>
      <c r="B311" s="80" t="s">
        <v>378</v>
      </c>
      <c r="C311" s="85">
        <v>2</v>
      </c>
      <c r="D311" s="85">
        <v>3</v>
      </c>
      <c r="E311" s="85">
        <v>1</v>
      </c>
      <c r="F311" s="85">
        <v>2</v>
      </c>
      <c r="G311" s="86" t="s">
        <v>393</v>
      </c>
    </row>
    <row r="312" spans="1:7" ht="13.5" customHeight="1" x14ac:dyDescent="0.15">
      <c r="A312" s="82" t="s">
        <v>583</v>
      </c>
      <c r="B312" s="80" t="s">
        <v>386</v>
      </c>
      <c r="C312" s="85">
        <v>0</v>
      </c>
      <c r="D312" s="85">
        <v>1</v>
      </c>
      <c r="E312" s="85">
        <v>1</v>
      </c>
      <c r="F312" s="85">
        <v>1</v>
      </c>
      <c r="G312" s="33" t="s">
        <v>387</v>
      </c>
    </row>
    <row r="313" spans="1:7" ht="13.5" customHeight="1" x14ac:dyDescent="0.15">
      <c r="A313" s="82" t="s">
        <v>41</v>
      </c>
      <c r="B313" s="96" t="s">
        <v>397</v>
      </c>
      <c r="C313" s="85">
        <v>1</v>
      </c>
      <c r="D313" s="85">
        <v>2</v>
      </c>
      <c r="E313" s="85">
        <v>1</v>
      </c>
      <c r="F313" s="85">
        <v>2</v>
      </c>
      <c r="G313" s="86" t="s">
        <v>393</v>
      </c>
    </row>
    <row r="314" spans="1:7" ht="13.5" customHeight="1" x14ac:dyDescent="0.15">
      <c r="A314" s="82" t="s">
        <v>41</v>
      </c>
      <c r="B314" s="80" t="s">
        <v>378</v>
      </c>
      <c r="C314" s="85">
        <v>2</v>
      </c>
      <c r="D314" s="85">
        <v>3</v>
      </c>
      <c r="E314" s="85">
        <v>1</v>
      </c>
      <c r="F314" s="85">
        <v>2</v>
      </c>
      <c r="G314" s="86" t="s">
        <v>393</v>
      </c>
    </row>
    <row r="315" spans="1:7" ht="13.5" customHeight="1" x14ac:dyDescent="0.15">
      <c r="A315" s="81" t="s">
        <v>584</v>
      </c>
      <c r="B315" s="96" t="s">
        <v>585</v>
      </c>
      <c r="C315" s="85">
        <v>1</v>
      </c>
      <c r="D315" s="85">
        <v>2</v>
      </c>
      <c r="E315" s="85">
        <v>1</v>
      </c>
      <c r="F315" s="85">
        <v>1</v>
      </c>
      <c r="G315" s="33" t="s">
        <v>387</v>
      </c>
    </row>
    <row r="316" spans="1:7" ht="13.5" customHeight="1" x14ac:dyDescent="0.15">
      <c r="A316" s="81" t="s">
        <v>42</v>
      </c>
      <c r="B316" s="96" t="s">
        <v>397</v>
      </c>
      <c r="C316" s="85">
        <v>1</v>
      </c>
      <c r="D316" s="85">
        <v>3</v>
      </c>
      <c r="E316" s="85">
        <v>1</v>
      </c>
      <c r="F316" s="85">
        <v>2</v>
      </c>
      <c r="G316" s="86" t="s">
        <v>393</v>
      </c>
    </row>
    <row r="317" spans="1:7" ht="13.5" customHeight="1" x14ac:dyDescent="0.15">
      <c r="A317" s="81" t="s">
        <v>1112</v>
      </c>
      <c r="B317" s="96" t="s">
        <v>378</v>
      </c>
      <c r="C317" s="85">
        <v>5</v>
      </c>
      <c r="D317" s="85">
        <v>9</v>
      </c>
      <c r="E317" s="85">
        <v>3</v>
      </c>
      <c r="F317" s="85">
        <v>7</v>
      </c>
      <c r="G317" s="86" t="s">
        <v>586</v>
      </c>
    </row>
    <row r="318" spans="1:7" ht="13.5" customHeight="1" x14ac:dyDescent="0.15">
      <c r="A318" s="82" t="s">
        <v>587</v>
      </c>
      <c r="B318" s="80" t="s">
        <v>386</v>
      </c>
      <c r="C318" s="85">
        <v>3</v>
      </c>
      <c r="D318" s="85">
        <v>5</v>
      </c>
      <c r="E318" s="85">
        <v>3</v>
      </c>
      <c r="F318" s="85">
        <v>5</v>
      </c>
      <c r="G318" s="95" t="s">
        <v>457</v>
      </c>
    </row>
    <row r="319" spans="1:7" ht="13.5" customHeight="1" x14ac:dyDescent="0.15">
      <c r="A319" s="82" t="s">
        <v>349</v>
      </c>
      <c r="B319" s="96" t="s">
        <v>397</v>
      </c>
      <c r="C319" s="85">
        <v>6</v>
      </c>
      <c r="D319" s="85">
        <v>9</v>
      </c>
      <c r="E319" s="85">
        <v>6</v>
      </c>
      <c r="F319" s="85">
        <v>9</v>
      </c>
      <c r="G319" s="95" t="s">
        <v>588</v>
      </c>
    </row>
    <row r="320" spans="1:7" ht="13.5" customHeight="1" x14ac:dyDescent="0.15">
      <c r="A320" s="82" t="s">
        <v>349</v>
      </c>
      <c r="B320" s="3" t="s">
        <v>378</v>
      </c>
      <c r="C320" s="3" t="s">
        <v>402</v>
      </c>
      <c r="D320" s="3" t="s">
        <v>402</v>
      </c>
      <c r="E320" s="3" t="s">
        <v>402</v>
      </c>
      <c r="F320" s="3" t="s">
        <v>402</v>
      </c>
      <c r="G320" s="34" t="s">
        <v>402</v>
      </c>
    </row>
    <row r="321" spans="1:7" ht="13.5" customHeight="1" x14ac:dyDescent="0.15">
      <c r="A321" s="82" t="s">
        <v>589</v>
      </c>
      <c r="B321" s="80" t="s">
        <v>386</v>
      </c>
      <c r="C321" s="85">
        <v>3</v>
      </c>
      <c r="D321" s="85">
        <v>6</v>
      </c>
      <c r="E321" s="85">
        <v>2</v>
      </c>
      <c r="F321" s="85">
        <v>3</v>
      </c>
      <c r="G321" s="100" t="s">
        <v>393</v>
      </c>
    </row>
    <row r="322" spans="1:7" ht="13.5" customHeight="1" x14ac:dyDescent="0.15">
      <c r="A322" s="82" t="s">
        <v>352</v>
      </c>
      <c r="B322" s="96" t="s">
        <v>397</v>
      </c>
      <c r="C322" s="85">
        <v>5</v>
      </c>
      <c r="D322" s="85">
        <v>9</v>
      </c>
      <c r="E322" s="85">
        <v>3</v>
      </c>
      <c r="F322" s="85">
        <v>5</v>
      </c>
      <c r="G322" s="100" t="s">
        <v>410</v>
      </c>
    </row>
    <row r="323" spans="1:7" ht="13.5" customHeight="1" x14ac:dyDescent="0.15">
      <c r="A323" s="82" t="s">
        <v>352</v>
      </c>
      <c r="B323" s="80" t="s">
        <v>378</v>
      </c>
      <c r="C323" s="85">
        <v>10</v>
      </c>
      <c r="D323" s="85">
        <v>30</v>
      </c>
      <c r="E323" s="85">
        <v>7</v>
      </c>
      <c r="F323" s="85">
        <v>10</v>
      </c>
      <c r="G323" s="95" t="s">
        <v>590</v>
      </c>
    </row>
    <row r="324" spans="1:7" ht="13.5" customHeight="1" x14ac:dyDescent="0.15">
      <c r="A324" s="82" t="s">
        <v>591</v>
      </c>
      <c r="B324" s="80" t="s">
        <v>386</v>
      </c>
      <c r="C324" s="85">
        <v>5</v>
      </c>
      <c r="D324" s="85">
        <v>7</v>
      </c>
      <c r="E324" s="85">
        <v>4</v>
      </c>
      <c r="F324" s="85">
        <v>5</v>
      </c>
      <c r="G324" s="95" t="s">
        <v>480</v>
      </c>
    </row>
    <row r="325" spans="1:7" ht="13.5" customHeight="1" x14ac:dyDescent="0.15">
      <c r="A325" s="82" t="s">
        <v>369</v>
      </c>
      <c r="B325" s="96" t="s">
        <v>397</v>
      </c>
      <c r="C325" s="85">
        <v>7</v>
      </c>
      <c r="D325" s="85">
        <v>15</v>
      </c>
      <c r="E325" s="85">
        <v>5</v>
      </c>
      <c r="F325" s="85">
        <v>7</v>
      </c>
      <c r="G325" s="95" t="s">
        <v>592</v>
      </c>
    </row>
    <row r="326" spans="1:7" ht="13.5" customHeight="1" x14ac:dyDescent="0.15">
      <c r="A326" s="82" t="s">
        <v>369</v>
      </c>
      <c r="B326" s="3" t="s">
        <v>378</v>
      </c>
      <c r="C326" s="3" t="s">
        <v>402</v>
      </c>
      <c r="D326" s="3" t="s">
        <v>402</v>
      </c>
      <c r="E326" s="3" t="s">
        <v>402</v>
      </c>
      <c r="F326" s="3" t="s">
        <v>402</v>
      </c>
      <c r="G326" s="34" t="s">
        <v>402</v>
      </c>
    </row>
    <row r="327" spans="1:7" ht="13.5" customHeight="1" x14ac:dyDescent="0.15">
      <c r="A327" s="86" t="s">
        <v>593</v>
      </c>
      <c r="B327" s="80" t="s">
        <v>386</v>
      </c>
      <c r="C327" s="85">
        <v>3</v>
      </c>
      <c r="D327" s="85">
        <v>4</v>
      </c>
      <c r="E327" s="85">
        <v>1</v>
      </c>
      <c r="F327" s="85">
        <v>2</v>
      </c>
      <c r="G327" s="103" t="s">
        <v>387</v>
      </c>
    </row>
    <row r="328" spans="1:7" ht="13.5" customHeight="1" x14ac:dyDescent="0.15">
      <c r="A328" s="86" t="s">
        <v>43</v>
      </c>
      <c r="B328" s="96" t="s">
        <v>397</v>
      </c>
      <c r="C328" s="85">
        <v>3</v>
      </c>
      <c r="D328" s="85">
        <v>5</v>
      </c>
      <c r="E328" s="85">
        <v>2</v>
      </c>
      <c r="F328" s="85">
        <v>4</v>
      </c>
      <c r="G328" s="97" t="s">
        <v>594</v>
      </c>
    </row>
    <row r="329" spans="1:7" ht="13.5" customHeight="1" x14ac:dyDescent="0.15">
      <c r="A329" s="86" t="s">
        <v>43</v>
      </c>
      <c r="B329" s="80" t="s">
        <v>378</v>
      </c>
      <c r="C329" s="85">
        <v>4</v>
      </c>
      <c r="D329" s="85">
        <v>9</v>
      </c>
      <c r="E329" s="85">
        <v>4</v>
      </c>
      <c r="F329" s="85">
        <v>7</v>
      </c>
      <c r="G329" s="97" t="s">
        <v>401</v>
      </c>
    </row>
    <row r="330" spans="1:7" ht="13.5" customHeight="1" x14ac:dyDescent="0.15">
      <c r="A330" s="84" t="s">
        <v>595</v>
      </c>
      <c r="B330" s="80" t="s">
        <v>386</v>
      </c>
      <c r="C330" s="85">
        <v>4</v>
      </c>
      <c r="D330" s="85">
        <v>5</v>
      </c>
      <c r="E330" s="85">
        <v>2</v>
      </c>
      <c r="F330" s="85">
        <v>3</v>
      </c>
      <c r="G330" s="92" t="s">
        <v>387</v>
      </c>
    </row>
    <row r="331" spans="1:7" ht="13.5" customHeight="1" x14ac:dyDescent="0.15">
      <c r="A331" s="84" t="s">
        <v>122</v>
      </c>
      <c r="B331" s="96" t="s">
        <v>397</v>
      </c>
      <c r="C331" s="85">
        <v>4</v>
      </c>
      <c r="D331" s="85">
        <v>6</v>
      </c>
      <c r="E331" s="85">
        <v>3</v>
      </c>
      <c r="F331" s="85">
        <v>5</v>
      </c>
      <c r="G331" s="97" t="s">
        <v>596</v>
      </c>
    </row>
    <row r="332" spans="1:7" ht="13.5" customHeight="1" x14ac:dyDescent="0.15">
      <c r="A332" s="84" t="s">
        <v>122</v>
      </c>
      <c r="B332" s="80" t="s">
        <v>378</v>
      </c>
      <c r="C332" s="85">
        <v>8</v>
      </c>
      <c r="D332" s="85">
        <v>10</v>
      </c>
      <c r="E332" s="85">
        <v>5</v>
      </c>
      <c r="F332" s="85">
        <v>10</v>
      </c>
      <c r="G332" s="97" t="s">
        <v>401</v>
      </c>
    </row>
    <row r="333" spans="1:7" ht="13.5" customHeight="1" x14ac:dyDescent="0.15">
      <c r="A333" s="84" t="s">
        <v>122</v>
      </c>
      <c r="B333" s="80" t="s">
        <v>570</v>
      </c>
      <c r="C333" s="85">
        <v>7</v>
      </c>
      <c r="D333" s="85">
        <v>9</v>
      </c>
      <c r="E333" s="85">
        <v>5</v>
      </c>
      <c r="F333" s="85">
        <v>9</v>
      </c>
      <c r="G333" s="97" t="s">
        <v>597</v>
      </c>
    </row>
    <row r="334" spans="1:7" ht="13.5" customHeight="1" x14ac:dyDescent="0.15">
      <c r="A334" s="81" t="s">
        <v>598</v>
      </c>
      <c r="B334" s="80" t="s">
        <v>386</v>
      </c>
      <c r="C334" s="85">
        <v>1</v>
      </c>
      <c r="D334" s="85">
        <v>2</v>
      </c>
      <c r="E334" s="85">
        <v>1</v>
      </c>
      <c r="F334" s="85">
        <v>2</v>
      </c>
      <c r="G334" s="95" t="s">
        <v>599</v>
      </c>
    </row>
    <row r="335" spans="1:7" ht="13.5" customHeight="1" x14ac:dyDescent="0.15">
      <c r="A335" s="81" t="s">
        <v>123</v>
      </c>
      <c r="B335" s="80" t="s">
        <v>392</v>
      </c>
      <c r="C335" s="85">
        <v>1</v>
      </c>
      <c r="D335" s="85">
        <v>4</v>
      </c>
      <c r="E335" s="85">
        <v>2</v>
      </c>
      <c r="F335" s="85">
        <v>3</v>
      </c>
      <c r="G335" s="95" t="s">
        <v>496</v>
      </c>
    </row>
    <row r="336" spans="1:7" ht="13.5" customHeight="1" x14ac:dyDescent="0.15">
      <c r="A336" s="81" t="s">
        <v>123</v>
      </c>
      <c r="B336" s="80" t="s">
        <v>378</v>
      </c>
      <c r="C336" s="89">
        <v>4</v>
      </c>
      <c r="D336" s="89">
        <v>8</v>
      </c>
      <c r="E336" s="89">
        <v>3</v>
      </c>
      <c r="F336" s="89">
        <v>7</v>
      </c>
      <c r="G336" s="95" t="s">
        <v>600</v>
      </c>
    </row>
    <row r="337" spans="1:7" ht="13.5" customHeight="1" x14ac:dyDescent="0.15">
      <c r="A337" s="81" t="s">
        <v>123</v>
      </c>
      <c r="B337" s="80" t="s">
        <v>570</v>
      </c>
      <c r="C337" s="89">
        <v>8</v>
      </c>
      <c r="D337" s="89">
        <v>16</v>
      </c>
      <c r="E337" s="89">
        <v>6</v>
      </c>
      <c r="F337" s="89">
        <v>12</v>
      </c>
      <c r="G337" s="100" t="s">
        <v>601</v>
      </c>
    </row>
    <row r="338" spans="1:7" ht="13.5" customHeight="1" x14ac:dyDescent="0.15">
      <c r="A338" s="82" t="s">
        <v>602</v>
      </c>
      <c r="B338" s="80" t="s">
        <v>386</v>
      </c>
      <c r="C338" s="85">
        <v>3</v>
      </c>
      <c r="D338" s="85">
        <v>5</v>
      </c>
      <c r="E338" s="85">
        <v>2</v>
      </c>
      <c r="F338" s="85">
        <v>3</v>
      </c>
      <c r="G338" s="95" t="s">
        <v>603</v>
      </c>
    </row>
    <row r="339" spans="1:7" ht="13.5" customHeight="1" x14ac:dyDescent="0.15">
      <c r="A339" s="82" t="s">
        <v>124</v>
      </c>
      <c r="B339" s="96" t="s">
        <v>397</v>
      </c>
      <c r="C339" s="85">
        <v>4</v>
      </c>
      <c r="D339" s="85">
        <v>8</v>
      </c>
      <c r="E339" s="85">
        <v>4</v>
      </c>
      <c r="F339" s="85">
        <v>6</v>
      </c>
      <c r="G339" s="95" t="s">
        <v>604</v>
      </c>
    </row>
    <row r="340" spans="1:7" ht="13.5" customHeight="1" x14ac:dyDescent="0.15">
      <c r="A340" s="82" t="s">
        <v>124</v>
      </c>
      <c r="B340" s="3" t="s">
        <v>378</v>
      </c>
      <c r="C340" s="3" t="s">
        <v>402</v>
      </c>
      <c r="D340" s="3" t="s">
        <v>402</v>
      </c>
      <c r="E340" s="3" t="s">
        <v>402</v>
      </c>
      <c r="F340" s="3" t="s">
        <v>402</v>
      </c>
      <c r="G340" s="34" t="s">
        <v>402</v>
      </c>
    </row>
    <row r="341" spans="1:7" ht="13.5" customHeight="1" x14ac:dyDescent="0.15">
      <c r="A341" s="86" t="s">
        <v>605</v>
      </c>
      <c r="B341" s="80" t="s">
        <v>386</v>
      </c>
      <c r="C341" s="85">
        <v>3</v>
      </c>
      <c r="D341" s="85">
        <v>5</v>
      </c>
      <c r="E341" s="85">
        <v>2</v>
      </c>
      <c r="F341" s="85">
        <v>3</v>
      </c>
      <c r="G341" s="95" t="s">
        <v>606</v>
      </c>
    </row>
    <row r="342" spans="1:7" ht="13.5" customHeight="1" x14ac:dyDescent="0.15">
      <c r="A342" s="86" t="s">
        <v>605</v>
      </c>
      <c r="B342" s="80" t="s">
        <v>392</v>
      </c>
      <c r="C342" s="85">
        <v>4</v>
      </c>
      <c r="D342" s="85">
        <v>8</v>
      </c>
      <c r="E342" s="85">
        <v>3</v>
      </c>
      <c r="F342" s="85">
        <v>5</v>
      </c>
      <c r="G342" s="95" t="s">
        <v>592</v>
      </c>
    </row>
    <row r="343" spans="1:7" ht="13.5" customHeight="1" x14ac:dyDescent="0.15">
      <c r="A343" s="86" t="s">
        <v>605</v>
      </c>
      <c r="B343" s="80" t="s">
        <v>378</v>
      </c>
      <c r="C343" s="89">
        <v>10</v>
      </c>
      <c r="D343" s="89">
        <v>18</v>
      </c>
      <c r="E343" s="89">
        <v>5</v>
      </c>
      <c r="F343" s="89">
        <v>9</v>
      </c>
      <c r="G343" s="95" t="s">
        <v>502</v>
      </c>
    </row>
    <row r="344" spans="1:7" ht="13.5" customHeight="1" x14ac:dyDescent="0.15">
      <c r="A344" s="84" t="s">
        <v>607</v>
      </c>
      <c r="B344" s="80" t="s">
        <v>386</v>
      </c>
      <c r="C344" s="85">
        <v>5</v>
      </c>
      <c r="D344" s="85">
        <v>8</v>
      </c>
      <c r="E344" s="85">
        <v>3</v>
      </c>
      <c r="F344" s="85">
        <v>4</v>
      </c>
      <c r="G344" s="95" t="s">
        <v>498</v>
      </c>
    </row>
    <row r="345" spans="1:7" ht="13.5" customHeight="1" x14ac:dyDescent="0.15">
      <c r="A345" s="84" t="s">
        <v>0</v>
      </c>
      <c r="B345" s="80" t="s">
        <v>392</v>
      </c>
      <c r="C345" s="85">
        <v>8</v>
      </c>
      <c r="D345" s="85">
        <v>12</v>
      </c>
      <c r="E345" s="85">
        <v>4</v>
      </c>
      <c r="F345" s="85">
        <v>6</v>
      </c>
      <c r="G345" s="95" t="s">
        <v>600</v>
      </c>
    </row>
    <row r="346" spans="1:7" ht="13.5" customHeight="1" x14ac:dyDescent="0.15">
      <c r="A346" s="84" t="s">
        <v>0</v>
      </c>
      <c r="B346" s="3" t="s">
        <v>378</v>
      </c>
      <c r="C346" s="3" t="s">
        <v>402</v>
      </c>
      <c r="D346" s="3" t="s">
        <v>402</v>
      </c>
      <c r="E346" s="3" t="s">
        <v>402</v>
      </c>
      <c r="F346" s="3" t="s">
        <v>402</v>
      </c>
      <c r="G346" s="34" t="s">
        <v>402</v>
      </c>
    </row>
    <row r="347" spans="1:7" ht="13.5" customHeight="1" x14ac:dyDescent="0.15">
      <c r="A347" s="86" t="s">
        <v>608</v>
      </c>
      <c r="B347" s="80" t="s">
        <v>386</v>
      </c>
      <c r="C347" s="85">
        <v>3</v>
      </c>
      <c r="D347" s="85">
        <v>3</v>
      </c>
      <c r="E347" s="85">
        <v>2</v>
      </c>
      <c r="F347" s="85">
        <v>3</v>
      </c>
      <c r="G347" s="99" t="s">
        <v>387</v>
      </c>
    </row>
    <row r="348" spans="1:7" ht="13.5" customHeight="1" x14ac:dyDescent="0.15">
      <c r="A348" s="86" t="s">
        <v>44</v>
      </c>
      <c r="B348" s="80" t="s">
        <v>392</v>
      </c>
      <c r="C348" s="85">
        <v>3</v>
      </c>
      <c r="D348" s="85">
        <v>5</v>
      </c>
      <c r="E348" s="85">
        <v>2</v>
      </c>
      <c r="F348" s="85">
        <v>4</v>
      </c>
      <c r="G348" s="86" t="s">
        <v>393</v>
      </c>
    </row>
    <row r="349" spans="1:7" ht="13.5" customHeight="1" x14ac:dyDescent="0.15">
      <c r="A349" s="86" t="s">
        <v>44</v>
      </c>
      <c r="B349" s="80" t="s">
        <v>378</v>
      </c>
      <c r="C349" s="85">
        <v>5</v>
      </c>
      <c r="D349" s="85">
        <v>10</v>
      </c>
      <c r="E349" s="85">
        <v>3</v>
      </c>
      <c r="F349" s="85">
        <v>7</v>
      </c>
      <c r="G349" s="97" t="s">
        <v>609</v>
      </c>
    </row>
    <row r="350" spans="1:7" ht="13.5" customHeight="1" x14ac:dyDescent="0.15">
      <c r="A350" s="84" t="s">
        <v>610</v>
      </c>
      <c r="B350" s="80" t="s">
        <v>386</v>
      </c>
      <c r="C350" s="85">
        <v>4</v>
      </c>
      <c r="D350" s="85">
        <v>5</v>
      </c>
      <c r="E350" s="85">
        <v>3</v>
      </c>
      <c r="F350" s="85">
        <v>4</v>
      </c>
      <c r="G350" s="97" t="s">
        <v>611</v>
      </c>
    </row>
    <row r="351" spans="1:7" ht="13.5" customHeight="1" x14ac:dyDescent="0.15">
      <c r="A351" s="84" t="s">
        <v>45</v>
      </c>
      <c r="B351" s="96" t="s">
        <v>397</v>
      </c>
      <c r="C351" s="85">
        <v>5</v>
      </c>
      <c r="D351" s="85">
        <v>10</v>
      </c>
      <c r="E351" s="85">
        <v>3</v>
      </c>
      <c r="F351" s="85">
        <v>7</v>
      </c>
      <c r="G351" s="97" t="s">
        <v>611</v>
      </c>
    </row>
    <row r="352" spans="1:7" ht="13.5" customHeight="1" x14ac:dyDescent="0.15">
      <c r="A352" s="84" t="s">
        <v>45</v>
      </c>
      <c r="B352" s="3" t="s">
        <v>378</v>
      </c>
      <c r="C352" s="3" t="s">
        <v>402</v>
      </c>
      <c r="D352" s="3" t="s">
        <v>402</v>
      </c>
      <c r="E352" s="3" t="s">
        <v>402</v>
      </c>
      <c r="F352" s="3" t="s">
        <v>402</v>
      </c>
      <c r="G352" s="34" t="s">
        <v>402</v>
      </c>
    </row>
    <row r="353" spans="1:7" ht="13.5" customHeight="1" x14ac:dyDescent="0.15">
      <c r="A353" s="84" t="s">
        <v>612</v>
      </c>
      <c r="B353" s="80" t="s">
        <v>386</v>
      </c>
      <c r="C353" s="85">
        <v>7</v>
      </c>
      <c r="D353" s="85">
        <v>9</v>
      </c>
      <c r="E353" s="85">
        <v>4</v>
      </c>
      <c r="F353" s="85">
        <v>5</v>
      </c>
      <c r="G353" s="100" t="s">
        <v>393</v>
      </c>
    </row>
    <row r="354" spans="1:7" ht="13.5" customHeight="1" x14ac:dyDescent="0.15">
      <c r="A354" s="84" t="s">
        <v>135</v>
      </c>
      <c r="B354" s="80" t="s">
        <v>392</v>
      </c>
      <c r="C354" s="85">
        <v>18</v>
      </c>
      <c r="D354" s="85">
        <v>24</v>
      </c>
      <c r="E354" s="85">
        <v>6</v>
      </c>
      <c r="F354" s="85">
        <v>9</v>
      </c>
      <c r="G354" s="100" t="s">
        <v>410</v>
      </c>
    </row>
    <row r="355" spans="1:7" ht="13.5" customHeight="1" x14ac:dyDescent="0.15">
      <c r="A355" s="84" t="s">
        <v>135</v>
      </c>
      <c r="B355" s="80" t="s">
        <v>378</v>
      </c>
      <c r="C355" s="85">
        <v>28</v>
      </c>
      <c r="D355" s="85">
        <v>35</v>
      </c>
      <c r="E355" s="85">
        <v>8</v>
      </c>
      <c r="F355" s="85">
        <v>12</v>
      </c>
      <c r="G355" s="100" t="s">
        <v>429</v>
      </c>
    </row>
    <row r="356" spans="1:7" ht="13.5" customHeight="1" x14ac:dyDescent="0.15">
      <c r="A356" s="86" t="s">
        <v>613</v>
      </c>
      <c r="B356" s="80" t="s">
        <v>386</v>
      </c>
      <c r="C356" s="85">
        <v>16</v>
      </c>
      <c r="D356" s="85">
        <v>24</v>
      </c>
      <c r="E356" s="85">
        <v>6</v>
      </c>
      <c r="F356" s="85">
        <v>9</v>
      </c>
      <c r="G356" s="95" t="s">
        <v>614</v>
      </c>
    </row>
    <row r="357" spans="1:7" ht="13.5" customHeight="1" x14ac:dyDescent="0.15">
      <c r="A357" s="86" t="s">
        <v>613</v>
      </c>
      <c r="B357" s="80" t="s">
        <v>392</v>
      </c>
      <c r="C357" s="85">
        <v>28</v>
      </c>
      <c r="D357" s="85">
        <v>35</v>
      </c>
      <c r="E357" s="85">
        <v>8</v>
      </c>
      <c r="F357" s="85">
        <v>12</v>
      </c>
      <c r="G357" s="95" t="s">
        <v>615</v>
      </c>
    </row>
    <row r="358" spans="1:7" ht="13.5" customHeight="1" x14ac:dyDescent="0.15">
      <c r="A358" s="86" t="s">
        <v>613</v>
      </c>
      <c r="B358" s="3" t="s">
        <v>378</v>
      </c>
      <c r="C358" s="3" t="s">
        <v>402</v>
      </c>
      <c r="D358" s="3" t="s">
        <v>402</v>
      </c>
      <c r="E358" s="3" t="s">
        <v>402</v>
      </c>
      <c r="F358" s="3" t="s">
        <v>402</v>
      </c>
      <c r="G358" s="34" t="s">
        <v>402</v>
      </c>
    </row>
    <row r="359" spans="1:7" ht="13.5" customHeight="1" x14ac:dyDescent="0.15">
      <c r="A359" s="84" t="s">
        <v>616</v>
      </c>
      <c r="B359" s="80" t="s">
        <v>386</v>
      </c>
      <c r="C359" s="85">
        <v>8</v>
      </c>
      <c r="D359" s="85">
        <v>10</v>
      </c>
      <c r="E359" s="85">
        <v>4</v>
      </c>
      <c r="F359" s="85">
        <v>5</v>
      </c>
      <c r="G359" s="97" t="s">
        <v>614</v>
      </c>
    </row>
    <row r="360" spans="1:7" ht="13.5" customHeight="1" x14ac:dyDescent="0.15">
      <c r="A360" s="84" t="s">
        <v>136</v>
      </c>
      <c r="B360" s="96" t="s">
        <v>397</v>
      </c>
      <c r="C360" s="85">
        <v>20</v>
      </c>
      <c r="D360" s="85">
        <v>30</v>
      </c>
      <c r="E360" s="85">
        <v>6</v>
      </c>
      <c r="F360" s="85">
        <v>9</v>
      </c>
      <c r="G360" s="98" t="s">
        <v>393</v>
      </c>
    </row>
    <row r="361" spans="1:7" ht="13.5" customHeight="1" x14ac:dyDescent="0.15">
      <c r="A361" s="84" t="s">
        <v>136</v>
      </c>
      <c r="B361" s="80" t="s">
        <v>378</v>
      </c>
      <c r="C361" s="89">
        <v>32</v>
      </c>
      <c r="D361" s="89">
        <v>48</v>
      </c>
      <c r="E361" s="89">
        <v>8</v>
      </c>
      <c r="F361" s="89">
        <v>12</v>
      </c>
      <c r="G361" s="100" t="s">
        <v>410</v>
      </c>
    </row>
    <row r="362" spans="1:7" ht="13.5" customHeight="1" x14ac:dyDescent="0.15">
      <c r="A362" s="82" t="s">
        <v>617</v>
      </c>
      <c r="B362" s="80" t="s">
        <v>386</v>
      </c>
      <c r="C362" s="85">
        <v>20</v>
      </c>
      <c r="D362" s="85">
        <v>30</v>
      </c>
      <c r="E362" s="85">
        <v>6</v>
      </c>
      <c r="F362" s="85">
        <v>9</v>
      </c>
      <c r="G362" s="97" t="s">
        <v>618</v>
      </c>
    </row>
    <row r="363" spans="1:7" ht="13.5" customHeight="1" x14ac:dyDescent="0.15">
      <c r="A363" s="82" t="s">
        <v>617</v>
      </c>
      <c r="B363" s="96" t="s">
        <v>397</v>
      </c>
      <c r="C363" s="85">
        <v>32</v>
      </c>
      <c r="D363" s="85">
        <v>48</v>
      </c>
      <c r="E363" s="85">
        <v>8</v>
      </c>
      <c r="F363" s="85">
        <v>12</v>
      </c>
      <c r="G363" s="97" t="s">
        <v>619</v>
      </c>
    </row>
    <row r="364" spans="1:7" ht="13.5" customHeight="1" x14ac:dyDescent="0.15">
      <c r="A364" s="82" t="s">
        <v>617</v>
      </c>
      <c r="B364" s="3" t="s">
        <v>378</v>
      </c>
      <c r="C364" s="3" t="s">
        <v>402</v>
      </c>
      <c r="D364" s="3" t="s">
        <v>402</v>
      </c>
      <c r="E364" s="3" t="s">
        <v>402</v>
      </c>
      <c r="F364" s="3" t="s">
        <v>402</v>
      </c>
      <c r="G364" s="34" t="s">
        <v>402</v>
      </c>
    </row>
    <row r="365" spans="1:7" ht="13.5" customHeight="1" x14ac:dyDescent="0.15">
      <c r="A365" s="84" t="s">
        <v>620</v>
      </c>
      <c r="B365" s="80" t="s">
        <v>386</v>
      </c>
      <c r="C365" s="85">
        <v>10</v>
      </c>
      <c r="D365" s="85">
        <v>20</v>
      </c>
      <c r="E365" s="85">
        <v>5</v>
      </c>
      <c r="F365" s="85">
        <v>8</v>
      </c>
      <c r="G365" s="97" t="s">
        <v>621</v>
      </c>
    </row>
    <row r="366" spans="1:7" ht="13.5" customHeight="1" x14ac:dyDescent="0.15">
      <c r="A366" s="84" t="s">
        <v>125</v>
      </c>
      <c r="B366" s="96" t="s">
        <v>397</v>
      </c>
      <c r="C366" s="85">
        <v>14</v>
      </c>
      <c r="D366" s="85">
        <v>28</v>
      </c>
      <c r="E366" s="85">
        <v>7</v>
      </c>
      <c r="F366" s="85">
        <v>9</v>
      </c>
      <c r="G366" s="98" t="s">
        <v>393</v>
      </c>
    </row>
    <row r="367" spans="1:7" ht="13.5" customHeight="1" x14ac:dyDescent="0.15">
      <c r="A367" s="84" t="s">
        <v>125</v>
      </c>
      <c r="B367" s="80" t="s">
        <v>378</v>
      </c>
      <c r="C367" s="85">
        <v>20</v>
      </c>
      <c r="D367" s="85">
        <v>40</v>
      </c>
      <c r="E367" s="85">
        <v>8</v>
      </c>
      <c r="F367" s="85">
        <v>12</v>
      </c>
      <c r="G367" s="100" t="s">
        <v>410</v>
      </c>
    </row>
    <row r="368" spans="1:7" ht="13.5" customHeight="1" x14ac:dyDescent="0.15">
      <c r="A368" s="84" t="s">
        <v>622</v>
      </c>
      <c r="B368" s="80" t="s">
        <v>386</v>
      </c>
      <c r="C368" s="85">
        <v>15</v>
      </c>
      <c r="D368" s="85">
        <v>30</v>
      </c>
      <c r="E368" s="85">
        <v>8</v>
      </c>
      <c r="F368" s="85">
        <v>10</v>
      </c>
      <c r="G368" s="97" t="s">
        <v>623</v>
      </c>
    </row>
    <row r="369" spans="1:7" ht="13.5" customHeight="1" x14ac:dyDescent="0.15">
      <c r="A369" s="84" t="s">
        <v>126</v>
      </c>
      <c r="B369" s="96" t="s">
        <v>397</v>
      </c>
      <c r="C369" s="85">
        <v>16</v>
      </c>
      <c r="D369" s="85">
        <v>32</v>
      </c>
      <c r="E369" s="85">
        <v>9</v>
      </c>
      <c r="F369" s="85">
        <v>12</v>
      </c>
      <c r="G369" s="97" t="s">
        <v>624</v>
      </c>
    </row>
    <row r="370" spans="1:7" ht="13.5" customHeight="1" x14ac:dyDescent="0.15">
      <c r="A370" s="84" t="s">
        <v>126</v>
      </c>
      <c r="B370" s="3" t="s">
        <v>378</v>
      </c>
      <c r="C370" s="3" t="s">
        <v>402</v>
      </c>
      <c r="D370" s="3" t="s">
        <v>402</v>
      </c>
      <c r="E370" s="3" t="s">
        <v>402</v>
      </c>
      <c r="F370" s="3" t="s">
        <v>402</v>
      </c>
      <c r="G370" s="34" t="s">
        <v>402</v>
      </c>
    </row>
    <row r="371" spans="1:7" ht="13.5" customHeight="1" x14ac:dyDescent="0.15">
      <c r="A371" s="86" t="s">
        <v>625</v>
      </c>
      <c r="B371" s="80" t="s">
        <v>386</v>
      </c>
      <c r="C371" s="85">
        <v>20</v>
      </c>
      <c r="D371" s="85">
        <v>24</v>
      </c>
      <c r="E371" s="85">
        <v>7</v>
      </c>
      <c r="F371" s="85">
        <v>9</v>
      </c>
      <c r="G371" s="95" t="s">
        <v>465</v>
      </c>
    </row>
    <row r="372" spans="1:7" ht="13.5" customHeight="1" x14ac:dyDescent="0.15">
      <c r="A372" s="86" t="s">
        <v>625</v>
      </c>
      <c r="B372" s="80" t="s">
        <v>392</v>
      </c>
      <c r="C372" s="85">
        <v>30</v>
      </c>
      <c r="D372" s="85">
        <v>40</v>
      </c>
      <c r="E372" s="85">
        <v>8</v>
      </c>
      <c r="F372" s="85">
        <v>10</v>
      </c>
      <c r="G372" s="95" t="s">
        <v>609</v>
      </c>
    </row>
    <row r="373" spans="1:7" ht="13.5" customHeight="1" x14ac:dyDescent="0.15">
      <c r="A373" s="86" t="s">
        <v>625</v>
      </c>
      <c r="B373" s="80" t="s">
        <v>378</v>
      </c>
      <c r="C373" s="3" t="s">
        <v>402</v>
      </c>
      <c r="D373" s="3" t="s">
        <v>402</v>
      </c>
      <c r="E373" s="3" t="s">
        <v>402</v>
      </c>
      <c r="F373" s="3" t="s">
        <v>402</v>
      </c>
      <c r="G373" s="34" t="s">
        <v>402</v>
      </c>
    </row>
    <row r="374" spans="1:7" ht="13.5" customHeight="1" x14ac:dyDescent="0.15">
      <c r="A374" s="84" t="s">
        <v>626</v>
      </c>
      <c r="B374" s="80" t="s">
        <v>386</v>
      </c>
      <c r="C374" s="85">
        <v>1</v>
      </c>
      <c r="D374" s="85">
        <v>2</v>
      </c>
      <c r="E374" s="85">
        <v>0</v>
      </c>
      <c r="F374" s="85">
        <v>0</v>
      </c>
      <c r="G374" s="86" t="s">
        <v>393</v>
      </c>
    </row>
    <row r="375" spans="1:7" ht="13.5" customHeight="1" x14ac:dyDescent="0.15">
      <c r="A375" s="84" t="s">
        <v>138</v>
      </c>
      <c r="B375" s="96" t="s">
        <v>397</v>
      </c>
      <c r="C375" s="85">
        <v>1</v>
      </c>
      <c r="D375" s="85">
        <v>2</v>
      </c>
      <c r="E375" s="85">
        <v>1</v>
      </c>
      <c r="F375" s="85">
        <v>1</v>
      </c>
      <c r="G375" s="92" t="s">
        <v>387</v>
      </c>
    </row>
    <row r="376" spans="1:7" ht="13.5" customHeight="1" x14ac:dyDescent="0.15">
      <c r="A376" s="84" t="s">
        <v>138</v>
      </c>
      <c r="B376" s="80" t="s">
        <v>378</v>
      </c>
      <c r="C376" s="85">
        <v>1</v>
      </c>
      <c r="D376" s="85">
        <v>3</v>
      </c>
      <c r="E376" s="85">
        <v>0</v>
      </c>
      <c r="F376" s="85">
        <v>1</v>
      </c>
      <c r="G376" s="86" t="s">
        <v>393</v>
      </c>
    </row>
    <row r="377" spans="1:7" ht="13.5" customHeight="1" x14ac:dyDescent="0.15">
      <c r="A377" s="81" t="s">
        <v>627</v>
      </c>
      <c r="B377" s="80" t="s">
        <v>386</v>
      </c>
      <c r="C377" s="88">
        <v>3</v>
      </c>
      <c r="D377" s="88">
        <v>4</v>
      </c>
      <c r="E377" s="88">
        <v>2</v>
      </c>
      <c r="F377" s="88">
        <v>3</v>
      </c>
      <c r="G377" s="95" t="s">
        <v>517</v>
      </c>
    </row>
    <row r="378" spans="1:7" ht="13.5" customHeight="1" x14ac:dyDescent="0.15">
      <c r="A378" s="81" t="s">
        <v>366</v>
      </c>
      <c r="B378" s="96" t="s">
        <v>397</v>
      </c>
      <c r="C378" s="78">
        <v>5</v>
      </c>
      <c r="D378" s="78">
        <v>6</v>
      </c>
      <c r="E378" s="88">
        <v>3</v>
      </c>
      <c r="F378" s="88">
        <v>5</v>
      </c>
      <c r="G378" s="95" t="s">
        <v>500</v>
      </c>
    </row>
    <row r="379" spans="1:7" ht="13.5" customHeight="1" x14ac:dyDescent="0.15">
      <c r="A379" s="81" t="s">
        <v>366</v>
      </c>
      <c r="B379" s="80" t="s">
        <v>378</v>
      </c>
      <c r="C379" s="85">
        <v>10</v>
      </c>
      <c r="D379" s="85">
        <v>15</v>
      </c>
      <c r="E379" s="85">
        <v>6</v>
      </c>
      <c r="F379" s="85">
        <v>9</v>
      </c>
      <c r="G379" s="95" t="s">
        <v>628</v>
      </c>
    </row>
    <row r="380" spans="1:7" ht="13.5" customHeight="1" x14ac:dyDescent="0.15">
      <c r="A380" s="86" t="s">
        <v>629</v>
      </c>
      <c r="B380" s="80" t="s">
        <v>386</v>
      </c>
      <c r="C380" s="85">
        <v>8</v>
      </c>
      <c r="D380" s="85">
        <v>9</v>
      </c>
      <c r="E380" s="85">
        <v>4</v>
      </c>
      <c r="F380" s="85">
        <v>5</v>
      </c>
      <c r="G380" s="95" t="s">
        <v>630</v>
      </c>
    </row>
    <row r="381" spans="1:7" ht="13.5" customHeight="1" x14ac:dyDescent="0.15">
      <c r="A381" s="86" t="s">
        <v>367</v>
      </c>
      <c r="B381" s="80" t="s">
        <v>392</v>
      </c>
      <c r="C381" s="85">
        <v>6</v>
      </c>
      <c r="D381" s="85">
        <v>9</v>
      </c>
      <c r="E381" s="85">
        <v>6</v>
      </c>
      <c r="F381" s="85">
        <v>7</v>
      </c>
      <c r="G381" s="95" t="s">
        <v>631</v>
      </c>
    </row>
    <row r="382" spans="1:7" ht="13.5" customHeight="1" x14ac:dyDescent="0.15">
      <c r="A382" s="86" t="s">
        <v>367</v>
      </c>
      <c r="B382" s="3" t="s">
        <v>378</v>
      </c>
      <c r="C382" s="3" t="s">
        <v>402</v>
      </c>
      <c r="D382" s="3" t="s">
        <v>402</v>
      </c>
      <c r="E382" s="3" t="s">
        <v>402</v>
      </c>
      <c r="F382" s="3" t="s">
        <v>402</v>
      </c>
      <c r="G382" s="34" t="s">
        <v>402</v>
      </c>
    </row>
    <row r="383" spans="1:7" ht="13.5" customHeight="1" x14ac:dyDescent="0.15">
      <c r="A383" s="86" t="s">
        <v>632</v>
      </c>
      <c r="B383" s="80" t="s">
        <v>386</v>
      </c>
      <c r="C383" s="85">
        <v>8</v>
      </c>
      <c r="D383" s="85">
        <v>9</v>
      </c>
      <c r="E383" s="85">
        <v>4</v>
      </c>
      <c r="F383" s="85">
        <v>5</v>
      </c>
      <c r="G383" s="97" t="s">
        <v>509</v>
      </c>
    </row>
    <row r="384" spans="1:7" ht="13.5" customHeight="1" x14ac:dyDescent="0.15">
      <c r="A384" s="86" t="s">
        <v>211</v>
      </c>
      <c r="B384" s="80" t="s">
        <v>392</v>
      </c>
      <c r="C384" s="85">
        <v>10</v>
      </c>
      <c r="D384" s="85">
        <v>12</v>
      </c>
      <c r="E384" s="85">
        <v>6</v>
      </c>
      <c r="F384" s="85">
        <v>8</v>
      </c>
      <c r="G384" s="97" t="s">
        <v>543</v>
      </c>
    </row>
    <row r="385" spans="1:7" ht="13.5" customHeight="1" x14ac:dyDescent="0.15">
      <c r="A385" s="86" t="s">
        <v>211</v>
      </c>
      <c r="B385" s="80" t="s">
        <v>378</v>
      </c>
      <c r="C385" s="85">
        <v>12</v>
      </c>
      <c r="D385" s="85">
        <v>18</v>
      </c>
      <c r="E385" s="85">
        <v>7</v>
      </c>
      <c r="F385" s="85">
        <v>12</v>
      </c>
      <c r="G385" s="97" t="s">
        <v>523</v>
      </c>
    </row>
    <row r="386" spans="1:7" ht="13.5" customHeight="1" x14ac:dyDescent="0.15">
      <c r="A386" s="4"/>
      <c r="D386" s="4"/>
      <c r="F386" s="4"/>
      <c r="G386" s="95"/>
    </row>
    <row r="387" spans="1:7" ht="13.5" customHeight="1" x14ac:dyDescent="0.15">
      <c r="A387" s="4"/>
      <c r="D387" s="4"/>
      <c r="F387" s="4"/>
      <c r="G387" s="95"/>
    </row>
    <row r="388" spans="1:7" ht="13.5" customHeight="1" x14ac:dyDescent="0.15">
      <c r="A388" s="4"/>
      <c r="D388" s="4"/>
      <c r="F388" s="4"/>
      <c r="G388" s="34"/>
    </row>
    <row r="389" spans="1:7" ht="13.5" customHeight="1" x14ac:dyDescent="0.15">
      <c r="A389" s="4"/>
      <c r="D389" s="4"/>
      <c r="F389" s="4"/>
      <c r="G389" s="97"/>
    </row>
    <row r="390" spans="1:7" ht="13.5" customHeight="1" x14ac:dyDescent="0.15">
      <c r="A390" s="4"/>
      <c r="D390" s="4"/>
      <c r="F390" s="4"/>
      <c r="G390" s="97"/>
    </row>
    <row r="391" spans="1:7" ht="13.5" customHeight="1" x14ac:dyDescent="0.15">
      <c r="A391" s="4"/>
      <c r="D391" s="4"/>
      <c r="F391" s="4"/>
      <c r="G391" s="97"/>
    </row>
    <row r="392" spans="1:7" ht="13.5" customHeight="1" x14ac:dyDescent="0.15">
      <c r="A392" s="4"/>
      <c r="D392" s="4"/>
      <c r="F392" s="4"/>
    </row>
    <row r="393" spans="1:7" ht="13.5" customHeight="1" x14ac:dyDescent="0.15">
      <c r="A393" s="4"/>
      <c r="D393" s="4"/>
      <c r="F393" s="4"/>
    </row>
    <row r="394" spans="1:7" ht="13.5" customHeight="1" x14ac:dyDescent="0.15">
      <c r="A394" s="4"/>
      <c r="D394" s="4"/>
      <c r="F394" s="4"/>
    </row>
    <row r="395" spans="1:7" ht="13.5" customHeight="1" x14ac:dyDescent="0.15">
      <c r="A395" s="4"/>
      <c r="D395" s="4"/>
      <c r="F395" s="4"/>
    </row>
    <row r="396" spans="1:7" ht="13.5" customHeight="1" x14ac:dyDescent="0.15">
      <c r="A396" s="4"/>
      <c r="D396" s="4"/>
      <c r="F396" s="4"/>
    </row>
    <row r="397" spans="1:7" ht="13.5" customHeight="1" x14ac:dyDescent="0.15">
      <c r="A397" s="4"/>
      <c r="D397" s="4"/>
      <c r="F397" s="4"/>
    </row>
    <row r="398" spans="1:7" ht="13.5" customHeight="1" x14ac:dyDescent="0.15">
      <c r="A398" s="4"/>
      <c r="D398" s="4"/>
      <c r="F398" s="4"/>
    </row>
    <row r="399" spans="1:7" ht="13.5" customHeight="1" x14ac:dyDescent="0.15">
      <c r="A399" s="4"/>
      <c r="D399" s="4"/>
      <c r="F399" s="4"/>
    </row>
    <row r="400" spans="1:7" ht="13.5" customHeight="1" x14ac:dyDescent="0.15">
      <c r="A400" s="4"/>
      <c r="D400" s="4"/>
      <c r="F400" s="4"/>
    </row>
    <row r="401" spans="1:6" ht="13.5" customHeight="1" x14ac:dyDescent="0.15">
      <c r="A401" s="4"/>
      <c r="D401" s="4"/>
      <c r="F401" s="4"/>
    </row>
    <row r="402" spans="1:6" ht="13.5" customHeight="1" x14ac:dyDescent="0.15">
      <c r="A402" s="4"/>
      <c r="D402" s="4"/>
      <c r="F402" s="4"/>
    </row>
    <row r="403" spans="1:6" ht="13.5" customHeight="1" x14ac:dyDescent="0.15">
      <c r="A403" s="4"/>
      <c r="D403" s="4"/>
      <c r="F403" s="4"/>
    </row>
    <row r="404" spans="1:6" ht="13.5" customHeight="1" x14ac:dyDescent="0.15">
      <c r="A404" s="4"/>
      <c r="D404" s="4"/>
      <c r="F404" s="4"/>
    </row>
    <row r="405" spans="1:6" ht="13.5" customHeight="1" x14ac:dyDescent="0.15">
      <c r="A405" s="4"/>
      <c r="D405" s="4"/>
      <c r="F405" s="4"/>
    </row>
    <row r="406" spans="1:6" ht="13.5" customHeight="1" x14ac:dyDescent="0.15">
      <c r="A406" s="4"/>
      <c r="D406" s="4"/>
      <c r="F406" s="4"/>
    </row>
    <row r="407" spans="1:6" ht="13.5" customHeight="1" x14ac:dyDescent="0.15">
      <c r="A407" s="4"/>
      <c r="D407" s="4"/>
      <c r="F407" s="4"/>
    </row>
    <row r="408" spans="1:6" ht="13.5" customHeight="1" x14ac:dyDescent="0.15">
      <c r="A408" s="4"/>
      <c r="D408" s="4"/>
      <c r="F408" s="4"/>
    </row>
    <row r="409" spans="1:6" ht="13.5" customHeight="1" x14ac:dyDescent="0.15">
      <c r="A409" s="4"/>
      <c r="D409" s="4"/>
      <c r="F409" s="4"/>
    </row>
    <row r="410" spans="1:6" ht="13.5" customHeight="1" x14ac:dyDescent="0.15">
      <c r="A410" s="4"/>
      <c r="D410" s="4"/>
      <c r="F410" s="4"/>
    </row>
    <row r="411" spans="1:6" ht="13.5" customHeight="1" x14ac:dyDescent="0.15">
      <c r="A411" s="4"/>
      <c r="D411" s="4"/>
      <c r="F411" s="4"/>
    </row>
    <row r="412" spans="1:6" ht="13.5" customHeight="1" x14ac:dyDescent="0.15">
      <c r="A412" s="4"/>
      <c r="D412" s="4"/>
      <c r="F412" s="4"/>
    </row>
    <row r="413" spans="1:6" ht="13.5" customHeight="1" x14ac:dyDescent="0.15">
      <c r="A413" s="4"/>
      <c r="D413" s="4"/>
      <c r="F413" s="4"/>
    </row>
    <row r="414" spans="1:6" ht="13.5" customHeight="1" x14ac:dyDescent="0.15">
      <c r="A414" s="4"/>
      <c r="D414" s="4"/>
      <c r="F414" s="4"/>
    </row>
    <row r="415" spans="1:6" ht="13.5" customHeight="1" x14ac:dyDescent="0.15">
      <c r="A415" s="4"/>
      <c r="D415" s="4"/>
      <c r="F415" s="4"/>
    </row>
    <row r="416" spans="1:6" ht="13.5" customHeight="1" x14ac:dyDescent="0.15">
      <c r="A416" s="4"/>
      <c r="D416" s="4"/>
      <c r="F416" s="4"/>
    </row>
    <row r="417" spans="1:6" ht="13.5" customHeight="1" x14ac:dyDescent="0.15">
      <c r="A417" s="4"/>
      <c r="D417" s="4"/>
      <c r="F417" s="4"/>
    </row>
    <row r="418" spans="1:6" ht="13.5" customHeight="1" x14ac:dyDescent="0.15">
      <c r="A418" s="4"/>
      <c r="D418" s="4"/>
      <c r="F418" s="4"/>
    </row>
    <row r="419" spans="1:6" ht="13.5" customHeight="1" x14ac:dyDescent="0.15">
      <c r="A419" s="4"/>
      <c r="D419" s="4"/>
      <c r="F419" s="4"/>
    </row>
    <row r="420" spans="1:6" ht="13.5" customHeight="1" x14ac:dyDescent="0.15">
      <c r="A420" s="4"/>
      <c r="D420" s="4"/>
      <c r="F420" s="4"/>
    </row>
    <row r="421" spans="1:6" ht="13.5" customHeight="1" x14ac:dyDescent="0.15">
      <c r="A421" s="4"/>
      <c r="D421" s="4"/>
      <c r="F421" s="4"/>
    </row>
    <row r="422" spans="1:6" ht="13.5" customHeight="1" x14ac:dyDescent="0.15">
      <c r="A422" s="4"/>
      <c r="D422" s="4"/>
      <c r="F422" s="4"/>
    </row>
    <row r="423" spans="1:6" ht="13.5" customHeight="1" x14ac:dyDescent="0.15">
      <c r="A423" s="4"/>
      <c r="D423" s="4"/>
      <c r="F423" s="4"/>
    </row>
    <row r="424" spans="1:6" ht="13.5" customHeight="1" x14ac:dyDescent="0.15">
      <c r="A424" s="4"/>
      <c r="D424" s="4"/>
      <c r="F424" s="4"/>
    </row>
    <row r="425" spans="1:6" ht="13.5" customHeight="1" x14ac:dyDescent="0.15">
      <c r="A425" s="4"/>
      <c r="D425" s="4"/>
      <c r="F425" s="4"/>
    </row>
    <row r="426" spans="1:6" ht="13.5" customHeight="1" x14ac:dyDescent="0.15">
      <c r="A426" s="4"/>
      <c r="D426" s="4"/>
      <c r="F426" s="4"/>
    </row>
    <row r="427" spans="1:6" ht="13.5" customHeight="1" x14ac:dyDescent="0.15">
      <c r="A427" s="4"/>
      <c r="D427" s="4"/>
      <c r="F427" s="4"/>
    </row>
    <row r="428" spans="1:6" ht="13.5" customHeight="1" x14ac:dyDescent="0.15">
      <c r="A428" s="4"/>
      <c r="D428" s="4"/>
      <c r="F428" s="4"/>
    </row>
    <row r="429" spans="1:6" ht="13.5" customHeight="1" x14ac:dyDescent="0.15">
      <c r="A429" s="4"/>
      <c r="D429" s="4"/>
      <c r="F429" s="4"/>
    </row>
    <row r="430" spans="1:6" ht="13.5" customHeight="1" x14ac:dyDescent="0.15">
      <c r="A430" s="4"/>
      <c r="D430" s="4"/>
      <c r="F430" s="4"/>
    </row>
    <row r="431" spans="1:6" ht="13.5" customHeight="1" x14ac:dyDescent="0.15">
      <c r="A431" s="4"/>
      <c r="D431" s="4"/>
      <c r="F431" s="4"/>
    </row>
    <row r="432" spans="1:6" ht="13.5" customHeight="1" x14ac:dyDescent="0.15">
      <c r="A432" s="4"/>
      <c r="D432" s="4"/>
      <c r="F432" s="4"/>
    </row>
    <row r="433" spans="1:6" ht="13.5" customHeight="1" x14ac:dyDescent="0.15">
      <c r="A433" s="4"/>
      <c r="D433" s="4"/>
      <c r="F433" s="4"/>
    </row>
    <row r="434" spans="1:6" ht="13.5" customHeight="1" x14ac:dyDescent="0.15">
      <c r="A434" s="4"/>
      <c r="D434" s="4"/>
      <c r="F434" s="4"/>
    </row>
    <row r="435" spans="1:6" ht="13.5" customHeight="1" x14ac:dyDescent="0.15">
      <c r="A435" s="4"/>
      <c r="D435" s="4"/>
      <c r="F435" s="4"/>
    </row>
    <row r="436" spans="1:6" ht="13.5" customHeight="1" x14ac:dyDescent="0.15">
      <c r="A436" s="4"/>
      <c r="D436" s="4"/>
      <c r="F436" s="4"/>
    </row>
    <row r="437" spans="1:6" ht="13.5" customHeight="1" x14ac:dyDescent="0.15">
      <c r="A437" s="4"/>
      <c r="D437" s="4"/>
      <c r="F437" s="4"/>
    </row>
    <row r="438" spans="1:6" ht="13.5" customHeight="1" x14ac:dyDescent="0.15">
      <c r="A438" s="4"/>
      <c r="D438" s="4"/>
      <c r="F438" s="4"/>
    </row>
    <row r="439" spans="1:6" ht="13.5" customHeight="1" x14ac:dyDescent="0.15">
      <c r="A439" s="4"/>
      <c r="D439" s="4"/>
      <c r="F439" s="4"/>
    </row>
    <row r="440" spans="1:6" ht="13.5" customHeight="1" x14ac:dyDescent="0.15">
      <c r="A440" s="4"/>
      <c r="D440" s="4"/>
      <c r="F440" s="4"/>
    </row>
    <row r="441" spans="1:6" ht="13.5" customHeight="1" x14ac:dyDescent="0.15">
      <c r="A441" s="4"/>
      <c r="D441" s="4"/>
      <c r="F441" s="4"/>
    </row>
    <row r="442" spans="1:6" ht="13.5" customHeight="1" x14ac:dyDescent="0.15">
      <c r="A442" s="4"/>
      <c r="D442" s="4"/>
      <c r="F442" s="4"/>
    </row>
    <row r="443" spans="1:6" ht="13.5" customHeight="1" x14ac:dyDescent="0.15">
      <c r="A443" s="4"/>
      <c r="D443" s="4"/>
      <c r="F443" s="4"/>
    </row>
    <row r="444" spans="1:6" ht="13.5" customHeight="1" x14ac:dyDescent="0.15">
      <c r="A444" s="4"/>
      <c r="D444" s="4"/>
      <c r="F444" s="4"/>
    </row>
    <row r="445" spans="1:6" ht="13.5" customHeight="1" x14ac:dyDescent="0.15">
      <c r="A445" s="4"/>
      <c r="D445" s="4"/>
      <c r="F445" s="4"/>
    </row>
    <row r="446" spans="1:6" ht="13.5" customHeight="1" x14ac:dyDescent="0.15">
      <c r="A446" s="4"/>
      <c r="D446" s="4"/>
      <c r="F446" s="4"/>
    </row>
    <row r="447" spans="1:6" ht="13.5" customHeight="1" x14ac:dyDescent="0.15">
      <c r="A447" s="4"/>
      <c r="D447" s="4"/>
      <c r="F447" s="4"/>
    </row>
    <row r="448" spans="1:6" ht="13.5" customHeight="1" x14ac:dyDescent="0.15">
      <c r="A448" s="4"/>
      <c r="D448" s="4"/>
      <c r="F448" s="4"/>
    </row>
    <row r="449" spans="1:6" ht="13.5" customHeight="1" x14ac:dyDescent="0.15">
      <c r="A449" s="4"/>
      <c r="D449" s="4"/>
      <c r="F449" s="4"/>
    </row>
    <row r="450" spans="1:6" ht="13.5" customHeight="1" x14ac:dyDescent="0.15">
      <c r="A450" s="4"/>
      <c r="D450" s="4"/>
      <c r="F450" s="4"/>
    </row>
    <row r="451" spans="1:6" ht="13.5" customHeight="1" x14ac:dyDescent="0.15">
      <c r="A451" s="4"/>
      <c r="D451" s="4"/>
      <c r="F451" s="4"/>
    </row>
    <row r="452" spans="1:6" ht="13.5" customHeight="1" x14ac:dyDescent="0.15">
      <c r="A452" s="4"/>
      <c r="D452" s="4"/>
      <c r="F452" s="4"/>
    </row>
    <row r="453" spans="1:6" ht="13.5" customHeight="1" x14ac:dyDescent="0.15">
      <c r="A453" s="4"/>
      <c r="D453" s="4"/>
      <c r="F453" s="4"/>
    </row>
    <row r="454" spans="1:6" ht="13.5" customHeight="1" x14ac:dyDescent="0.15">
      <c r="A454" s="4"/>
      <c r="D454" s="4"/>
      <c r="F454" s="4"/>
    </row>
    <row r="455" spans="1:6" ht="13.5" customHeight="1" x14ac:dyDescent="0.15">
      <c r="A455" s="4"/>
      <c r="D455" s="4"/>
      <c r="F455" s="4"/>
    </row>
    <row r="456" spans="1:6" ht="13.5" customHeight="1" x14ac:dyDescent="0.15">
      <c r="A456" s="4"/>
      <c r="D456" s="4"/>
      <c r="F456" s="4"/>
    </row>
    <row r="457" spans="1:6" ht="13.5" customHeight="1" x14ac:dyDescent="0.15">
      <c r="A457" s="4"/>
      <c r="D457" s="4"/>
      <c r="F457" s="4"/>
    </row>
    <row r="458" spans="1:6" ht="13.5" customHeight="1" x14ac:dyDescent="0.15">
      <c r="A458" s="4"/>
      <c r="D458" s="4"/>
      <c r="F458" s="4"/>
    </row>
    <row r="459" spans="1:6" ht="13.5" customHeight="1" x14ac:dyDescent="0.15">
      <c r="A459" s="4"/>
      <c r="D459" s="4"/>
      <c r="F459" s="4"/>
    </row>
    <row r="460" spans="1:6" ht="13.5" customHeight="1" x14ac:dyDescent="0.15">
      <c r="A460" s="4"/>
      <c r="D460" s="4"/>
      <c r="F460" s="4"/>
    </row>
    <row r="461" spans="1:6" x14ac:dyDescent="0.15">
      <c r="A461" s="4"/>
      <c r="D461" s="4"/>
      <c r="F461" s="4"/>
    </row>
    <row r="462" spans="1:6" x14ac:dyDescent="0.15">
      <c r="A462" s="4"/>
      <c r="D462" s="4"/>
      <c r="F462" s="4"/>
    </row>
    <row r="463" spans="1:6" x14ac:dyDescent="0.15">
      <c r="A463" s="4"/>
      <c r="D463" s="4"/>
      <c r="F463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Normal="100" workbookViewId="0"/>
  </sheetViews>
  <sheetFormatPr defaultRowHeight="13.5" x14ac:dyDescent="0.15"/>
  <cols>
    <col min="1" max="1" width="31.875" style="84" bestFit="1" customWidth="1"/>
    <col min="2" max="2" width="38.375" style="109" bestFit="1" customWidth="1"/>
    <col min="3" max="3" width="31.25" style="109" bestFit="1" customWidth="1"/>
    <col min="4" max="4" width="50.25" style="109" bestFit="1" customWidth="1"/>
    <col min="5" max="5" width="57.5" style="109" bestFit="1" customWidth="1"/>
    <col min="6" max="6" width="48.125" style="109" bestFit="1" customWidth="1"/>
    <col min="7" max="8" width="36.25" style="109" bestFit="1" customWidth="1"/>
    <col min="9" max="9" width="10.5" style="4" bestFit="1" customWidth="1"/>
    <col min="10" max="10" width="18.5" style="4" customWidth="1"/>
    <col min="11" max="16384" width="9" style="4"/>
  </cols>
  <sheetData>
    <row r="1" spans="1:12" ht="27" customHeight="1" x14ac:dyDescent="0.15">
      <c r="A1" s="47" t="s">
        <v>633</v>
      </c>
      <c r="B1" s="104" t="s">
        <v>105</v>
      </c>
      <c r="C1" s="105" t="s">
        <v>106</v>
      </c>
      <c r="D1" s="105" t="s">
        <v>107</v>
      </c>
      <c r="E1" s="105" t="s">
        <v>108</v>
      </c>
      <c r="F1" s="105" t="s">
        <v>109</v>
      </c>
      <c r="G1" s="105" t="s">
        <v>110</v>
      </c>
      <c r="H1" s="106" t="s">
        <v>111</v>
      </c>
      <c r="I1" s="59"/>
    </row>
    <row r="2" spans="1:12" ht="13.5" customHeight="1" x14ac:dyDescent="0.15">
      <c r="A2" s="86" t="s">
        <v>634</v>
      </c>
      <c r="B2" s="87" t="s">
        <v>635</v>
      </c>
      <c r="C2" s="87" t="s">
        <v>635</v>
      </c>
      <c r="D2" s="87" t="s">
        <v>635</v>
      </c>
      <c r="E2" s="87" t="s">
        <v>635</v>
      </c>
      <c r="F2" s="87" t="s">
        <v>635</v>
      </c>
      <c r="G2" s="87" t="s">
        <v>635</v>
      </c>
      <c r="H2" s="87" t="s">
        <v>635</v>
      </c>
      <c r="L2" s="86"/>
    </row>
    <row r="3" spans="1:12" ht="13.5" customHeight="1" x14ac:dyDescent="0.15">
      <c r="A3" s="84" t="s">
        <v>636</v>
      </c>
      <c r="B3" s="90" t="s">
        <v>637</v>
      </c>
      <c r="C3" s="87" t="s">
        <v>638</v>
      </c>
      <c r="D3" s="87" t="s">
        <v>638</v>
      </c>
      <c r="E3" s="87" t="s">
        <v>638</v>
      </c>
      <c r="F3" s="87" t="s">
        <v>639</v>
      </c>
      <c r="G3" s="90"/>
      <c r="H3" s="90"/>
      <c r="L3" s="86"/>
    </row>
    <row r="4" spans="1:12" ht="13.5" customHeight="1" x14ac:dyDescent="0.15">
      <c r="A4" s="84" t="s">
        <v>640</v>
      </c>
      <c r="B4" s="87" t="s">
        <v>641</v>
      </c>
      <c r="C4" s="87" t="s">
        <v>641</v>
      </c>
      <c r="D4" s="87" t="s">
        <v>641</v>
      </c>
      <c r="E4" s="87" t="s">
        <v>642</v>
      </c>
      <c r="F4" s="87" t="s">
        <v>643</v>
      </c>
      <c r="G4" s="87" t="s">
        <v>643</v>
      </c>
      <c r="H4" s="87" t="s">
        <v>643</v>
      </c>
      <c r="L4" s="86"/>
    </row>
    <row r="5" spans="1:12" ht="13.5" customHeight="1" x14ac:dyDescent="0.15">
      <c r="A5" s="84" t="s">
        <v>644</v>
      </c>
      <c r="B5" s="87" t="s">
        <v>645</v>
      </c>
      <c r="C5" s="87" t="s">
        <v>646</v>
      </c>
      <c r="D5" s="87" t="s">
        <v>646</v>
      </c>
      <c r="E5" s="87" t="s">
        <v>645</v>
      </c>
      <c r="F5" s="87" t="s">
        <v>645</v>
      </c>
      <c r="G5" s="87" t="s">
        <v>646</v>
      </c>
      <c r="H5" s="87" t="s">
        <v>646</v>
      </c>
      <c r="L5" s="86"/>
    </row>
    <row r="6" spans="1:12" ht="13.5" customHeight="1" x14ac:dyDescent="0.15">
      <c r="A6" s="84" t="s">
        <v>647</v>
      </c>
      <c r="B6" s="87" t="s">
        <v>648</v>
      </c>
      <c r="C6" s="87" t="s">
        <v>649</v>
      </c>
      <c r="D6" s="87" t="s">
        <v>649</v>
      </c>
      <c r="E6" s="87" t="s">
        <v>649</v>
      </c>
      <c r="F6" s="87" t="s">
        <v>650</v>
      </c>
      <c r="G6" s="87" t="s">
        <v>648</v>
      </c>
      <c r="H6" s="87" t="s">
        <v>648</v>
      </c>
    </row>
    <row r="7" spans="1:12" ht="13.5" customHeight="1" x14ac:dyDescent="0.15">
      <c r="A7" s="86" t="s">
        <v>651</v>
      </c>
      <c r="B7" s="87" t="s">
        <v>652</v>
      </c>
      <c r="C7" s="87" t="s">
        <v>652</v>
      </c>
      <c r="D7" s="87" t="s">
        <v>652</v>
      </c>
      <c r="E7" s="87" t="s">
        <v>652</v>
      </c>
      <c r="F7" s="87" t="s">
        <v>652</v>
      </c>
      <c r="G7" s="87" t="s">
        <v>652</v>
      </c>
      <c r="H7" s="87" t="s">
        <v>652</v>
      </c>
    </row>
    <row r="8" spans="1:12" ht="13.5" customHeight="1" x14ac:dyDescent="0.15">
      <c r="A8" s="86" t="s">
        <v>653</v>
      </c>
      <c r="B8" s="107" t="s">
        <v>654</v>
      </c>
      <c r="C8" s="107" t="s">
        <v>654</v>
      </c>
      <c r="D8" s="107" t="s">
        <v>654</v>
      </c>
      <c r="E8" s="107" t="s">
        <v>654</v>
      </c>
      <c r="F8" s="107" t="s">
        <v>654</v>
      </c>
      <c r="G8" s="107" t="s">
        <v>654</v>
      </c>
      <c r="H8" s="107" t="s">
        <v>654</v>
      </c>
    </row>
    <row r="9" spans="1:12" ht="13.5" customHeight="1" x14ac:dyDescent="0.15">
      <c r="A9" s="139" t="s">
        <v>1108</v>
      </c>
      <c r="B9" s="138" t="s">
        <v>1109</v>
      </c>
      <c r="C9" s="138" t="s">
        <v>1109</v>
      </c>
      <c r="D9" s="138" t="s">
        <v>1109</v>
      </c>
      <c r="E9" s="138" t="s">
        <v>1109</v>
      </c>
      <c r="F9" s="138" t="s">
        <v>1109</v>
      </c>
      <c r="G9" s="138" t="s">
        <v>1109</v>
      </c>
      <c r="H9" s="138" t="s">
        <v>1109</v>
      </c>
    </row>
    <row r="10" spans="1:12" ht="13.5" customHeight="1" x14ac:dyDescent="0.15">
      <c r="A10" s="86" t="s">
        <v>655</v>
      </c>
      <c r="B10" s="87" t="s">
        <v>635</v>
      </c>
      <c r="C10" s="87" t="s">
        <v>635</v>
      </c>
      <c r="D10" s="87" t="s">
        <v>635</v>
      </c>
      <c r="E10" s="87" t="s">
        <v>635</v>
      </c>
      <c r="F10" s="87" t="s">
        <v>635</v>
      </c>
      <c r="G10" s="87" t="s">
        <v>635</v>
      </c>
      <c r="H10" s="87" t="s">
        <v>635</v>
      </c>
    </row>
    <row r="11" spans="1:12" ht="13.5" customHeight="1" x14ac:dyDescent="0.15">
      <c r="A11" s="84" t="s">
        <v>656</v>
      </c>
      <c r="B11" s="90" t="s">
        <v>657</v>
      </c>
      <c r="C11" s="87" t="s">
        <v>658</v>
      </c>
      <c r="D11" s="90"/>
      <c r="E11" s="90" t="s">
        <v>657</v>
      </c>
      <c r="F11" s="87" t="s">
        <v>658</v>
      </c>
      <c r="G11" s="90"/>
      <c r="H11" s="90"/>
    </row>
    <row r="12" spans="1:12" ht="13.5" customHeight="1" x14ac:dyDescent="0.15">
      <c r="A12" s="84" t="s">
        <v>659</v>
      </c>
      <c r="B12" s="87" t="s">
        <v>660</v>
      </c>
      <c r="C12" s="87" t="s">
        <v>661</v>
      </c>
      <c r="D12" s="87" t="s">
        <v>662</v>
      </c>
      <c r="E12" s="87" t="s">
        <v>662</v>
      </c>
      <c r="F12" s="87" t="s">
        <v>663</v>
      </c>
      <c r="G12" s="87" t="s">
        <v>664</v>
      </c>
      <c r="H12" s="87" t="s">
        <v>664</v>
      </c>
    </row>
    <row r="13" spans="1:12" ht="13.5" customHeight="1" x14ac:dyDescent="0.15">
      <c r="A13" s="84" t="s">
        <v>665</v>
      </c>
      <c r="B13" s="87" t="s">
        <v>666</v>
      </c>
      <c r="C13" s="87" t="s">
        <v>666</v>
      </c>
      <c r="D13" s="87" t="s">
        <v>666</v>
      </c>
      <c r="E13" s="87" t="s">
        <v>662</v>
      </c>
      <c r="F13" s="87" t="s">
        <v>662</v>
      </c>
      <c r="G13" s="87" t="s">
        <v>662</v>
      </c>
      <c r="H13" s="87" t="s">
        <v>667</v>
      </c>
    </row>
    <row r="14" spans="1:12" ht="13.5" customHeight="1" x14ac:dyDescent="0.15">
      <c r="A14" s="84" t="s">
        <v>668</v>
      </c>
      <c r="B14" s="87" t="s">
        <v>669</v>
      </c>
      <c r="C14" s="87" t="s">
        <v>669</v>
      </c>
      <c r="D14" s="90"/>
      <c r="E14" s="90"/>
      <c r="F14" s="90" t="s">
        <v>670</v>
      </c>
      <c r="G14" s="87" t="s">
        <v>671</v>
      </c>
      <c r="H14" s="87" t="s">
        <v>671</v>
      </c>
    </row>
    <row r="15" spans="1:12" ht="13.5" customHeight="1" x14ac:dyDescent="0.15">
      <c r="A15" s="84" t="s">
        <v>672</v>
      </c>
      <c r="B15" s="87" t="s">
        <v>673</v>
      </c>
      <c r="C15" s="90"/>
      <c r="D15" s="90"/>
      <c r="E15" s="90"/>
      <c r="F15" s="90" t="s">
        <v>674</v>
      </c>
      <c r="G15" s="87" t="s">
        <v>675</v>
      </c>
      <c r="H15" s="87" t="s">
        <v>675</v>
      </c>
    </row>
    <row r="16" spans="1:12" ht="13.5" customHeight="1" x14ac:dyDescent="0.15">
      <c r="A16" s="84" t="s">
        <v>676</v>
      </c>
      <c r="B16" s="87" t="s">
        <v>677</v>
      </c>
      <c r="C16" s="87" t="s">
        <v>678</v>
      </c>
      <c r="D16" s="87" t="s">
        <v>678</v>
      </c>
      <c r="E16" s="87" t="s">
        <v>678</v>
      </c>
      <c r="F16" s="87" t="s">
        <v>677</v>
      </c>
      <c r="G16" s="87" t="s">
        <v>677</v>
      </c>
      <c r="H16" s="87" t="s">
        <v>677</v>
      </c>
    </row>
    <row r="17" spans="1:8" ht="13.5" customHeight="1" x14ac:dyDescent="0.15">
      <c r="A17" s="84" t="s">
        <v>679</v>
      </c>
      <c r="B17" s="87" t="s">
        <v>680</v>
      </c>
      <c r="C17" s="87" t="s">
        <v>680</v>
      </c>
      <c r="D17" s="87" t="s">
        <v>680</v>
      </c>
      <c r="E17" s="90"/>
      <c r="F17" s="90"/>
      <c r="G17" s="90"/>
      <c r="H17" s="90" t="s">
        <v>681</v>
      </c>
    </row>
    <row r="18" spans="1:8" ht="13.5" customHeight="1" x14ac:dyDescent="0.15">
      <c r="A18" s="84" t="s">
        <v>682</v>
      </c>
      <c r="B18" s="90"/>
      <c r="C18" s="90" t="s">
        <v>683</v>
      </c>
      <c r="D18" s="87" t="s">
        <v>684</v>
      </c>
      <c r="E18" s="87" t="s">
        <v>684</v>
      </c>
      <c r="F18" s="90"/>
      <c r="G18" s="90"/>
      <c r="H18" s="90"/>
    </row>
    <row r="19" spans="1:8" ht="13.5" customHeight="1" x14ac:dyDescent="0.15">
      <c r="A19" s="84" t="s">
        <v>685</v>
      </c>
      <c r="B19" s="87" t="s">
        <v>686</v>
      </c>
      <c r="C19" s="87" t="s">
        <v>686</v>
      </c>
      <c r="D19" s="87" t="s">
        <v>686</v>
      </c>
      <c r="E19" s="87" t="s">
        <v>686</v>
      </c>
      <c r="F19" s="90"/>
      <c r="G19" s="90"/>
      <c r="H19" s="90" t="s">
        <v>687</v>
      </c>
    </row>
    <row r="20" spans="1:8" ht="13.5" customHeight="1" x14ac:dyDescent="0.15">
      <c r="A20" s="86" t="s">
        <v>688</v>
      </c>
      <c r="B20" s="87" t="s">
        <v>128</v>
      </c>
      <c r="C20" s="90"/>
      <c r="D20" s="90"/>
      <c r="E20" s="90"/>
      <c r="F20" s="90" t="s">
        <v>689</v>
      </c>
      <c r="G20" s="87" t="s">
        <v>690</v>
      </c>
      <c r="H20" s="87" t="s">
        <v>690</v>
      </c>
    </row>
    <row r="21" spans="1:8" ht="13.5" customHeight="1" x14ac:dyDescent="0.15">
      <c r="A21" s="82" t="s">
        <v>691</v>
      </c>
      <c r="B21" s="87" t="s">
        <v>692</v>
      </c>
      <c r="C21" s="90"/>
      <c r="D21" s="90" t="s">
        <v>693</v>
      </c>
      <c r="E21" s="87" t="s">
        <v>694</v>
      </c>
      <c r="F21" s="87" t="s">
        <v>695</v>
      </c>
      <c r="G21" s="87" t="s">
        <v>696</v>
      </c>
      <c r="H21" s="87" t="s">
        <v>697</v>
      </c>
    </row>
    <row r="22" spans="1:8" ht="13.5" customHeight="1" x14ac:dyDescent="0.15">
      <c r="A22" s="84" t="s">
        <v>698</v>
      </c>
      <c r="B22" s="87" t="s">
        <v>699</v>
      </c>
      <c r="C22" s="87" t="s">
        <v>699</v>
      </c>
      <c r="D22" s="87" t="s">
        <v>699</v>
      </c>
      <c r="E22" s="87" t="s">
        <v>699</v>
      </c>
      <c r="F22" s="90"/>
      <c r="G22" s="90" t="s">
        <v>700</v>
      </c>
      <c r="H22" s="87" t="s">
        <v>699</v>
      </c>
    </row>
    <row r="23" spans="1:8" ht="13.5" customHeight="1" x14ac:dyDescent="0.15">
      <c r="A23" s="84" t="s">
        <v>701</v>
      </c>
      <c r="B23" s="90"/>
      <c r="C23" s="90"/>
      <c r="D23" s="90"/>
      <c r="E23" s="90" t="s">
        <v>702</v>
      </c>
      <c r="F23" s="87" t="s">
        <v>703</v>
      </c>
      <c r="G23" s="87" t="s">
        <v>703</v>
      </c>
      <c r="H23" s="87" t="s">
        <v>703</v>
      </c>
    </row>
    <row r="24" spans="1:8" ht="13.5" customHeight="1" x14ac:dyDescent="0.15">
      <c r="A24" s="84" t="s">
        <v>704</v>
      </c>
      <c r="B24" s="87" t="s">
        <v>703</v>
      </c>
      <c r="C24" s="87" t="s">
        <v>703</v>
      </c>
      <c r="D24" s="87" t="s">
        <v>703</v>
      </c>
      <c r="E24" s="90"/>
      <c r="F24" s="90"/>
      <c r="G24" s="90"/>
      <c r="H24" s="90" t="s">
        <v>702</v>
      </c>
    </row>
    <row r="25" spans="1:8" ht="13.5" customHeight="1" x14ac:dyDescent="0.15">
      <c r="A25" s="84" t="s">
        <v>705</v>
      </c>
      <c r="B25" s="87" t="s">
        <v>706</v>
      </c>
      <c r="C25" s="90"/>
      <c r="D25" s="90"/>
      <c r="E25" s="90" t="s">
        <v>707</v>
      </c>
      <c r="F25" s="87" t="s">
        <v>706</v>
      </c>
      <c r="G25" s="87" t="s">
        <v>706</v>
      </c>
      <c r="H25" s="87" t="s">
        <v>706</v>
      </c>
    </row>
    <row r="26" spans="1:8" ht="13.5" customHeight="1" x14ac:dyDescent="0.15">
      <c r="A26" s="84" t="s">
        <v>708</v>
      </c>
      <c r="B26" s="90"/>
      <c r="C26" s="90" t="s">
        <v>707</v>
      </c>
      <c r="D26" s="87" t="s">
        <v>709</v>
      </c>
      <c r="E26" s="87" t="s">
        <v>709</v>
      </c>
      <c r="F26" s="87" t="s">
        <v>709</v>
      </c>
      <c r="G26" s="87" t="s">
        <v>709</v>
      </c>
      <c r="H26" s="90"/>
    </row>
    <row r="27" spans="1:8" ht="13.5" customHeight="1" x14ac:dyDescent="0.15">
      <c r="A27" s="84" t="s">
        <v>710</v>
      </c>
      <c r="B27" s="87" t="s">
        <v>711</v>
      </c>
      <c r="C27" s="87" t="s">
        <v>711</v>
      </c>
      <c r="D27" s="87" t="s">
        <v>712</v>
      </c>
      <c r="E27" s="87" t="s">
        <v>712</v>
      </c>
      <c r="F27" s="87" t="s">
        <v>712</v>
      </c>
      <c r="G27" s="87" t="s">
        <v>712</v>
      </c>
      <c r="H27" s="87" t="s">
        <v>711</v>
      </c>
    </row>
    <row r="28" spans="1:8" ht="13.5" customHeight="1" x14ac:dyDescent="0.15">
      <c r="A28" s="84" t="s">
        <v>713</v>
      </c>
      <c r="B28" s="87" t="s">
        <v>712</v>
      </c>
      <c r="C28" s="87" t="s">
        <v>712</v>
      </c>
      <c r="D28" s="87" t="s">
        <v>711</v>
      </c>
      <c r="E28" s="87" t="s">
        <v>711</v>
      </c>
      <c r="F28" s="87" t="s">
        <v>711</v>
      </c>
      <c r="G28" s="87" t="s">
        <v>711</v>
      </c>
      <c r="H28" s="87" t="s">
        <v>712</v>
      </c>
    </row>
    <row r="29" spans="1:8" ht="13.5" customHeight="1" x14ac:dyDescent="0.15">
      <c r="A29" s="84" t="s">
        <v>714</v>
      </c>
      <c r="B29" s="87" t="s">
        <v>715</v>
      </c>
      <c r="C29" s="87" t="s">
        <v>715</v>
      </c>
      <c r="D29" s="87" t="s">
        <v>716</v>
      </c>
      <c r="E29" s="90" t="s">
        <v>717</v>
      </c>
      <c r="F29" s="87" t="s">
        <v>715</v>
      </c>
      <c r="G29" s="87" t="s">
        <v>716</v>
      </c>
      <c r="H29" s="87" t="s">
        <v>716</v>
      </c>
    </row>
    <row r="30" spans="1:8" ht="13.5" customHeight="1" x14ac:dyDescent="0.15">
      <c r="A30" s="84" t="s">
        <v>718</v>
      </c>
      <c r="B30" s="87" t="s">
        <v>719</v>
      </c>
      <c r="C30" s="87" t="s">
        <v>719</v>
      </c>
      <c r="D30" s="87" t="s">
        <v>720</v>
      </c>
      <c r="E30" s="87" t="s">
        <v>721</v>
      </c>
      <c r="F30" s="87" t="s">
        <v>719</v>
      </c>
      <c r="G30" s="87" t="s">
        <v>720</v>
      </c>
      <c r="H30" s="87" t="s">
        <v>720</v>
      </c>
    </row>
    <row r="31" spans="1:8" ht="13.5" customHeight="1" x14ac:dyDescent="0.15">
      <c r="A31" s="84" t="s">
        <v>722</v>
      </c>
      <c r="B31" s="90" t="s">
        <v>723</v>
      </c>
      <c r="C31" s="87" t="s">
        <v>724</v>
      </c>
      <c r="D31" s="87" t="s">
        <v>724</v>
      </c>
      <c r="E31" s="87" t="s">
        <v>724</v>
      </c>
      <c r="F31" s="90"/>
      <c r="G31" s="90"/>
      <c r="H31" s="90"/>
    </row>
    <row r="32" spans="1:8" ht="13.5" customHeight="1" x14ac:dyDescent="0.15">
      <c r="A32" s="84" t="s">
        <v>725</v>
      </c>
      <c r="B32" s="87" t="s">
        <v>726</v>
      </c>
      <c r="C32" s="87" t="s">
        <v>726</v>
      </c>
      <c r="D32" s="87" t="s">
        <v>727</v>
      </c>
      <c r="E32" s="87" t="s">
        <v>727</v>
      </c>
      <c r="F32" s="90"/>
      <c r="G32" s="90"/>
      <c r="H32" s="90" t="s">
        <v>728</v>
      </c>
    </row>
    <row r="33" spans="1:8" ht="13.5" customHeight="1" x14ac:dyDescent="0.15">
      <c r="A33" s="84" t="s">
        <v>729</v>
      </c>
      <c r="B33" s="87" t="s">
        <v>730</v>
      </c>
      <c r="C33" s="87" t="s">
        <v>727</v>
      </c>
      <c r="D33" s="87" t="s">
        <v>726</v>
      </c>
      <c r="E33" s="87" t="s">
        <v>726</v>
      </c>
      <c r="F33" s="87" t="s">
        <v>726</v>
      </c>
      <c r="G33" s="87" t="s">
        <v>731</v>
      </c>
      <c r="H33" s="87" t="s">
        <v>731</v>
      </c>
    </row>
    <row r="34" spans="1:8" ht="13.5" customHeight="1" x14ac:dyDescent="0.15">
      <c r="A34" s="84" t="s">
        <v>732</v>
      </c>
      <c r="B34" s="87" t="s">
        <v>733</v>
      </c>
      <c r="C34" s="87" t="s">
        <v>734</v>
      </c>
      <c r="D34" s="87" t="s">
        <v>734</v>
      </c>
      <c r="E34" s="87" t="s">
        <v>734</v>
      </c>
      <c r="F34" s="90" t="s">
        <v>735</v>
      </c>
      <c r="G34" s="87" t="s">
        <v>733</v>
      </c>
      <c r="H34" s="87" t="s">
        <v>733</v>
      </c>
    </row>
    <row r="35" spans="1:8" ht="13.5" customHeight="1" x14ac:dyDescent="0.15">
      <c r="A35" s="84" t="s">
        <v>736</v>
      </c>
      <c r="B35" s="90" t="s">
        <v>737</v>
      </c>
      <c r="C35" s="87" t="s">
        <v>738</v>
      </c>
      <c r="D35" s="87" t="s">
        <v>734</v>
      </c>
      <c r="E35" s="87" t="s">
        <v>739</v>
      </c>
      <c r="F35" s="90"/>
      <c r="G35" s="90"/>
      <c r="H35" s="90"/>
    </row>
    <row r="36" spans="1:8" ht="13.5" customHeight="1" x14ac:dyDescent="0.15">
      <c r="A36" s="86" t="s">
        <v>740</v>
      </c>
      <c r="B36" s="87" t="s">
        <v>741</v>
      </c>
      <c r="C36" s="90"/>
      <c r="D36" s="90"/>
      <c r="E36" s="90"/>
      <c r="F36" s="90" t="s">
        <v>742</v>
      </c>
      <c r="G36" s="87" t="s">
        <v>741</v>
      </c>
      <c r="H36" s="87" t="s">
        <v>741</v>
      </c>
    </row>
    <row r="37" spans="1:8" ht="13.5" customHeight="1" x14ac:dyDescent="0.15">
      <c r="A37" s="84" t="s">
        <v>743</v>
      </c>
      <c r="B37" s="87" t="s">
        <v>744</v>
      </c>
      <c r="C37" s="87" t="s">
        <v>744</v>
      </c>
      <c r="D37" s="87" t="s">
        <v>744</v>
      </c>
      <c r="E37" s="87" t="s">
        <v>744</v>
      </c>
      <c r="F37" s="87" t="s">
        <v>744</v>
      </c>
      <c r="G37" s="87" t="s">
        <v>744</v>
      </c>
      <c r="H37" s="87" t="s">
        <v>744</v>
      </c>
    </row>
    <row r="38" spans="1:8" ht="13.5" customHeight="1" x14ac:dyDescent="0.15">
      <c r="A38" s="86" t="s">
        <v>745</v>
      </c>
      <c r="B38" s="87" t="s">
        <v>746</v>
      </c>
      <c r="C38" s="90"/>
      <c r="D38" s="90"/>
      <c r="E38" s="90" t="s">
        <v>747</v>
      </c>
      <c r="F38" s="87" t="s">
        <v>746</v>
      </c>
      <c r="G38" s="87" t="s">
        <v>746</v>
      </c>
      <c r="H38" s="87" t="s">
        <v>746</v>
      </c>
    </row>
    <row r="39" spans="1:8" ht="13.5" customHeight="1" x14ac:dyDescent="0.15">
      <c r="A39" s="86" t="s">
        <v>748</v>
      </c>
      <c r="B39" s="87" t="s">
        <v>711</v>
      </c>
      <c r="C39" s="87" t="s">
        <v>712</v>
      </c>
      <c r="D39" s="87" t="s">
        <v>712</v>
      </c>
      <c r="E39" s="87" t="s">
        <v>712</v>
      </c>
      <c r="F39" s="87" t="s">
        <v>749</v>
      </c>
      <c r="G39" s="87" t="s">
        <v>711</v>
      </c>
      <c r="H39" s="87" t="s">
        <v>711</v>
      </c>
    </row>
    <row r="40" spans="1:8" ht="13.5" customHeight="1" x14ac:dyDescent="0.15">
      <c r="A40" s="84" t="s">
        <v>750</v>
      </c>
      <c r="B40" s="87" t="s">
        <v>751</v>
      </c>
      <c r="C40" s="87" t="s">
        <v>752</v>
      </c>
      <c r="D40" s="87" t="s">
        <v>753</v>
      </c>
      <c r="E40" s="87" t="s">
        <v>754</v>
      </c>
      <c r="F40" s="90"/>
      <c r="G40" s="90" t="s">
        <v>755</v>
      </c>
      <c r="H40" s="87" t="s">
        <v>756</v>
      </c>
    </row>
    <row r="41" spans="1:8" ht="13.5" customHeight="1" x14ac:dyDescent="0.15">
      <c r="A41" s="84" t="s">
        <v>757</v>
      </c>
      <c r="B41" s="87" t="s">
        <v>758</v>
      </c>
      <c r="C41" s="90"/>
      <c r="D41" s="90"/>
      <c r="E41" s="90"/>
      <c r="F41" s="90" t="s">
        <v>759</v>
      </c>
      <c r="G41" s="87" t="s">
        <v>760</v>
      </c>
      <c r="H41" s="87" t="s">
        <v>760</v>
      </c>
    </row>
    <row r="42" spans="1:8" ht="13.5" customHeight="1" x14ac:dyDescent="0.15">
      <c r="A42" s="86" t="s">
        <v>761</v>
      </c>
      <c r="B42" s="87" t="s">
        <v>739</v>
      </c>
      <c r="C42" s="87" t="s">
        <v>739</v>
      </c>
      <c r="D42" s="90"/>
      <c r="E42" s="90"/>
      <c r="F42" s="90" t="s">
        <v>762</v>
      </c>
      <c r="G42" s="87" t="s">
        <v>734</v>
      </c>
      <c r="H42" s="87" t="s">
        <v>734</v>
      </c>
    </row>
    <row r="43" spans="1:8" ht="13.5" customHeight="1" x14ac:dyDescent="0.15">
      <c r="A43" s="84" t="s">
        <v>763</v>
      </c>
      <c r="B43" s="87" t="s">
        <v>749</v>
      </c>
      <c r="C43" s="87" t="s">
        <v>711</v>
      </c>
      <c r="D43" s="87" t="s">
        <v>712</v>
      </c>
      <c r="E43" s="87" t="s">
        <v>712</v>
      </c>
      <c r="F43" s="87" t="s">
        <v>711</v>
      </c>
      <c r="G43" s="87" t="s">
        <v>711</v>
      </c>
      <c r="H43" s="87" t="s">
        <v>712</v>
      </c>
    </row>
    <row r="44" spans="1:8" ht="13.5" customHeight="1" x14ac:dyDescent="0.15">
      <c r="A44" s="84" t="s">
        <v>764</v>
      </c>
      <c r="B44" s="90" t="s">
        <v>765</v>
      </c>
      <c r="C44" s="87" t="s">
        <v>766</v>
      </c>
      <c r="D44" s="87" t="s">
        <v>766</v>
      </c>
      <c r="E44" s="87" t="s">
        <v>766</v>
      </c>
      <c r="F44" s="87" t="s">
        <v>766</v>
      </c>
      <c r="G44" s="90"/>
      <c r="H44" s="90"/>
    </row>
    <row r="45" spans="1:8" ht="13.5" customHeight="1" x14ac:dyDescent="0.15">
      <c r="A45" s="84" t="s">
        <v>767</v>
      </c>
      <c r="B45" s="87" t="s">
        <v>768</v>
      </c>
      <c r="C45" s="87" t="s">
        <v>769</v>
      </c>
      <c r="D45" s="90"/>
      <c r="E45" s="90"/>
      <c r="F45" s="90" t="s">
        <v>770</v>
      </c>
      <c r="G45" s="87" t="s">
        <v>771</v>
      </c>
      <c r="H45" s="87" t="s">
        <v>772</v>
      </c>
    </row>
    <row r="46" spans="1:8" ht="13.5" customHeight="1" x14ac:dyDescent="0.15">
      <c r="A46" s="81" t="s">
        <v>773</v>
      </c>
      <c r="B46" s="87" t="s">
        <v>774</v>
      </c>
      <c r="C46" s="87" t="s">
        <v>775</v>
      </c>
      <c r="D46" s="87" t="s">
        <v>776</v>
      </c>
      <c r="E46" s="87" t="s">
        <v>777</v>
      </c>
      <c r="F46" s="87" t="s">
        <v>778</v>
      </c>
      <c r="G46" s="87" t="s">
        <v>779</v>
      </c>
      <c r="H46" s="87" t="s">
        <v>779</v>
      </c>
    </row>
    <row r="47" spans="1:8" ht="13.5" customHeight="1" x14ac:dyDescent="0.15">
      <c r="A47" s="84" t="s">
        <v>780</v>
      </c>
      <c r="B47" s="90" t="s">
        <v>781</v>
      </c>
      <c r="C47" s="87" t="s">
        <v>782</v>
      </c>
      <c r="D47" s="87" t="s">
        <v>783</v>
      </c>
      <c r="E47" s="87" t="s">
        <v>783</v>
      </c>
      <c r="F47" s="87" t="s">
        <v>784</v>
      </c>
      <c r="G47" s="90"/>
      <c r="H47" s="90"/>
    </row>
    <row r="48" spans="1:8" ht="13.5" customHeight="1" x14ac:dyDescent="0.15">
      <c r="A48" s="84" t="s">
        <v>785</v>
      </c>
      <c r="B48" s="87" t="s">
        <v>675</v>
      </c>
      <c r="C48" s="87" t="s">
        <v>675</v>
      </c>
      <c r="D48" s="90"/>
      <c r="E48" s="90" t="s">
        <v>742</v>
      </c>
      <c r="F48" s="87" t="s">
        <v>786</v>
      </c>
      <c r="G48" s="87" t="s">
        <v>787</v>
      </c>
      <c r="H48" s="87" t="s">
        <v>787</v>
      </c>
    </row>
    <row r="49" spans="1:8" ht="13.5" customHeight="1" x14ac:dyDescent="0.15">
      <c r="A49" s="86" t="s">
        <v>788</v>
      </c>
      <c r="B49" s="87" t="s">
        <v>789</v>
      </c>
      <c r="C49" s="87" t="s">
        <v>790</v>
      </c>
      <c r="D49" s="87" t="s">
        <v>790</v>
      </c>
      <c r="E49" s="87" t="s">
        <v>789</v>
      </c>
      <c r="F49" s="87" t="s">
        <v>789</v>
      </c>
      <c r="G49" s="87" t="s">
        <v>789</v>
      </c>
      <c r="H49" s="87" t="s">
        <v>789</v>
      </c>
    </row>
    <row r="50" spans="1:8" ht="13.5" customHeight="1" x14ac:dyDescent="0.15">
      <c r="A50" s="84" t="s">
        <v>791</v>
      </c>
      <c r="B50" s="107" t="s">
        <v>654</v>
      </c>
      <c r="C50" s="107" t="s">
        <v>654</v>
      </c>
      <c r="D50" s="107" t="s">
        <v>654</v>
      </c>
      <c r="E50" s="107" t="s">
        <v>654</v>
      </c>
      <c r="F50" s="107" t="s">
        <v>654</v>
      </c>
      <c r="G50" s="107" t="s">
        <v>654</v>
      </c>
      <c r="H50" s="107" t="s">
        <v>654</v>
      </c>
    </row>
    <row r="51" spans="1:8" ht="13.5" customHeight="1" x14ac:dyDescent="0.15">
      <c r="A51" s="86" t="s">
        <v>792</v>
      </c>
      <c r="B51" s="87" t="s">
        <v>793</v>
      </c>
      <c r="C51" s="87" t="s">
        <v>793</v>
      </c>
      <c r="D51" s="87" t="s">
        <v>793</v>
      </c>
      <c r="E51" s="90" t="s">
        <v>794</v>
      </c>
      <c r="F51" s="87" t="s">
        <v>795</v>
      </c>
      <c r="G51" s="87" t="s">
        <v>795</v>
      </c>
      <c r="H51" s="87" t="s">
        <v>795</v>
      </c>
    </row>
    <row r="52" spans="1:8" ht="13.5" customHeight="1" x14ac:dyDescent="0.15">
      <c r="A52" s="84" t="s">
        <v>796</v>
      </c>
      <c r="B52" s="90"/>
      <c r="C52" s="90"/>
      <c r="D52" s="90"/>
      <c r="E52" s="90" t="s">
        <v>797</v>
      </c>
      <c r="F52" s="87" t="s">
        <v>798</v>
      </c>
      <c r="G52" s="87" t="s">
        <v>798</v>
      </c>
      <c r="H52" s="87" t="s">
        <v>798</v>
      </c>
    </row>
    <row r="53" spans="1:8" ht="13.5" customHeight="1" x14ac:dyDescent="0.15">
      <c r="A53" s="84" t="s">
        <v>799</v>
      </c>
      <c r="B53" s="87" t="s">
        <v>635</v>
      </c>
      <c r="C53" s="87" t="s">
        <v>635</v>
      </c>
      <c r="D53" s="87" t="s">
        <v>635</v>
      </c>
      <c r="E53" s="90"/>
      <c r="F53" s="90" t="s">
        <v>800</v>
      </c>
      <c r="G53" s="87" t="s">
        <v>801</v>
      </c>
      <c r="H53" s="87" t="s">
        <v>635</v>
      </c>
    </row>
    <row r="54" spans="1:8" ht="13.5" customHeight="1" x14ac:dyDescent="0.15">
      <c r="A54" s="84" t="s">
        <v>802</v>
      </c>
      <c r="B54" s="87" t="s">
        <v>803</v>
      </c>
      <c r="C54" s="87" t="s">
        <v>803</v>
      </c>
      <c r="D54" s="87" t="s">
        <v>803</v>
      </c>
      <c r="E54" s="87" t="s">
        <v>803</v>
      </c>
      <c r="F54" s="87" t="s">
        <v>803</v>
      </c>
      <c r="G54" s="87" t="s">
        <v>803</v>
      </c>
      <c r="H54" s="87" t="s">
        <v>803</v>
      </c>
    </row>
    <row r="55" spans="1:8" ht="13.5" customHeight="1" x14ac:dyDescent="0.15">
      <c r="A55" s="84" t="s">
        <v>804</v>
      </c>
      <c r="B55" s="90"/>
      <c r="C55" s="90"/>
      <c r="D55" s="90" t="s">
        <v>805</v>
      </c>
      <c r="E55" s="87" t="s">
        <v>131</v>
      </c>
      <c r="F55" s="87" t="s">
        <v>131</v>
      </c>
      <c r="G55" s="90"/>
      <c r="H55" s="90"/>
    </row>
    <row r="56" spans="1:8" ht="13.5" customHeight="1" x14ac:dyDescent="0.15">
      <c r="A56" s="86" t="s">
        <v>806</v>
      </c>
      <c r="B56" s="87" t="s">
        <v>807</v>
      </c>
      <c r="C56" s="90"/>
      <c r="D56" s="90" t="s">
        <v>808</v>
      </c>
      <c r="E56" s="87" t="s">
        <v>809</v>
      </c>
      <c r="F56" s="87" t="s">
        <v>809</v>
      </c>
      <c r="G56" s="87" t="s">
        <v>809</v>
      </c>
      <c r="H56" s="87" t="s">
        <v>810</v>
      </c>
    </row>
    <row r="57" spans="1:8" ht="13.5" customHeight="1" x14ac:dyDescent="0.15">
      <c r="A57" s="84" t="s">
        <v>811</v>
      </c>
      <c r="B57" s="87" t="s">
        <v>812</v>
      </c>
      <c r="C57" s="87" t="s">
        <v>812</v>
      </c>
      <c r="D57" s="87" t="s">
        <v>812</v>
      </c>
      <c r="E57" s="87" t="s">
        <v>812</v>
      </c>
      <c r="F57" s="87" t="s">
        <v>812</v>
      </c>
      <c r="G57" s="87" t="s">
        <v>812</v>
      </c>
      <c r="H57" s="87" t="s">
        <v>812</v>
      </c>
    </row>
    <row r="58" spans="1:8" ht="13.5" customHeight="1" x14ac:dyDescent="0.15">
      <c r="A58" s="84" t="s">
        <v>813</v>
      </c>
      <c r="B58" s="87" t="s">
        <v>814</v>
      </c>
      <c r="C58" s="87" t="s">
        <v>814</v>
      </c>
      <c r="D58" s="87" t="s">
        <v>814</v>
      </c>
      <c r="E58" s="90" t="s">
        <v>815</v>
      </c>
      <c r="F58" s="87" t="s">
        <v>816</v>
      </c>
      <c r="G58" s="87" t="s">
        <v>816</v>
      </c>
      <c r="H58" s="87" t="s">
        <v>816</v>
      </c>
    </row>
    <row r="59" spans="1:8" ht="13.5" customHeight="1" x14ac:dyDescent="0.15">
      <c r="A59" s="84" t="s">
        <v>817</v>
      </c>
      <c r="B59" s="87" t="s">
        <v>814</v>
      </c>
      <c r="C59" s="87" t="s">
        <v>814</v>
      </c>
      <c r="D59" s="87" t="s">
        <v>814</v>
      </c>
      <c r="E59" s="90" t="s">
        <v>815</v>
      </c>
      <c r="F59" s="87" t="s">
        <v>816</v>
      </c>
      <c r="G59" s="87" t="s">
        <v>816</v>
      </c>
      <c r="H59" s="87" t="s">
        <v>816</v>
      </c>
    </row>
    <row r="60" spans="1:8" ht="13.5" customHeight="1" x14ac:dyDescent="0.15">
      <c r="A60" s="84" t="s">
        <v>818</v>
      </c>
      <c r="B60" s="87" t="s">
        <v>816</v>
      </c>
      <c r="C60" s="87" t="s">
        <v>816</v>
      </c>
      <c r="D60" s="90" t="s">
        <v>819</v>
      </c>
      <c r="E60" s="87" t="s">
        <v>814</v>
      </c>
      <c r="F60" s="87" t="s">
        <v>814</v>
      </c>
      <c r="G60" s="90"/>
      <c r="H60" s="90" t="s">
        <v>815</v>
      </c>
    </row>
    <row r="61" spans="1:8" ht="13.5" customHeight="1" x14ac:dyDescent="0.15">
      <c r="A61" s="84" t="s">
        <v>820</v>
      </c>
      <c r="B61" s="87" t="s">
        <v>816</v>
      </c>
      <c r="C61" s="87" t="s">
        <v>816</v>
      </c>
      <c r="D61" s="90" t="s">
        <v>819</v>
      </c>
      <c r="E61" s="87" t="s">
        <v>814</v>
      </c>
      <c r="F61" s="87" t="s">
        <v>814</v>
      </c>
      <c r="G61" s="90"/>
      <c r="H61" s="90" t="s">
        <v>815</v>
      </c>
    </row>
    <row r="62" spans="1:8" ht="13.5" customHeight="1" x14ac:dyDescent="0.15">
      <c r="A62" s="84" t="s">
        <v>821</v>
      </c>
      <c r="B62" s="87" t="s">
        <v>822</v>
      </c>
      <c r="C62" s="87" t="s">
        <v>822</v>
      </c>
      <c r="D62" s="90" t="s">
        <v>823</v>
      </c>
      <c r="E62" s="87" t="s">
        <v>822</v>
      </c>
      <c r="F62" s="87" t="s">
        <v>824</v>
      </c>
      <c r="G62" s="87" t="s">
        <v>824</v>
      </c>
      <c r="H62" s="87" t="s">
        <v>824</v>
      </c>
    </row>
    <row r="63" spans="1:8" ht="13.5" customHeight="1" x14ac:dyDescent="0.15">
      <c r="A63" s="84" t="s">
        <v>825</v>
      </c>
      <c r="B63" s="87" t="s">
        <v>822</v>
      </c>
      <c r="C63" s="87" t="s">
        <v>822</v>
      </c>
      <c r="D63" s="90" t="s">
        <v>823</v>
      </c>
      <c r="E63" s="87" t="s">
        <v>822</v>
      </c>
      <c r="F63" s="87" t="s">
        <v>824</v>
      </c>
      <c r="G63" s="87" t="s">
        <v>824</v>
      </c>
      <c r="H63" s="87" t="s">
        <v>824</v>
      </c>
    </row>
    <row r="64" spans="1:8" ht="13.5" customHeight="1" x14ac:dyDescent="0.15">
      <c r="A64" s="84" t="s">
        <v>826</v>
      </c>
      <c r="B64" s="87" t="s">
        <v>827</v>
      </c>
      <c r="C64" s="87" t="s">
        <v>827</v>
      </c>
      <c r="D64" s="87" t="s">
        <v>827</v>
      </c>
      <c r="E64" s="87" t="s">
        <v>828</v>
      </c>
      <c r="F64" s="87" t="s">
        <v>828</v>
      </c>
      <c r="G64" s="87" t="s">
        <v>828</v>
      </c>
      <c r="H64" s="87" t="s">
        <v>828</v>
      </c>
    </row>
    <row r="65" spans="1:8" ht="13.5" customHeight="1" x14ac:dyDescent="0.15">
      <c r="A65" s="84" t="s">
        <v>829</v>
      </c>
      <c r="B65" s="90"/>
      <c r="C65" s="90" t="s">
        <v>823</v>
      </c>
      <c r="D65" s="87" t="s">
        <v>830</v>
      </c>
      <c r="E65" s="90" t="s">
        <v>823</v>
      </c>
      <c r="F65" s="87" t="s">
        <v>830</v>
      </c>
      <c r="G65" s="90"/>
      <c r="H65" s="90"/>
    </row>
    <row r="66" spans="1:8" ht="13.5" customHeight="1" x14ac:dyDescent="0.15">
      <c r="A66" s="84" t="s">
        <v>831</v>
      </c>
      <c r="B66" s="90"/>
      <c r="C66" s="90"/>
      <c r="D66" s="90"/>
      <c r="E66" s="90"/>
      <c r="F66" s="90" t="s">
        <v>823</v>
      </c>
      <c r="G66" s="87" t="s">
        <v>830</v>
      </c>
      <c r="H66" s="87" t="s">
        <v>830</v>
      </c>
    </row>
    <row r="67" spans="1:8" ht="13.5" customHeight="1" x14ac:dyDescent="0.15">
      <c r="A67" s="84" t="s">
        <v>832</v>
      </c>
      <c r="B67" s="90"/>
      <c r="C67" s="90"/>
      <c r="D67" s="90"/>
      <c r="E67" s="90"/>
      <c r="F67" s="90" t="s">
        <v>823</v>
      </c>
      <c r="G67" s="87" t="s">
        <v>830</v>
      </c>
      <c r="H67" s="87" t="s">
        <v>830</v>
      </c>
    </row>
    <row r="68" spans="1:8" ht="13.5" customHeight="1" x14ac:dyDescent="0.15">
      <c r="A68" s="81" t="s">
        <v>833</v>
      </c>
      <c r="B68" s="87" t="s">
        <v>834</v>
      </c>
      <c r="C68" s="90"/>
      <c r="D68" s="87" t="s">
        <v>835</v>
      </c>
      <c r="E68" s="87" t="s">
        <v>836</v>
      </c>
      <c r="F68" s="87" t="s">
        <v>834</v>
      </c>
      <c r="G68" s="87" t="s">
        <v>837</v>
      </c>
      <c r="H68" s="87" t="s">
        <v>837</v>
      </c>
    </row>
    <row r="69" spans="1:8" ht="13.5" customHeight="1" x14ac:dyDescent="0.15">
      <c r="A69" s="81" t="s">
        <v>838</v>
      </c>
      <c r="B69" s="90"/>
      <c r="C69" s="87" t="s">
        <v>839</v>
      </c>
      <c r="D69" s="87" t="s">
        <v>837</v>
      </c>
      <c r="E69" s="87" t="s">
        <v>840</v>
      </c>
      <c r="F69" s="87" t="s">
        <v>835</v>
      </c>
      <c r="G69" s="90"/>
      <c r="H69" s="90"/>
    </row>
    <row r="70" spans="1:8" ht="13.5" customHeight="1" x14ac:dyDescent="0.15">
      <c r="A70" s="81" t="s">
        <v>841</v>
      </c>
      <c r="B70" s="90"/>
      <c r="C70" s="90" t="s">
        <v>842</v>
      </c>
      <c r="D70" s="87" t="s">
        <v>843</v>
      </c>
      <c r="E70" s="87" t="s">
        <v>843</v>
      </c>
      <c r="F70" s="87" t="s">
        <v>843</v>
      </c>
      <c r="G70" s="90"/>
      <c r="H70" s="90"/>
    </row>
    <row r="71" spans="1:8" ht="13.5" customHeight="1" x14ac:dyDescent="0.15">
      <c r="A71" s="81" t="s">
        <v>844</v>
      </c>
      <c r="B71" s="90"/>
      <c r="C71" s="90" t="s">
        <v>845</v>
      </c>
      <c r="D71" s="87" t="s">
        <v>846</v>
      </c>
      <c r="E71" s="87" t="s">
        <v>846</v>
      </c>
      <c r="F71" s="87" t="s">
        <v>846</v>
      </c>
      <c r="G71" s="90"/>
      <c r="H71" s="90"/>
    </row>
    <row r="72" spans="1:8" ht="13.5" customHeight="1" x14ac:dyDescent="0.15">
      <c r="A72" s="84" t="s">
        <v>847</v>
      </c>
      <c r="B72" s="87" t="s">
        <v>848</v>
      </c>
      <c r="C72" s="87" t="s">
        <v>849</v>
      </c>
      <c r="D72" s="90"/>
      <c r="E72" s="90"/>
      <c r="F72" s="90" t="s">
        <v>850</v>
      </c>
      <c r="G72" s="87" t="s">
        <v>851</v>
      </c>
      <c r="H72" s="87" t="s">
        <v>851</v>
      </c>
    </row>
    <row r="73" spans="1:8" ht="13.5" customHeight="1" x14ac:dyDescent="0.15">
      <c r="A73" s="84" t="s">
        <v>852</v>
      </c>
      <c r="B73" s="90"/>
      <c r="C73" s="90" t="s">
        <v>823</v>
      </c>
      <c r="D73" s="87" t="s">
        <v>830</v>
      </c>
      <c r="E73" s="90" t="s">
        <v>823</v>
      </c>
      <c r="F73" s="87" t="s">
        <v>830</v>
      </c>
      <c r="G73" s="90"/>
      <c r="H73" s="90"/>
    </row>
    <row r="74" spans="1:8" ht="13.5" customHeight="1" x14ac:dyDescent="0.15">
      <c r="A74" s="81" t="s">
        <v>853</v>
      </c>
      <c r="B74" s="90" t="s">
        <v>854</v>
      </c>
      <c r="C74" s="87" t="s">
        <v>855</v>
      </c>
      <c r="D74" s="87" t="s">
        <v>856</v>
      </c>
      <c r="E74" s="87" t="s">
        <v>856</v>
      </c>
      <c r="F74" s="87" t="s">
        <v>856</v>
      </c>
      <c r="G74" s="87" t="s">
        <v>857</v>
      </c>
      <c r="H74" s="90"/>
    </row>
    <row r="75" spans="1:8" ht="13.5" customHeight="1" x14ac:dyDescent="0.15">
      <c r="A75" s="82" t="s">
        <v>858</v>
      </c>
      <c r="B75" s="87" t="s">
        <v>1116</v>
      </c>
      <c r="C75" s="87" t="s">
        <v>1115</v>
      </c>
      <c r="D75" s="87" t="s">
        <v>1115</v>
      </c>
      <c r="E75" s="90"/>
      <c r="F75" s="90" t="s">
        <v>1117</v>
      </c>
      <c r="G75" s="87" t="s">
        <v>1118</v>
      </c>
      <c r="H75" s="87" t="s">
        <v>1118</v>
      </c>
    </row>
    <row r="76" spans="1:8" ht="13.5" customHeight="1" x14ac:dyDescent="0.15">
      <c r="A76" s="82" t="s">
        <v>859</v>
      </c>
      <c r="B76" s="87" t="s">
        <v>860</v>
      </c>
      <c r="C76" s="87" t="s">
        <v>861</v>
      </c>
      <c r="D76" s="87" t="s">
        <v>861</v>
      </c>
      <c r="E76" s="87" t="s">
        <v>862</v>
      </c>
      <c r="F76" s="87" t="s">
        <v>863</v>
      </c>
      <c r="G76" s="87" t="s">
        <v>864</v>
      </c>
      <c r="H76" s="87" t="s">
        <v>864</v>
      </c>
    </row>
    <row r="77" spans="1:8" ht="13.5" customHeight="1" x14ac:dyDescent="0.15">
      <c r="A77" s="82" t="s">
        <v>865</v>
      </c>
      <c r="B77" s="90" t="s">
        <v>866</v>
      </c>
      <c r="C77" s="87" t="s">
        <v>861</v>
      </c>
      <c r="D77" s="87" t="s">
        <v>861</v>
      </c>
      <c r="E77" s="87" t="s">
        <v>861</v>
      </c>
      <c r="F77" s="87" t="s">
        <v>727</v>
      </c>
      <c r="G77" s="87" t="s">
        <v>867</v>
      </c>
      <c r="H77" s="87" t="s">
        <v>867</v>
      </c>
    </row>
    <row r="78" spans="1:8" ht="13.5" customHeight="1" x14ac:dyDescent="0.15">
      <c r="A78" s="84" t="s">
        <v>868</v>
      </c>
      <c r="B78" s="87" t="s">
        <v>869</v>
      </c>
      <c r="C78" s="87" t="s">
        <v>869</v>
      </c>
      <c r="D78" s="90"/>
      <c r="E78" s="90" t="s">
        <v>870</v>
      </c>
      <c r="F78" s="87" t="s">
        <v>869</v>
      </c>
      <c r="G78" s="87" t="s">
        <v>869</v>
      </c>
      <c r="H78" s="87" t="s">
        <v>869</v>
      </c>
    </row>
    <row r="79" spans="1:8" ht="13.5" customHeight="1" x14ac:dyDescent="0.15">
      <c r="A79" s="82" t="s">
        <v>871</v>
      </c>
      <c r="B79" s="87" t="s">
        <v>872</v>
      </c>
      <c r="C79" s="87" t="s">
        <v>873</v>
      </c>
      <c r="D79" s="87" t="s">
        <v>874</v>
      </c>
      <c r="E79" s="87" t="s">
        <v>875</v>
      </c>
      <c r="F79" s="87" t="s">
        <v>876</v>
      </c>
      <c r="G79" s="87" t="s">
        <v>876</v>
      </c>
      <c r="H79" s="87" t="s">
        <v>877</v>
      </c>
    </row>
    <row r="80" spans="1:8" ht="13.5" customHeight="1" x14ac:dyDescent="0.15">
      <c r="A80" s="84" t="s">
        <v>878</v>
      </c>
      <c r="B80" s="87" t="s">
        <v>132</v>
      </c>
      <c r="C80" s="90"/>
      <c r="D80" s="90"/>
      <c r="E80" s="90"/>
      <c r="F80" s="90" t="s">
        <v>866</v>
      </c>
      <c r="G80" s="87" t="s">
        <v>132</v>
      </c>
      <c r="H80" s="87" t="s">
        <v>132</v>
      </c>
    </row>
    <row r="81" spans="1:8" ht="13.5" customHeight="1" x14ac:dyDescent="0.15">
      <c r="A81" s="84" t="s">
        <v>879</v>
      </c>
      <c r="B81" s="87" t="s">
        <v>132</v>
      </c>
      <c r="C81" s="90"/>
      <c r="D81" s="90"/>
      <c r="E81" s="90"/>
      <c r="F81" s="90" t="s">
        <v>866</v>
      </c>
      <c r="G81" s="87" t="s">
        <v>132</v>
      </c>
      <c r="H81" s="87" t="s">
        <v>132</v>
      </c>
    </row>
    <row r="82" spans="1:8" ht="13.5" customHeight="1" x14ac:dyDescent="0.15">
      <c r="A82" s="82" t="s">
        <v>880</v>
      </c>
      <c r="B82" s="90" t="s">
        <v>881</v>
      </c>
      <c r="C82" s="87" t="s">
        <v>882</v>
      </c>
      <c r="D82" s="87" t="s">
        <v>883</v>
      </c>
      <c r="E82" s="87" t="s">
        <v>883</v>
      </c>
      <c r="F82" s="87" t="s">
        <v>883</v>
      </c>
      <c r="G82" s="90"/>
      <c r="H82" s="90"/>
    </row>
    <row r="83" spans="1:8" ht="13.5" customHeight="1" x14ac:dyDescent="0.15">
      <c r="A83" s="84" t="s">
        <v>884</v>
      </c>
      <c r="B83" s="87" t="s">
        <v>686</v>
      </c>
      <c r="C83" s="90"/>
      <c r="D83" s="90"/>
      <c r="E83" s="90" t="s">
        <v>687</v>
      </c>
      <c r="F83" s="87" t="s">
        <v>686</v>
      </c>
      <c r="G83" s="87" t="s">
        <v>686</v>
      </c>
      <c r="H83" s="87" t="s">
        <v>686</v>
      </c>
    </row>
    <row r="84" spans="1:8" ht="13.5" customHeight="1" x14ac:dyDescent="0.15">
      <c r="A84" s="84" t="s">
        <v>885</v>
      </c>
      <c r="B84" s="90"/>
      <c r="C84" s="90"/>
      <c r="D84" s="90"/>
      <c r="E84" s="90"/>
      <c r="F84" s="90" t="s">
        <v>687</v>
      </c>
      <c r="G84" s="87" t="s">
        <v>686</v>
      </c>
      <c r="H84" s="87" t="s">
        <v>686</v>
      </c>
    </row>
    <row r="85" spans="1:8" ht="13.5" customHeight="1" x14ac:dyDescent="0.15">
      <c r="A85" s="82" t="s">
        <v>886</v>
      </c>
      <c r="B85" s="87" t="s">
        <v>887</v>
      </c>
      <c r="C85" s="87" t="s">
        <v>888</v>
      </c>
      <c r="D85" s="87" t="s">
        <v>888</v>
      </c>
      <c r="E85" s="87" t="s">
        <v>888</v>
      </c>
      <c r="F85" s="87" t="s">
        <v>888</v>
      </c>
      <c r="G85" s="87" t="s">
        <v>887</v>
      </c>
      <c r="H85" s="87" t="s">
        <v>887</v>
      </c>
    </row>
    <row r="86" spans="1:8" ht="15" customHeight="1" x14ac:dyDescent="0.15">
      <c r="A86" s="84" t="s">
        <v>889</v>
      </c>
      <c r="B86" s="87" t="s">
        <v>890</v>
      </c>
      <c r="C86" s="90"/>
      <c r="D86" s="90"/>
      <c r="E86" s="90"/>
      <c r="F86" s="90" t="s">
        <v>891</v>
      </c>
      <c r="G86" s="87" t="s">
        <v>890</v>
      </c>
      <c r="H86" s="87" t="s">
        <v>890</v>
      </c>
    </row>
    <row r="87" spans="1:8" ht="13.5" customHeight="1" x14ac:dyDescent="0.15">
      <c r="A87" s="84" t="s">
        <v>892</v>
      </c>
      <c r="B87" s="87" t="s">
        <v>893</v>
      </c>
      <c r="C87" s="90"/>
      <c r="D87" s="90"/>
      <c r="E87" s="90"/>
      <c r="F87" s="90" t="s">
        <v>894</v>
      </c>
      <c r="G87" s="87" t="s">
        <v>893</v>
      </c>
      <c r="H87" s="87" t="s">
        <v>893</v>
      </c>
    </row>
    <row r="88" spans="1:8" ht="13.5" customHeight="1" x14ac:dyDescent="0.15">
      <c r="A88" s="86" t="s">
        <v>895</v>
      </c>
      <c r="B88" s="87" t="s">
        <v>896</v>
      </c>
      <c r="C88" s="87" t="s">
        <v>897</v>
      </c>
      <c r="D88" s="87" t="s">
        <v>898</v>
      </c>
      <c r="E88" s="87" t="s">
        <v>898</v>
      </c>
      <c r="F88" s="87" t="s">
        <v>899</v>
      </c>
      <c r="G88" s="87" t="s">
        <v>896</v>
      </c>
      <c r="H88" s="87" t="s">
        <v>896</v>
      </c>
    </row>
    <row r="89" spans="1:8" ht="13.5" customHeight="1" x14ac:dyDescent="0.15">
      <c r="A89" s="84" t="s">
        <v>900</v>
      </c>
      <c r="B89" s="87" t="s">
        <v>901</v>
      </c>
      <c r="C89" s="87" t="s">
        <v>902</v>
      </c>
      <c r="D89" s="87" t="s">
        <v>902</v>
      </c>
      <c r="E89" s="87" t="s">
        <v>902</v>
      </c>
      <c r="F89" s="87" t="s">
        <v>903</v>
      </c>
      <c r="G89" s="87" t="s">
        <v>904</v>
      </c>
      <c r="H89" s="87" t="s">
        <v>904</v>
      </c>
    </row>
    <row r="90" spans="1:8" ht="13.5" customHeight="1" x14ac:dyDescent="0.15">
      <c r="A90" s="81" t="s">
        <v>905</v>
      </c>
      <c r="B90" s="87" t="s">
        <v>906</v>
      </c>
      <c r="C90" s="87" t="s">
        <v>907</v>
      </c>
      <c r="D90" s="87" t="s">
        <v>908</v>
      </c>
      <c r="E90" s="90" t="s">
        <v>805</v>
      </c>
      <c r="F90" s="87" t="s">
        <v>807</v>
      </c>
      <c r="G90" s="87" t="s">
        <v>909</v>
      </c>
      <c r="H90" s="87" t="s">
        <v>909</v>
      </c>
    </row>
    <row r="91" spans="1:8" ht="13.5" customHeight="1" x14ac:dyDescent="0.15">
      <c r="A91" s="84" t="s">
        <v>910</v>
      </c>
      <c r="B91" s="87" t="s">
        <v>911</v>
      </c>
      <c r="C91" s="87" t="s">
        <v>912</v>
      </c>
      <c r="D91" s="87" t="s">
        <v>913</v>
      </c>
      <c r="E91" s="87" t="s">
        <v>913</v>
      </c>
      <c r="F91" s="87" t="s">
        <v>914</v>
      </c>
      <c r="G91" s="87" t="s">
        <v>915</v>
      </c>
      <c r="H91" s="87" t="s">
        <v>911</v>
      </c>
    </row>
    <row r="92" spans="1:8" ht="13.5" customHeight="1" x14ac:dyDescent="0.15">
      <c r="A92" s="84" t="s">
        <v>916</v>
      </c>
      <c r="B92" s="87" t="s">
        <v>917</v>
      </c>
      <c r="C92" s="87" t="s">
        <v>918</v>
      </c>
      <c r="D92" s="90" t="s">
        <v>919</v>
      </c>
      <c r="E92" s="87" t="s">
        <v>920</v>
      </c>
      <c r="F92" s="87" t="s">
        <v>920</v>
      </c>
      <c r="G92" s="87" t="s">
        <v>921</v>
      </c>
      <c r="H92" s="87" t="s">
        <v>921</v>
      </c>
    </row>
    <row r="93" spans="1:8" ht="13.5" customHeight="1" x14ac:dyDescent="0.15">
      <c r="A93" s="84" t="s">
        <v>922</v>
      </c>
      <c r="B93" s="87" t="s">
        <v>726</v>
      </c>
      <c r="C93" s="90" t="s">
        <v>923</v>
      </c>
      <c r="D93" s="87" t="s">
        <v>727</v>
      </c>
      <c r="E93" s="87" t="s">
        <v>727</v>
      </c>
      <c r="F93" s="87" t="s">
        <v>924</v>
      </c>
      <c r="G93" s="90"/>
      <c r="H93" s="90" t="s">
        <v>728</v>
      </c>
    </row>
    <row r="94" spans="1:8" ht="13.5" customHeight="1" x14ac:dyDescent="0.15">
      <c r="A94" s="84" t="s">
        <v>925</v>
      </c>
      <c r="B94" s="87" t="s">
        <v>926</v>
      </c>
      <c r="C94" s="87" t="s">
        <v>920</v>
      </c>
      <c r="D94" s="87" t="s">
        <v>920</v>
      </c>
      <c r="E94" s="87" t="s">
        <v>918</v>
      </c>
      <c r="F94" s="87" t="s">
        <v>918</v>
      </c>
      <c r="G94" s="87" t="s">
        <v>918</v>
      </c>
      <c r="H94" s="87" t="s">
        <v>918</v>
      </c>
    </row>
    <row r="95" spans="1:8" ht="13.5" customHeight="1" x14ac:dyDescent="0.15">
      <c r="A95" s="84" t="s">
        <v>927</v>
      </c>
      <c r="B95" s="87" t="s">
        <v>918</v>
      </c>
      <c r="C95" s="87" t="s">
        <v>918</v>
      </c>
      <c r="D95" s="87" t="s">
        <v>918</v>
      </c>
      <c r="E95" s="87" t="s">
        <v>920</v>
      </c>
      <c r="F95" s="87" t="s">
        <v>920</v>
      </c>
      <c r="G95" s="87" t="s">
        <v>928</v>
      </c>
      <c r="H95" s="90" t="s">
        <v>929</v>
      </c>
    </row>
    <row r="96" spans="1:8" ht="13.5" customHeight="1" x14ac:dyDescent="0.15">
      <c r="A96" s="82" t="s">
        <v>930</v>
      </c>
      <c r="B96" s="87" t="s">
        <v>931</v>
      </c>
      <c r="C96" s="87" t="s">
        <v>932</v>
      </c>
      <c r="D96" s="90"/>
      <c r="E96" s="90" t="s">
        <v>933</v>
      </c>
      <c r="F96" s="90" t="s">
        <v>934</v>
      </c>
      <c r="G96" s="87" t="s">
        <v>935</v>
      </c>
      <c r="H96" s="87" t="s">
        <v>931</v>
      </c>
    </row>
    <row r="97" spans="1:8" ht="13.5" customHeight="1" x14ac:dyDescent="0.15">
      <c r="A97" s="84" t="s">
        <v>936</v>
      </c>
      <c r="B97" s="87" t="s">
        <v>937</v>
      </c>
      <c r="C97" s="90" t="s">
        <v>938</v>
      </c>
      <c r="D97" s="87" t="s">
        <v>939</v>
      </c>
      <c r="E97" s="87" t="s">
        <v>939</v>
      </c>
      <c r="F97" s="90"/>
      <c r="G97" s="90"/>
      <c r="H97" s="90" t="s">
        <v>940</v>
      </c>
    </row>
    <row r="98" spans="1:8" ht="13.5" customHeight="1" x14ac:dyDescent="0.15">
      <c r="A98" s="81" t="s">
        <v>941</v>
      </c>
      <c r="B98" s="87" t="s">
        <v>942</v>
      </c>
      <c r="C98" s="87" t="s">
        <v>943</v>
      </c>
      <c r="D98" s="87" t="s">
        <v>943</v>
      </c>
      <c r="E98" s="87" t="s">
        <v>648</v>
      </c>
      <c r="F98" s="87" t="s">
        <v>937</v>
      </c>
      <c r="G98" s="87" t="s">
        <v>937</v>
      </c>
      <c r="H98" s="87" t="s">
        <v>937</v>
      </c>
    </row>
    <row r="99" spans="1:8" ht="13.5" customHeight="1" x14ac:dyDescent="0.15">
      <c r="A99" s="86" t="s">
        <v>944</v>
      </c>
      <c r="B99" s="90"/>
      <c r="C99" s="90"/>
      <c r="D99" s="90" t="s">
        <v>800</v>
      </c>
      <c r="E99" s="87" t="s">
        <v>635</v>
      </c>
      <c r="F99" s="87" t="s">
        <v>635</v>
      </c>
      <c r="G99" s="90"/>
      <c r="H99" s="90"/>
    </row>
    <row r="100" spans="1:8" ht="13.5" customHeight="1" x14ac:dyDescent="0.15">
      <c r="A100" s="84" t="s">
        <v>945</v>
      </c>
      <c r="B100" s="90"/>
      <c r="C100" s="90"/>
      <c r="D100" s="90" t="s">
        <v>940</v>
      </c>
      <c r="E100" s="87" t="s">
        <v>946</v>
      </c>
      <c r="F100" s="87" t="s">
        <v>946</v>
      </c>
      <c r="G100" s="90"/>
      <c r="H100" s="90"/>
    </row>
    <row r="101" spans="1:8" ht="13.5" customHeight="1" x14ac:dyDescent="0.15">
      <c r="A101" s="81" t="s">
        <v>947</v>
      </c>
      <c r="B101" s="87" t="s">
        <v>948</v>
      </c>
      <c r="C101" s="87" t="s">
        <v>949</v>
      </c>
      <c r="D101" s="87" t="s">
        <v>950</v>
      </c>
      <c r="E101" s="87" t="s">
        <v>951</v>
      </c>
      <c r="F101" s="87" t="s">
        <v>952</v>
      </c>
      <c r="G101" s="87" t="s">
        <v>948</v>
      </c>
      <c r="H101" s="87" t="s">
        <v>948</v>
      </c>
    </row>
    <row r="102" spans="1:8" ht="13.5" customHeight="1" x14ac:dyDescent="0.15">
      <c r="A102" s="86" t="s">
        <v>953</v>
      </c>
      <c r="B102" s="87" t="s">
        <v>954</v>
      </c>
      <c r="C102" s="87" t="s">
        <v>954</v>
      </c>
      <c r="D102" s="90" t="s">
        <v>955</v>
      </c>
      <c r="E102" s="87" t="s">
        <v>956</v>
      </c>
      <c r="F102" s="87" t="s">
        <v>956</v>
      </c>
      <c r="G102" s="87" t="s">
        <v>957</v>
      </c>
      <c r="H102" s="87" t="s">
        <v>957</v>
      </c>
    </row>
    <row r="103" spans="1:8" ht="13.5" customHeight="1" x14ac:dyDescent="0.15">
      <c r="A103" s="84" t="s">
        <v>958</v>
      </c>
      <c r="B103" s="87" t="s">
        <v>756</v>
      </c>
      <c r="C103" s="87" t="s">
        <v>959</v>
      </c>
      <c r="D103" s="87" t="s">
        <v>959</v>
      </c>
      <c r="E103" s="87" t="s">
        <v>959</v>
      </c>
      <c r="F103" s="90" t="s">
        <v>755</v>
      </c>
      <c r="G103" s="87" t="s">
        <v>756</v>
      </c>
      <c r="H103" s="87" t="s">
        <v>756</v>
      </c>
    </row>
    <row r="104" spans="1:8" ht="13.5" customHeight="1" x14ac:dyDescent="0.15">
      <c r="A104" s="82" t="s">
        <v>960</v>
      </c>
      <c r="B104" s="87" t="s">
        <v>961</v>
      </c>
      <c r="C104" s="90"/>
      <c r="D104" s="90" t="s">
        <v>962</v>
      </c>
      <c r="E104" s="87" t="s">
        <v>963</v>
      </c>
      <c r="F104" s="87" t="s">
        <v>964</v>
      </c>
      <c r="G104" s="87" t="s">
        <v>965</v>
      </c>
      <c r="H104" s="87" t="s">
        <v>965</v>
      </c>
    </row>
    <row r="105" spans="1:8" ht="13.5" customHeight="1" x14ac:dyDescent="0.15">
      <c r="A105" s="82" t="s">
        <v>966</v>
      </c>
      <c r="B105" s="87" t="s">
        <v>967</v>
      </c>
      <c r="C105" s="87" t="s">
        <v>965</v>
      </c>
      <c r="D105" s="87" t="s">
        <v>965</v>
      </c>
      <c r="E105" s="87" t="s">
        <v>968</v>
      </c>
      <c r="F105" s="90"/>
      <c r="G105" s="90" t="s">
        <v>940</v>
      </c>
      <c r="H105" s="87" t="s">
        <v>937</v>
      </c>
    </row>
    <row r="106" spans="1:8" ht="13.5" customHeight="1" x14ac:dyDescent="0.15">
      <c r="A106" s="81" t="s">
        <v>969</v>
      </c>
      <c r="B106" s="87" t="s">
        <v>970</v>
      </c>
      <c r="C106" s="87" t="s">
        <v>971</v>
      </c>
      <c r="D106" s="87" t="s">
        <v>972</v>
      </c>
      <c r="E106" s="87" t="s">
        <v>973</v>
      </c>
      <c r="F106" s="87" t="s">
        <v>974</v>
      </c>
      <c r="G106" s="87" t="s">
        <v>975</v>
      </c>
      <c r="H106" s="87" t="s">
        <v>975</v>
      </c>
    </row>
    <row r="107" spans="1:8" ht="13.5" customHeight="1" x14ac:dyDescent="0.15">
      <c r="A107" s="82" t="s">
        <v>976</v>
      </c>
      <c r="B107" s="87" t="s">
        <v>968</v>
      </c>
      <c r="C107" s="90" t="s">
        <v>977</v>
      </c>
      <c r="D107" s="87" t="s">
        <v>970</v>
      </c>
      <c r="E107" s="87" t="s">
        <v>970</v>
      </c>
      <c r="F107" s="87" t="s">
        <v>970</v>
      </c>
      <c r="G107" s="87" t="s">
        <v>968</v>
      </c>
      <c r="H107" s="87" t="s">
        <v>968</v>
      </c>
    </row>
    <row r="108" spans="1:8" ht="13.5" customHeight="1" x14ac:dyDescent="0.15">
      <c r="A108" s="82" t="s">
        <v>978</v>
      </c>
      <c r="B108" s="87" t="s">
        <v>979</v>
      </c>
      <c r="C108" s="87" t="s">
        <v>980</v>
      </c>
      <c r="D108" s="87" t="s">
        <v>980</v>
      </c>
      <c r="E108" s="90"/>
      <c r="F108" s="90" t="s">
        <v>981</v>
      </c>
      <c r="G108" s="87" t="s">
        <v>979</v>
      </c>
      <c r="H108" s="87" t="s">
        <v>979</v>
      </c>
    </row>
    <row r="109" spans="1:8" ht="13.5" customHeight="1" x14ac:dyDescent="0.15">
      <c r="A109" s="82" t="s">
        <v>982</v>
      </c>
      <c r="B109" s="90" t="s">
        <v>981</v>
      </c>
      <c r="C109" s="87" t="s">
        <v>979</v>
      </c>
      <c r="D109" s="87" t="s">
        <v>979</v>
      </c>
      <c r="E109" s="87" t="s">
        <v>980</v>
      </c>
      <c r="F109" s="87" t="s">
        <v>980</v>
      </c>
      <c r="G109" s="90"/>
      <c r="H109" s="90"/>
    </row>
    <row r="110" spans="1:8" ht="13.5" customHeight="1" x14ac:dyDescent="0.15">
      <c r="A110" s="86" t="s">
        <v>983</v>
      </c>
      <c r="B110" s="87" t="s">
        <v>984</v>
      </c>
      <c r="C110" s="87" t="s">
        <v>985</v>
      </c>
      <c r="D110" s="90"/>
      <c r="E110" s="90" t="s">
        <v>986</v>
      </c>
      <c r="F110" s="87" t="s">
        <v>648</v>
      </c>
      <c r="G110" s="87" t="s">
        <v>984</v>
      </c>
      <c r="H110" s="87" t="s">
        <v>984</v>
      </c>
    </row>
    <row r="111" spans="1:8" ht="13.5" customHeight="1" x14ac:dyDescent="0.15">
      <c r="A111" s="84" t="s">
        <v>987</v>
      </c>
      <c r="B111" s="87" t="s">
        <v>988</v>
      </c>
      <c r="C111" s="87" t="s">
        <v>898</v>
      </c>
      <c r="D111" s="87" t="s">
        <v>898</v>
      </c>
      <c r="E111" s="87" t="s">
        <v>898</v>
      </c>
      <c r="F111" s="87" t="s">
        <v>989</v>
      </c>
      <c r="G111" s="87" t="s">
        <v>988</v>
      </c>
      <c r="H111" s="87" t="s">
        <v>988</v>
      </c>
    </row>
    <row r="112" spans="1:8" ht="13.5" customHeight="1" x14ac:dyDescent="0.15">
      <c r="A112" s="81" t="s">
        <v>990</v>
      </c>
      <c r="B112" s="87" t="s">
        <v>991</v>
      </c>
      <c r="C112" s="87" t="s">
        <v>992</v>
      </c>
      <c r="D112" s="87" t="s">
        <v>993</v>
      </c>
      <c r="E112" s="87" t="s">
        <v>994</v>
      </c>
      <c r="F112" s="87" t="s">
        <v>995</v>
      </c>
      <c r="G112" s="87" t="s">
        <v>996</v>
      </c>
      <c r="H112" s="87" t="s">
        <v>996</v>
      </c>
    </row>
    <row r="113" spans="1:8" ht="13.5" customHeight="1" x14ac:dyDescent="0.15">
      <c r="A113" s="82" t="s">
        <v>997</v>
      </c>
      <c r="B113" s="87" t="s">
        <v>968</v>
      </c>
      <c r="C113" s="87" t="s">
        <v>968</v>
      </c>
      <c r="D113" s="87" t="s">
        <v>998</v>
      </c>
      <c r="E113" s="87" t="s">
        <v>998</v>
      </c>
      <c r="F113" s="87" t="s">
        <v>998</v>
      </c>
      <c r="G113" s="87" t="s">
        <v>968</v>
      </c>
      <c r="H113" s="87" t="s">
        <v>968</v>
      </c>
    </row>
    <row r="114" spans="1:8" ht="13.5" customHeight="1" x14ac:dyDescent="0.15">
      <c r="A114" s="86" t="s">
        <v>999</v>
      </c>
      <c r="B114" s="87" t="s">
        <v>998</v>
      </c>
      <c r="C114" s="87" t="s">
        <v>998</v>
      </c>
      <c r="D114" s="87" t="s">
        <v>1000</v>
      </c>
      <c r="E114" s="87" t="s">
        <v>1000</v>
      </c>
      <c r="F114" s="87" t="s">
        <v>1001</v>
      </c>
      <c r="G114" s="87" t="s">
        <v>1002</v>
      </c>
      <c r="H114" s="87" t="s">
        <v>1002</v>
      </c>
    </row>
    <row r="115" spans="1:8" ht="13.5" customHeight="1" x14ac:dyDescent="0.15">
      <c r="A115" s="84" t="s">
        <v>1003</v>
      </c>
      <c r="B115" s="87" t="s">
        <v>1004</v>
      </c>
      <c r="C115" s="87" t="s">
        <v>1005</v>
      </c>
      <c r="D115" s="87" t="s">
        <v>1006</v>
      </c>
      <c r="E115" s="87" t="s">
        <v>1007</v>
      </c>
      <c r="F115" s="87" t="s">
        <v>1007</v>
      </c>
      <c r="G115" s="87" t="s">
        <v>1008</v>
      </c>
      <c r="H115" s="87" t="s">
        <v>1008</v>
      </c>
    </row>
    <row r="116" spans="1:8" ht="13.5" customHeight="1" x14ac:dyDescent="0.15">
      <c r="A116" s="86" t="s">
        <v>1009</v>
      </c>
      <c r="B116" s="87" t="s">
        <v>1010</v>
      </c>
      <c r="C116" s="87" t="s">
        <v>1011</v>
      </c>
      <c r="D116" s="87" t="s">
        <v>1011</v>
      </c>
      <c r="E116" s="87" t="s">
        <v>1011</v>
      </c>
      <c r="F116" s="87" t="s">
        <v>1012</v>
      </c>
      <c r="G116" s="87" t="s">
        <v>1013</v>
      </c>
      <c r="H116" s="87" t="s">
        <v>1013</v>
      </c>
    </row>
    <row r="117" spans="1:8" ht="13.5" customHeight="1" x14ac:dyDescent="0.15">
      <c r="A117" s="84" t="s">
        <v>1014</v>
      </c>
      <c r="B117" s="87" t="s">
        <v>956</v>
      </c>
      <c r="C117" s="87" t="s">
        <v>956</v>
      </c>
      <c r="D117" s="87" t="s">
        <v>954</v>
      </c>
      <c r="E117" s="87" t="s">
        <v>954</v>
      </c>
      <c r="F117" s="87" t="s">
        <v>954</v>
      </c>
      <c r="G117" s="87" t="s">
        <v>957</v>
      </c>
      <c r="H117" s="87" t="s">
        <v>956</v>
      </c>
    </row>
    <row r="118" spans="1:8" ht="13.5" customHeight="1" x14ac:dyDescent="0.15">
      <c r="A118" s="84" t="s">
        <v>1015</v>
      </c>
      <c r="B118" s="107" t="s">
        <v>1016</v>
      </c>
      <c r="C118" s="107" t="s">
        <v>1017</v>
      </c>
      <c r="D118" s="107" t="s">
        <v>1017</v>
      </c>
      <c r="E118" s="107" t="s">
        <v>1017</v>
      </c>
      <c r="F118" s="87" t="s">
        <v>666</v>
      </c>
      <c r="G118" s="90"/>
      <c r="H118" s="108" t="s">
        <v>1018</v>
      </c>
    </row>
    <row r="119" spans="1:8" ht="13.5" customHeight="1" x14ac:dyDescent="0.15">
      <c r="A119" s="86" t="s">
        <v>1019</v>
      </c>
      <c r="B119" s="90"/>
      <c r="C119" s="90" t="s">
        <v>687</v>
      </c>
      <c r="D119" s="87" t="s">
        <v>686</v>
      </c>
      <c r="E119" s="87" t="s">
        <v>686</v>
      </c>
      <c r="F119" s="87" t="s">
        <v>686</v>
      </c>
      <c r="G119" s="90"/>
      <c r="H119" s="90"/>
    </row>
    <row r="120" spans="1:8" ht="13.5" customHeight="1" x14ac:dyDescent="0.15">
      <c r="A120" s="84" t="s">
        <v>1020</v>
      </c>
      <c r="B120" s="90"/>
      <c r="C120" s="90"/>
      <c r="D120" s="90" t="s">
        <v>1021</v>
      </c>
      <c r="E120" s="87" t="s">
        <v>1022</v>
      </c>
      <c r="F120" s="87" t="s">
        <v>1023</v>
      </c>
      <c r="G120" s="87" t="s">
        <v>1024</v>
      </c>
      <c r="H120" s="87" t="s">
        <v>1025</v>
      </c>
    </row>
    <row r="121" spans="1:8" ht="13.5" customHeight="1" x14ac:dyDescent="0.15">
      <c r="A121" s="82" t="s">
        <v>1026</v>
      </c>
      <c r="B121" s="87" t="s">
        <v>924</v>
      </c>
      <c r="C121" s="90" t="s">
        <v>923</v>
      </c>
      <c r="D121" s="87" t="s">
        <v>727</v>
      </c>
      <c r="E121" s="90"/>
      <c r="F121" s="90"/>
      <c r="G121" s="90" t="s">
        <v>728</v>
      </c>
      <c r="H121" s="87" t="s">
        <v>726</v>
      </c>
    </row>
    <row r="122" spans="1:8" ht="13.5" customHeight="1" x14ac:dyDescent="0.15">
      <c r="A122" s="84" t="s">
        <v>1027</v>
      </c>
      <c r="B122" s="87" t="s">
        <v>1028</v>
      </c>
      <c r="C122" s="87" t="s">
        <v>1028</v>
      </c>
      <c r="D122" s="87" t="s">
        <v>1029</v>
      </c>
      <c r="E122" s="87" t="s">
        <v>1029</v>
      </c>
      <c r="F122" s="87" t="s">
        <v>1028</v>
      </c>
      <c r="G122" s="87" t="s">
        <v>1028</v>
      </c>
      <c r="H122" s="87" t="s">
        <v>1028</v>
      </c>
    </row>
    <row r="123" spans="1:8" ht="13.5" customHeight="1" x14ac:dyDescent="0.15">
      <c r="A123" s="84" t="s">
        <v>1030</v>
      </c>
      <c r="B123" s="90" t="s">
        <v>805</v>
      </c>
      <c r="C123" s="87" t="s">
        <v>807</v>
      </c>
      <c r="D123" s="87" t="s">
        <v>1031</v>
      </c>
      <c r="E123" s="87" t="s">
        <v>1032</v>
      </c>
      <c r="F123" s="87" t="s">
        <v>1032</v>
      </c>
      <c r="G123" s="87" t="s">
        <v>807</v>
      </c>
      <c r="H123" s="90"/>
    </row>
    <row r="124" spans="1:8" ht="13.5" customHeight="1" x14ac:dyDescent="0.15">
      <c r="A124" s="86" t="s">
        <v>1033</v>
      </c>
      <c r="B124" s="90" t="s">
        <v>1034</v>
      </c>
      <c r="C124" s="87" t="s">
        <v>1035</v>
      </c>
      <c r="D124" s="87" t="s">
        <v>1035</v>
      </c>
      <c r="E124" s="87" t="s">
        <v>1035</v>
      </c>
      <c r="F124" s="87" t="s">
        <v>1035</v>
      </c>
      <c r="G124" s="90"/>
      <c r="H124" s="90"/>
    </row>
    <row r="125" spans="1:8" ht="13.5" customHeight="1" x14ac:dyDescent="0.15">
      <c r="A125" s="84" t="s">
        <v>1036</v>
      </c>
      <c r="B125" s="87" t="s">
        <v>1037</v>
      </c>
      <c r="C125" s="87" t="s">
        <v>1038</v>
      </c>
      <c r="D125" s="87" t="s">
        <v>1038</v>
      </c>
      <c r="E125" s="87" t="s">
        <v>1038</v>
      </c>
      <c r="F125" s="87" t="s">
        <v>1038</v>
      </c>
      <c r="G125" s="87" t="s">
        <v>1037</v>
      </c>
      <c r="H125" s="87" t="s">
        <v>1037</v>
      </c>
    </row>
    <row r="126" spans="1:8" ht="13.5" customHeight="1" x14ac:dyDescent="0.15">
      <c r="A126" s="81" t="s">
        <v>1039</v>
      </c>
      <c r="B126" s="90" t="s">
        <v>1040</v>
      </c>
      <c r="C126" s="87" t="s">
        <v>1041</v>
      </c>
      <c r="D126" s="87" t="s">
        <v>1041</v>
      </c>
      <c r="E126" s="87" t="s">
        <v>1042</v>
      </c>
      <c r="F126" s="87" t="s">
        <v>1042</v>
      </c>
      <c r="G126" s="87" t="s">
        <v>1043</v>
      </c>
      <c r="H126" s="90"/>
    </row>
    <row r="127" spans="1:8" x14ac:dyDescent="0.15">
      <c r="A127" s="86" t="s">
        <v>1044</v>
      </c>
      <c r="B127" s="90" t="s">
        <v>1045</v>
      </c>
      <c r="C127" s="87" t="s">
        <v>1046</v>
      </c>
      <c r="D127" s="87" t="s">
        <v>1046</v>
      </c>
      <c r="E127" s="87" t="s">
        <v>1047</v>
      </c>
      <c r="F127" s="87" t="s">
        <v>1048</v>
      </c>
      <c r="G127" s="87" t="s">
        <v>1043</v>
      </c>
      <c r="H127" s="90"/>
    </row>
    <row r="128" spans="1:8" x14ac:dyDescent="0.15">
      <c r="A128" s="86" t="s">
        <v>1049</v>
      </c>
      <c r="B128" s="90" t="s">
        <v>1050</v>
      </c>
      <c r="C128" s="87" t="s">
        <v>1051</v>
      </c>
      <c r="D128" s="87" t="s">
        <v>1051</v>
      </c>
      <c r="E128" s="87" t="s">
        <v>1051</v>
      </c>
      <c r="F128" s="90"/>
      <c r="G128" s="90"/>
      <c r="H128" s="90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7</vt:i4>
      </vt:variant>
    </vt:vector>
  </HeadingPairs>
  <TitlesOfParts>
    <vt:vector size="13" baseType="lpstr">
      <vt:lpstr>改修规划</vt:lpstr>
      <vt:lpstr>当期统计</vt:lpstr>
      <vt:lpstr>预期收入</vt:lpstr>
      <vt:lpstr>一维来源</vt:lpstr>
      <vt:lpstr>一维消耗</vt:lpstr>
      <vt:lpstr>二维助手</vt:lpstr>
      <vt:lpstr>FridayProjects</vt:lpstr>
      <vt:lpstr>MondayProjects</vt:lpstr>
      <vt:lpstr>SaturdayProjects</vt:lpstr>
      <vt:lpstr>SundayProjects</vt:lpstr>
      <vt:lpstr>ThursdayProjects</vt:lpstr>
      <vt:lpstr>TuesdayProjects</vt:lpstr>
      <vt:lpstr>WednesdayProjects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2018-05-18T16:52:24Z</dcterms:modified>
  <cp:category/>
  <cp:contentStatus/>
</cp:coreProperties>
</file>