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d\Desktop\"/>
    </mc:Choice>
  </mc:AlternateContent>
  <bookViews>
    <workbookView xWindow="0" yWindow="180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I9" i="1"/>
  <c r="I12" i="1"/>
  <c r="L9" i="1"/>
  <c r="P3" i="1"/>
  <c r="C2" i="1"/>
  <c r="G4" i="1" l="1"/>
  <c r="H2" i="1"/>
  <c r="P5" i="1" l="1"/>
  <c r="O9" i="1" s="1"/>
  <c r="L11" i="1" s="1"/>
  <c r="K6" i="1"/>
  <c r="J6" i="1"/>
  <c r="I6" i="1"/>
  <c r="H6" i="1"/>
  <c r="G6" i="1"/>
  <c r="F6" i="1"/>
  <c r="E6" i="1"/>
  <c r="K5" i="1"/>
  <c r="J5" i="1"/>
  <c r="I5" i="1"/>
  <c r="H5" i="1"/>
  <c r="G5" i="1"/>
  <c r="F5" i="1"/>
  <c r="E5" i="1"/>
  <c r="K4" i="1"/>
  <c r="J4" i="1"/>
  <c r="I4" i="1"/>
  <c r="F4" i="1"/>
  <c r="D6" i="1"/>
  <c r="H4" i="1"/>
  <c r="E4" i="1"/>
  <c r="D5" i="1"/>
  <c r="C6" i="1"/>
  <c r="C5" i="1"/>
  <c r="C4" i="1"/>
  <c r="K3" i="1"/>
  <c r="I3" i="1"/>
  <c r="J3" i="1"/>
  <c r="H3" i="1"/>
  <c r="G3" i="1"/>
  <c r="F3" i="1"/>
  <c r="E3" i="1"/>
  <c r="D4" i="1"/>
  <c r="D3" i="1"/>
  <c r="K2" i="1"/>
  <c r="J2" i="1"/>
  <c r="I2" i="1"/>
  <c r="G2" i="1"/>
  <c r="F2" i="1"/>
  <c r="E2" i="1"/>
  <c r="D2" i="1"/>
  <c r="C3" i="1"/>
  <c r="D10" i="1" l="1"/>
  <c r="L2" i="1"/>
  <c r="G7" i="1"/>
  <c r="F7" i="1"/>
  <c r="I7" i="1"/>
  <c r="L6" i="1"/>
  <c r="L4" i="1"/>
  <c r="K7" i="1"/>
  <c r="J7" i="1"/>
  <c r="C7" i="1"/>
  <c r="D7" i="1"/>
  <c r="E7" i="1"/>
  <c r="L5" i="1"/>
  <c r="H7" i="1"/>
  <c r="L3" i="1"/>
  <c r="M3" i="1" s="1"/>
  <c r="M7" i="1" l="1"/>
  <c r="D12" i="1" s="1"/>
  <c r="M2" i="1"/>
  <c r="D9" i="1"/>
  <c r="M5" i="1"/>
  <c r="M4" i="1"/>
  <c r="M6" i="1"/>
  <c r="L7" i="1"/>
  <c r="D15" i="1" l="1"/>
  <c r="D16" i="1"/>
  <c r="D13" i="1"/>
  <c r="I15" i="1" l="1"/>
  <c r="O16" i="1"/>
</calcChain>
</file>

<file path=xl/sharedStrings.xml><?xml version="1.0" encoding="utf-8"?>
<sst xmlns="http://schemas.openxmlformats.org/spreadsheetml/2006/main" count="27" uniqueCount="27">
  <si>
    <t xml:space="preserve"> Заробітна плата, тисяч умовних одиниць</t>
  </si>
  <si>
    <t>Фактор</t>
  </si>
  <si>
    <t>курси</t>
  </si>
  <si>
    <t>ліцей</t>
  </si>
  <si>
    <t>бакалавр</t>
  </si>
  <si>
    <t>магістр</t>
  </si>
  <si>
    <t>кандидат наук</t>
  </si>
  <si>
    <t>варіант</t>
  </si>
  <si>
    <t>кількість градацій</t>
  </si>
  <si>
    <t>загальне число індивідуальних значень</t>
  </si>
  <si>
    <t>∑</t>
  </si>
  <si>
    <t>№</t>
  </si>
  <si>
    <t>N=n*j</t>
  </si>
  <si>
    <t>j</t>
  </si>
  <si>
    <t>v</t>
  </si>
  <si>
    <t>n</t>
  </si>
  <si>
    <t>кількість суб’єктів у кожній групі</t>
  </si>
  <si>
    <t>vj</t>
  </si>
  <si>
    <t>∑(xij)^2</t>
  </si>
  <si>
    <t>∑(vj)^2</t>
  </si>
  <si>
    <t>Dфакт.=1/n*∑(vj)^2-1/N*∑(xj)^2</t>
  </si>
  <si>
    <t>Dвнутр-групова=Dзагл.-Dфакт.</t>
  </si>
  <si>
    <t>x'j</t>
  </si>
  <si>
    <t>Dзагл.=∑(xij)^2-1/N*∑(x'j)^2</t>
  </si>
  <si>
    <t>Dвнутр-групова=∑(xij-x'j)^2</t>
  </si>
  <si>
    <t>ⴄ^2=Dфакт./Dзагал.*100%</t>
  </si>
  <si>
    <t>Оскільки Fемпіричне &gt; Fкритичне, то Н0 - відхиляється. Приймається Н1 - різниця в обсязі заробітньої плати між групами не випадкова, впливає на її обсяг, у розмірі силу впливу цього фактору: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</si>
</sst>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sz val="11"/>
      <color rgb="FFFF0000"/>
      <name val="Consolas"/>
      <family val="3"/>
      <charset val="204"/>
    </font>
    <font>
      <i/>
      <sz val="11"/>
      <color theme="1"/>
      <name val="Consolas"/>
      <family val="3"/>
      <charset val="204"/>
    </font>
    <font>
      <sz val="15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" fontId="1" fillId="3" borderId="0" xfId="0" applyNumberFormat="1" applyFont="1" applyFill="1" applyBorder="1"/>
    <xf numFmtId="2" fontId="1" fillId="3" borderId="0" xfId="0" applyNumberFormat="1" applyFont="1" applyFill="1" applyBorder="1" applyAlignment="1">
      <alignment horizontal="right"/>
    </xf>
    <xf numFmtId="2" fontId="1" fillId="3" borderId="0" xfId="0" quotePrefix="1" applyNumberFormat="1" applyFont="1" applyFill="1" applyBorder="1" applyAlignment="1">
      <alignment horizontal="right" wrapText="1"/>
    </xf>
    <xf numFmtId="2" fontId="1" fillId="0" borderId="0" xfId="0" applyNumberFormat="1" applyFont="1"/>
    <xf numFmtId="2" fontId="1" fillId="0" borderId="0" xfId="0" applyNumberFormat="1" applyFont="1" applyBorder="1"/>
    <xf numFmtId="2" fontId="1" fillId="5" borderId="0" xfId="0" applyNumberFormat="1" applyFont="1" applyFill="1" applyBorder="1" applyAlignment="1">
      <alignment horizontal="right"/>
    </xf>
    <xf numFmtId="2" fontId="1" fillId="4" borderId="0" xfId="0" applyNumberFormat="1" applyFont="1" applyFill="1" applyBorder="1"/>
    <xf numFmtId="2" fontId="1" fillId="2" borderId="0" xfId="0" applyNumberFormat="1" applyFont="1" applyFill="1" applyBorder="1" applyAlignment="1">
      <alignment horizontal="right"/>
    </xf>
    <xf numFmtId="2" fontId="1" fillId="5" borderId="0" xfId="0" applyNumberFormat="1" applyFont="1" applyFill="1" applyBorder="1" applyAlignment="1">
      <alignment horizontal="right" wrapText="1"/>
    </xf>
    <xf numFmtId="2" fontId="1" fillId="5" borderId="0" xfId="0" applyNumberFormat="1" applyFont="1" applyFill="1" applyBorder="1"/>
    <xf numFmtId="2" fontId="2" fillId="5" borderId="0" xfId="0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/>
    <xf numFmtId="2" fontId="1" fillId="0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Border="1"/>
    <xf numFmtId="2" fontId="1" fillId="0" borderId="0" xfId="0" applyNumberFormat="1" applyFont="1" applyFill="1" applyBorder="1" applyAlignment="1"/>
    <xf numFmtId="2" fontId="1" fillId="0" borderId="0" xfId="0" applyNumberFormat="1" applyFont="1" applyBorder="1" applyAlignment="1"/>
    <xf numFmtId="2" fontId="1" fillId="0" borderId="0" xfId="0" applyNumberFormat="1" applyFont="1" applyBorder="1" applyAlignment="1">
      <alignment wrapText="1"/>
    </xf>
    <xf numFmtId="0" fontId="4" fillId="0" borderId="0" xfId="0" applyFont="1"/>
    <xf numFmtId="2" fontId="2" fillId="2" borderId="0" xfId="0" applyNumberFormat="1" applyFont="1" applyFill="1" applyBorder="1"/>
    <xf numFmtId="2" fontId="1" fillId="0" borderId="0" xfId="0" applyNumberFormat="1" applyFont="1" applyFill="1" applyBorder="1" applyAlignment="1">
      <alignment vertical="top" wrapText="1"/>
    </xf>
    <xf numFmtId="2" fontId="1" fillId="2" borderId="0" xfId="0" applyNumberFormat="1" applyFont="1" applyFill="1" applyBorder="1" applyAlignment="1">
      <alignment vertical="top" wrapText="1"/>
    </xf>
    <xf numFmtId="10" fontId="2" fillId="2" borderId="0" xfId="0" applyNumberFormat="1" applyFont="1" applyFill="1" applyBorder="1"/>
    <xf numFmtId="1" fontId="1" fillId="2" borderId="0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Alignment="1">
      <alignment horizontal="right"/>
    </xf>
    <xf numFmtId="2" fontId="1" fillId="6" borderId="0" xfId="0" applyNumberFormat="1" applyFont="1" applyFill="1" applyBorder="1" applyAlignment="1">
      <alignment horizontal="left" vertical="top" wrapText="1"/>
    </xf>
    <xf numFmtId="2" fontId="1" fillId="3" borderId="0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left"/>
    </xf>
    <xf numFmtId="2" fontId="2" fillId="2" borderId="0" xfId="0" applyNumberFormat="1" applyFont="1" applyFill="1"/>
    <xf numFmtId="2" fontId="2" fillId="0" borderId="0" xfId="0" applyNumberFormat="1" applyFont="1"/>
    <xf numFmtId="2" fontId="2" fillId="0" borderId="0" xfId="0" applyNumberFormat="1" applyFont="1" applyFill="1" applyBorder="1" applyAlignment="1"/>
    <xf numFmtId="2" fontId="2" fillId="2" borderId="0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114300</xdr:colOff>
      <xdr:row>5</xdr:row>
      <xdr:rowOff>106680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82EB25-5EEF-8B1F-3B91-8D4703105778}"/>
            </a:ext>
          </a:extLst>
        </xdr:cNvPr>
        <xdr:cNvSpPr txBox="1"/>
      </xdr:nvSpPr>
      <xdr:spPr>
        <a:xfrm>
          <a:off x="667512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27</xdr:col>
      <xdr:colOff>358140</xdr:colOff>
      <xdr:row>5</xdr:row>
      <xdr:rowOff>106680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A751E0-EBD2-65BB-385B-33460BC900E6}"/>
            </a:ext>
          </a:extLst>
        </xdr:cNvPr>
        <xdr:cNvSpPr txBox="1"/>
      </xdr:nvSpPr>
      <xdr:spPr>
        <a:xfrm>
          <a:off x="766572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26</xdr:col>
      <xdr:colOff>876300</xdr:colOff>
      <xdr:row>5</xdr:row>
      <xdr:rowOff>106680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F2B329-D302-758F-F6E1-60C3DBEDF510}"/>
            </a:ext>
          </a:extLst>
        </xdr:cNvPr>
        <xdr:cNvSpPr txBox="1"/>
      </xdr:nvSpPr>
      <xdr:spPr>
        <a:xfrm>
          <a:off x="7246620" y="209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264795</xdr:colOff>
      <xdr:row>8</xdr:row>
      <xdr:rowOff>3810</xdr:rowOff>
    </xdr:from>
    <xdr:ext cx="531364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9C02449-19EC-3CA7-E41B-C8787B8A67C9}"/>
                </a:ext>
              </a:extLst>
            </xdr:cNvPr>
            <xdr:cNvSpPr txBox="1"/>
          </xdr:nvSpPr>
          <xdr:spPr>
            <a:xfrm>
              <a:off x="3655695" y="1880235"/>
              <a:ext cx="531364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фактор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9C02449-19EC-3CA7-E41B-C8787B8A67C9}"/>
                </a:ext>
              </a:extLst>
            </xdr:cNvPr>
            <xdr:cNvSpPr txBox="1"/>
          </xdr:nvSpPr>
          <xdr:spPr>
            <a:xfrm>
              <a:off x="3655695" y="1880235"/>
              <a:ext cx="531364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uk-UA" sz="1100" b="0" i="0">
                  <a:latin typeface="Cambria Math" panose="02040503050406030204" pitchFamily="18" charset="0"/>
                </a:rPr>
                <a:t>фактор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1905</xdr:colOff>
      <xdr:row>7</xdr:row>
      <xdr:rowOff>329565</xdr:rowOff>
    </xdr:from>
    <xdr:ext cx="676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67F9871-0D05-4FC0-97A6-9F2C4CCA70E6}"/>
                </a:ext>
              </a:extLst>
            </xdr:cNvPr>
            <xdr:cNvSpPr txBox="1"/>
          </xdr:nvSpPr>
          <xdr:spPr>
            <a:xfrm>
              <a:off x="8364855" y="1863090"/>
              <a:ext cx="676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загальний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67F9871-0D05-4FC0-97A6-9F2C4CCA70E6}"/>
                </a:ext>
              </a:extLst>
            </xdr:cNvPr>
            <xdr:cNvSpPr txBox="1"/>
          </xdr:nvSpPr>
          <xdr:spPr>
            <a:xfrm>
              <a:off x="8364855" y="1863090"/>
              <a:ext cx="676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uk-UA" sz="1100" b="0" i="0">
                  <a:latin typeface="Cambria Math" panose="02040503050406030204" pitchFamily="18" charset="0"/>
                </a:rPr>
                <a:t>загальний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28575</xdr:colOff>
      <xdr:row>10</xdr:row>
      <xdr:rowOff>0</xdr:rowOff>
    </xdr:from>
    <xdr:ext cx="7741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A4F5575-5BFE-4D56-921B-72AE5E7C8F22}"/>
                </a:ext>
              </a:extLst>
            </xdr:cNvPr>
            <xdr:cNvSpPr txBox="1"/>
          </xdr:nvSpPr>
          <xdr:spPr>
            <a:xfrm>
              <a:off x="3419475" y="2257425"/>
              <a:ext cx="7741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залишковий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A4F5575-5BFE-4D56-921B-72AE5E7C8F22}"/>
                </a:ext>
              </a:extLst>
            </xdr:cNvPr>
            <xdr:cNvSpPr txBox="1"/>
          </xdr:nvSpPr>
          <xdr:spPr>
            <a:xfrm>
              <a:off x="3419475" y="2257425"/>
              <a:ext cx="7741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uk-UA" sz="1100" b="0" i="0">
                  <a:latin typeface="Cambria Math" panose="02040503050406030204" pitchFamily="18" charset="0"/>
                </a:rPr>
                <a:t>залишковий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169545</xdr:colOff>
      <xdr:row>8</xdr:row>
      <xdr:rowOff>49530</xdr:rowOff>
    </xdr:from>
    <xdr:ext cx="1684020" cy="368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0B845E-4BED-5624-936C-B06135DDA2E7}"/>
                </a:ext>
              </a:extLst>
            </xdr:cNvPr>
            <xdr:cNvSpPr txBox="1"/>
          </xdr:nvSpPr>
          <xdr:spPr>
            <a:xfrm>
              <a:off x="3617595" y="1925955"/>
              <a:ext cx="1684020" cy="368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𝑀𝑆</m:t>
                      </m:r>
                    </m:e>
                    <m:sub>
                      <m:r>
                        <a:rPr lang="uk-UA" sz="1400" b="0" i="1">
                          <a:latin typeface="Cambria Math" panose="02040503050406030204" pitchFamily="18" charset="0"/>
                        </a:rPr>
                        <m:t>факторна</m:t>
                      </m:r>
                    </m:sub>
                  </m:sSub>
                </m:oMath>
              </a14:m>
              <a:r>
                <a:rPr lang="ru-RU" sz="14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𝑆𝑆</m:t>
                          </m:r>
                        </m:e>
                        <m:sub>
                          <m:r>
                            <a:rPr lang="uk-UA" sz="1400" b="0" i="1">
                              <a:latin typeface="Cambria Math" panose="02040503050406030204" pitchFamily="18" charset="0"/>
                            </a:rPr>
                            <m:t>факторна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𝑘</m:t>
                          </m:r>
                        </m:e>
                        <m:sub>
                          <m:r>
                            <a:rPr lang="uk-UA" sz="1400" b="0" i="1">
                              <a:latin typeface="Cambria Math" panose="02040503050406030204" pitchFamily="18" charset="0"/>
                            </a:rPr>
                            <m:t>факторна</m:t>
                          </m:r>
                        </m:sub>
                      </m:sSub>
                    </m:den>
                  </m:f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0B845E-4BED-5624-936C-B06135DDA2E7}"/>
                </a:ext>
              </a:extLst>
            </xdr:cNvPr>
            <xdr:cNvSpPr txBox="1"/>
          </xdr:nvSpPr>
          <xdr:spPr>
            <a:xfrm>
              <a:off x="3617595" y="1925955"/>
              <a:ext cx="1684020" cy="368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𝑀𝑆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uk-UA" sz="1400" b="0" i="0">
                  <a:latin typeface="Cambria Math" panose="02040503050406030204" pitchFamily="18" charset="0"/>
                </a:rPr>
                <a:t>факторна</a:t>
              </a:r>
              <a:r>
                <a:rPr lang="ru-RU" sz="1400"/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uk-UA" sz="1400" b="0" i="0">
                  <a:latin typeface="Cambria Math" panose="02040503050406030204" pitchFamily="18" charset="0"/>
                </a:rPr>
                <a:t>факторна</a:t>
              </a:r>
              <a:r>
                <a:rPr lang="ru-RU" sz="1400" b="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𝑘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uk-UA" sz="1400" b="0" i="0">
                  <a:latin typeface="Cambria Math" panose="02040503050406030204" pitchFamily="18" charset="0"/>
                </a:rPr>
                <a:t>факторна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171450</xdr:colOff>
      <xdr:row>11</xdr:row>
      <xdr:rowOff>11430</xdr:rowOff>
    </xdr:from>
    <xdr:ext cx="1684020" cy="3334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241D818-429D-4C21-B9F9-EF09E55B305C}"/>
                </a:ext>
              </a:extLst>
            </xdr:cNvPr>
            <xdr:cNvSpPr txBox="1"/>
          </xdr:nvSpPr>
          <xdr:spPr>
            <a:xfrm>
              <a:off x="3619500" y="2468880"/>
              <a:ext cx="1684020" cy="333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𝑀𝑆</m:t>
                      </m:r>
                    </m:e>
                    <m:sub>
                      <m:r>
                        <a:rPr lang="uk-UA" sz="1400" b="0" i="1">
                          <a:latin typeface="Cambria Math" panose="02040503050406030204" pitchFamily="18" charset="0"/>
                        </a:rPr>
                        <m:t>залишкова</m:t>
                      </m:r>
                    </m:sub>
                  </m:sSub>
                </m:oMath>
              </a14:m>
              <a:r>
                <a:rPr lang="ru-RU" sz="14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𝑆𝑆</m:t>
                          </m:r>
                        </m:e>
                        <m:sub>
                          <m:r>
                            <a:rPr lang="uk-UA" sz="1400" b="0" i="1">
                              <a:latin typeface="Cambria Math" panose="02040503050406030204" pitchFamily="18" charset="0"/>
                            </a:rPr>
                            <m:t>залишкова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4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𝑘</m:t>
                          </m:r>
                        </m:e>
                        <m:sub>
                          <m:r>
                            <a:rPr lang="uk-UA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залишкова</m:t>
                          </m:r>
                        </m:sub>
                      </m:sSub>
                    </m:den>
                  </m:f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241D818-429D-4C21-B9F9-EF09E55B305C}"/>
                </a:ext>
              </a:extLst>
            </xdr:cNvPr>
            <xdr:cNvSpPr txBox="1"/>
          </xdr:nvSpPr>
          <xdr:spPr>
            <a:xfrm>
              <a:off x="3619500" y="2468880"/>
              <a:ext cx="1684020" cy="3334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𝑀𝑆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uk-UA" sz="1400" b="0" i="0">
                  <a:latin typeface="Cambria Math" panose="02040503050406030204" pitchFamily="18" charset="0"/>
                </a:rPr>
                <a:t>залишкова</a:t>
              </a:r>
              <a:r>
                <a:rPr lang="ru-RU" sz="1400"/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uk-UA" sz="1400" b="0" i="0">
                  <a:latin typeface="Cambria Math" panose="02040503050406030204" pitchFamily="18" charset="0"/>
                </a:rPr>
                <a:t>залишкова</a:t>
              </a:r>
              <a:r>
                <a:rPr lang="ru-RU" sz="1400" b="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𝑘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залишкова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152400</xdr:colOff>
      <xdr:row>13</xdr:row>
      <xdr:rowOff>177165</xdr:rowOff>
    </xdr:from>
    <xdr:ext cx="1851660" cy="3757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46EE821-25D4-481D-A1C3-88BC664E3F25}"/>
                </a:ext>
              </a:extLst>
            </xdr:cNvPr>
            <xdr:cNvSpPr txBox="1"/>
          </xdr:nvSpPr>
          <xdr:spPr>
            <a:xfrm>
              <a:off x="3600450" y="3015615"/>
              <a:ext cx="1851660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500" b="0" i="1">
                          <a:latin typeface="Cambria Math" panose="02040503050406030204" pitchFamily="18" charset="0"/>
                        </a:rPr>
                        <m:t>𝐹</m:t>
                      </m:r>
                    </m:e>
                    <m:sub>
                      <m:r>
                        <a:rPr lang="uk-UA" sz="1500" b="0" i="1">
                          <a:latin typeface="Cambria Math" panose="02040503050406030204" pitchFamily="18" charset="0"/>
                        </a:rPr>
                        <m:t>емпіричне</m:t>
                      </m:r>
                    </m:sub>
                  </m:sSub>
                </m:oMath>
              </a14:m>
              <a:r>
                <a:rPr lang="ru-RU" sz="15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ru-RU" sz="15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5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𝑀𝑆</m:t>
                          </m:r>
                        </m:e>
                        <m:sub>
                          <m:r>
                            <a:rPr lang="uk-UA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факторна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5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𝑀𝑆</m:t>
                          </m:r>
                        </m:e>
                        <m:sub>
                          <m:r>
                            <a:rPr lang="uk-UA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залишкова</m:t>
                          </m:r>
                        </m:sub>
                      </m:sSub>
                    </m:den>
                  </m:f>
                </m:oMath>
              </a14:m>
              <a:endParaRPr lang="ru-RU" sz="15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46EE821-25D4-481D-A1C3-88BC664E3F25}"/>
                </a:ext>
              </a:extLst>
            </xdr:cNvPr>
            <xdr:cNvSpPr txBox="1"/>
          </xdr:nvSpPr>
          <xdr:spPr>
            <a:xfrm>
              <a:off x="3600450" y="3015615"/>
              <a:ext cx="1851660" cy="3757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500" b="0" i="0">
                  <a:latin typeface="Cambria Math" panose="02040503050406030204" pitchFamily="18" charset="0"/>
                </a:rPr>
                <a:t>𝐹</a:t>
              </a:r>
              <a:r>
                <a:rPr lang="ru-RU" sz="1500" b="0" i="0">
                  <a:latin typeface="Cambria Math" panose="02040503050406030204" pitchFamily="18" charset="0"/>
                </a:rPr>
                <a:t>_</a:t>
              </a:r>
              <a:r>
                <a:rPr lang="uk-UA" sz="1500" b="0" i="0">
                  <a:latin typeface="Cambria Math" panose="02040503050406030204" pitchFamily="18" charset="0"/>
                </a:rPr>
                <a:t>емпіричне</a:t>
              </a:r>
              <a:r>
                <a:rPr lang="ru-RU" sz="1500"/>
                <a:t>=</a:t>
              </a:r>
              <a:r>
                <a:rPr lang="ru-RU" sz="1500" i="0">
                  <a:latin typeface="Cambria Math" panose="02040503050406030204" pitchFamily="18" charset="0"/>
                </a:rPr>
                <a:t>〖</a:t>
              </a:r>
              <a:r>
                <a:rPr 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𝑀𝑆</a:t>
              </a:r>
              <a:r>
                <a:rPr lang="ru-RU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uk-UA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факторна</a:t>
              </a:r>
              <a:r>
                <a:rPr lang="ru-RU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/〖</a:t>
              </a:r>
              <a:r>
                <a:rPr 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𝑀𝑆</a:t>
              </a:r>
              <a:r>
                <a:rPr lang="ru-RU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uk-UA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залишкова </a:t>
              </a:r>
              <a:endParaRPr lang="ru-RU" sz="1500"/>
            </a:p>
          </xdr:txBody>
        </xdr:sp>
      </mc:Fallback>
    </mc:AlternateContent>
    <xdr:clientData/>
  </xdr:oneCellAnchor>
  <xdr:oneCellAnchor>
    <xdr:from>
      <xdr:col>11</xdr:col>
      <xdr:colOff>99060</xdr:colOff>
      <xdr:row>11</xdr:row>
      <xdr:rowOff>177165</xdr:rowOff>
    </xdr:from>
    <xdr:ext cx="822960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755DD2C-193B-746A-B669-6E12DA2B6ECD}"/>
            </a:ext>
          </a:extLst>
        </xdr:cNvPr>
        <xdr:cNvSpPr txBox="1"/>
      </xdr:nvSpPr>
      <xdr:spPr>
        <a:xfrm>
          <a:off x="5975985" y="3587115"/>
          <a:ext cx="82296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173355</xdr:colOff>
      <xdr:row>11</xdr:row>
      <xdr:rowOff>139065</xdr:rowOff>
    </xdr:from>
    <xdr:ext cx="1851660" cy="253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357CA1A-2CE9-4AC2-8319-305EDDDC8763}"/>
                </a:ext>
              </a:extLst>
            </xdr:cNvPr>
            <xdr:cNvSpPr txBox="1"/>
          </xdr:nvSpPr>
          <xdr:spPr>
            <a:xfrm>
              <a:off x="7317105" y="2596515"/>
              <a:ext cx="1851660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5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uk-UA" sz="15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критичне(0,01</m:t>
                        </m:r>
                        <m:r>
                          <a:rPr lang="en-US" sz="15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;4;40)</m:t>
                        </m:r>
                      </m:sub>
                    </m:sSub>
                  </m:oMath>
                </m:oMathPara>
              </a14:m>
              <a:endParaRPr lang="ru-RU" sz="15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357CA1A-2CE9-4AC2-8319-305EDDDC8763}"/>
                </a:ext>
              </a:extLst>
            </xdr:cNvPr>
            <xdr:cNvSpPr txBox="1"/>
          </xdr:nvSpPr>
          <xdr:spPr>
            <a:xfrm>
              <a:off x="7317105" y="2596515"/>
              <a:ext cx="1851660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𝐹</a:t>
              </a:r>
              <a:r>
                <a:rPr lang="ru-RU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_(</a:t>
              </a:r>
              <a:r>
                <a:rPr lang="uk-UA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критичне(0,01</a:t>
              </a:r>
              <a:r>
                <a:rPr lang="en-US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;4;40)</a:t>
              </a:r>
              <a:r>
                <a:rPr lang="ru-RU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5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1"/>
  <sheetViews>
    <sheetView tabSelected="1" topLeftCell="D1" workbookViewId="0">
      <selection activeCell="N6" sqref="N6"/>
    </sheetView>
  </sheetViews>
  <sheetFormatPr defaultRowHeight="15" x14ac:dyDescent="0.25"/>
  <cols>
    <col min="1" max="1" width="9.5703125" style="4" customWidth="1"/>
    <col min="2" max="2" width="16.85546875" style="4" customWidth="1"/>
    <col min="3" max="3" width="10.85546875" style="4" customWidth="1"/>
    <col min="4" max="4" width="10" style="4" customWidth="1"/>
    <col min="5" max="5" width="9.140625" style="4" customWidth="1"/>
    <col min="6" max="6" width="9.42578125" style="4" customWidth="1"/>
    <col min="7" max="7" width="9.140625" style="4" customWidth="1"/>
    <col min="8" max="8" width="9.5703125" style="4" customWidth="1"/>
    <col min="9" max="9" width="9.140625" style="4" customWidth="1"/>
    <col min="10" max="10" width="9" style="4" customWidth="1"/>
    <col min="11" max="11" width="9.140625" style="4" customWidth="1"/>
    <col min="12" max="12" width="9.140625" style="4"/>
    <col min="13" max="13" width="9.140625" style="4" customWidth="1"/>
    <col min="14" max="14" width="8.7109375" style="4" customWidth="1"/>
    <col min="15" max="15" width="8.28515625" style="4" customWidth="1"/>
    <col min="16" max="16" width="8.85546875" style="4" customWidth="1"/>
    <col min="17" max="18" width="8.7109375" style="4" customWidth="1"/>
    <col min="19" max="20" width="9.140625" style="4"/>
    <col min="21" max="21" width="8.28515625" style="4" customWidth="1"/>
    <col min="22" max="16384" width="9.140625" style="4"/>
  </cols>
  <sheetData>
    <row r="1" spans="1:31" ht="30" customHeight="1" x14ac:dyDescent="0.25">
      <c r="A1" s="1" t="s">
        <v>11</v>
      </c>
      <c r="B1" s="1" t="s">
        <v>1</v>
      </c>
      <c r="C1" s="31" t="s">
        <v>0</v>
      </c>
      <c r="D1" s="31"/>
      <c r="E1" s="31"/>
      <c r="F1" s="31"/>
      <c r="G1" s="31"/>
      <c r="H1" s="31"/>
      <c r="I1" s="31"/>
      <c r="J1" s="31"/>
      <c r="K1" s="31"/>
      <c r="L1" s="2" t="s">
        <v>17</v>
      </c>
      <c r="M1" s="3" t="s">
        <v>22</v>
      </c>
      <c r="P1" s="5"/>
    </row>
    <row r="2" spans="1:31" x14ac:dyDescent="0.25">
      <c r="A2" s="2">
        <v>1</v>
      </c>
      <c r="B2" s="6" t="s">
        <v>2</v>
      </c>
      <c r="C2" s="7">
        <f>P2</f>
        <v>5</v>
      </c>
      <c r="D2" s="7">
        <f>P2</f>
        <v>5</v>
      </c>
      <c r="E2" s="7">
        <f>P2*2</f>
        <v>10</v>
      </c>
      <c r="F2" s="7">
        <f>P2*2</f>
        <v>10</v>
      </c>
      <c r="G2" s="7">
        <f>P2*2</f>
        <v>10</v>
      </c>
      <c r="H2" s="7">
        <f>P2*3</f>
        <v>15</v>
      </c>
      <c r="I2" s="7">
        <f>P2</f>
        <v>5</v>
      </c>
      <c r="J2" s="7">
        <f>P2*2</f>
        <v>10</v>
      </c>
      <c r="K2" s="7">
        <f>P2*2</f>
        <v>10</v>
      </c>
      <c r="L2" s="7">
        <f>SUM(C2:K2)</f>
        <v>80</v>
      </c>
      <c r="M2" s="7">
        <f>L2/$P$3</f>
        <v>8.8888888888888893</v>
      </c>
      <c r="O2" s="8" t="s">
        <v>14</v>
      </c>
      <c r="P2" s="25">
        <v>5</v>
      </c>
      <c r="Q2" s="32" t="s">
        <v>7</v>
      </c>
      <c r="R2" s="32"/>
      <c r="S2" s="32"/>
      <c r="T2" s="32"/>
      <c r="U2" s="32"/>
    </row>
    <row r="3" spans="1:31" x14ac:dyDescent="0.25">
      <c r="A3" s="2">
        <v>2</v>
      </c>
      <c r="B3" s="6" t="s">
        <v>3</v>
      </c>
      <c r="C3" s="7">
        <f>P2</f>
        <v>5</v>
      </c>
      <c r="D3" s="7">
        <f>P2</f>
        <v>5</v>
      </c>
      <c r="E3" s="7">
        <f>P2*2</f>
        <v>10</v>
      </c>
      <c r="F3" s="7">
        <f>P2</f>
        <v>5</v>
      </c>
      <c r="G3" s="7">
        <f>P2*2</f>
        <v>10</v>
      </c>
      <c r="H3" s="7">
        <f>P2*2</f>
        <v>10</v>
      </c>
      <c r="I3" s="7">
        <f>P2</f>
        <v>5</v>
      </c>
      <c r="J3" s="7">
        <f>P2*2</f>
        <v>10</v>
      </c>
      <c r="K3" s="7">
        <f>P2*3</f>
        <v>15</v>
      </c>
      <c r="L3" s="7">
        <f t="shared" ref="L3:L4" si="0">SUM(C3:K3)</f>
        <v>75</v>
      </c>
      <c r="M3" s="7">
        <f t="shared" ref="M3:M6" si="1">L3/$P$3</f>
        <v>8.3333333333333339</v>
      </c>
      <c r="O3" s="8" t="s">
        <v>15</v>
      </c>
      <c r="P3" s="25">
        <f>COLUMNS(C2:K6)</f>
        <v>9</v>
      </c>
      <c r="Q3" s="32" t="s">
        <v>16</v>
      </c>
      <c r="R3" s="32"/>
      <c r="S3" s="32"/>
      <c r="T3" s="32"/>
      <c r="U3" s="32"/>
    </row>
    <row r="4" spans="1:31" x14ac:dyDescent="0.25">
      <c r="A4" s="2">
        <v>3</v>
      </c>
      <c r="B4" s="6" t="s">
        <v>4</v>
      </c>
      <c r="C4" s="7">
        <f>P2*2</f>
        <v>10</v>
      </c>
      <c r="D4" s="7">
        <f>P2</f>
        <v>5</v>
      </c>
      <c r="E4" s="7">
        <f>P2*2</f>
        <v>10</v>
      </c>
      <c r="F4" s="7">
        <f>P2*4</f>
        <v>20</v>
      </c>
      <c r="G4" s="7">
        <f>P2*2</f>
        <v>10</v>
      </c>
      <c r="H4" s="7">
        <f>P2*2</f>
        <v>10</v>
      </c>
      <c r="I4" s="7">
        <f>P2*3</f>
        <v>15</v>
      </c>
      <c r="J4" s="7">
        <f>P2*4</f>
        <v>20</v>
      </c>
      <c r="K4" s="7">
        <f>P2*3</f>
        <v>15</v>
      </c>
      <c r="L4" s="7">
        <f t="shared" si="0"/>
        <v>115</v>
      </c>
      <c r="M4" s="7">
        <f t="shared" si="1"/>
        <v>12.777777777777779</v>
      </c>
      <c r="O4" s="8" t="s">
        <v>13</v>
      </c>
      <c r="P4" s="25">
        <v>5</v>
      </c>
      <c r="Q4" s="32" t="s">
        <v>8</v>
      </c>
      <c r="R4" s="32"/>
      <c r="S4" s="32"/>
      <c r="T4" s="32"/>
      <c r="U4" s="32"/>
    </row>
    <row r="5" spans="1:31" x14ac:dyDescent="0.25">
      <c r="A5" s="2">
        <v>4</v>
      </c>
      <c r="B5" s="6" t="s">
        <v>5</v>
      </c>
      <c r="C5" s="7">
        <f>P2*2</f>
        <v>10</v>
      </c>
      <c r="D5" s="7">
        <f>P2</f>
        <v>5</v>
      </c>
      <c r="E5" s="7">
        <f>P2*3</f>
        <v>15</v>
      </c>
      <c r="F5" s="7">
        <f>P2*3</f>
        <v>15</v>
      </c>
      <c r="G5" s="7">
        <f>P2*4</f>
        <v>20</v>
      </c>
      <c r="H5" s="7">
        <f>P2*2</f>
        <v>10</v>
      </c>
      <c r="I5" s="7">
        <f>P2*4</f>
        <v>20</v>
      </c>
      <c r="J5" s="7">
        <f>P2*5</f>
        <v>25</v>
      </c>
      <c r="K5" s="7">
        <f>P2*3</f>
        <v>15</v>
      </c>
      <c r="L5" s="7">
        <f>SUM(C5:K5)</f>
        <v>135</v>
      </c>
      <c r="M5" s="7">
        <f t="shared" si="1"/>
        <v>15</v>
      </c>
      <c r="O5" s="8" t="s">
        <v>12</v>
      </c>
      <c r="P5" s="25">
        <f>P3*P4</f>
        <v>45</v>
      </c>
      <c r="Q5" s="32" t="s">
        <v>9</v>
      </c>
      <c r="R5" s="32"/>
      <c r="S5" s="32"/>
      <c r="T5" s="32"/>
      <c r="U5" s="32"/>
    </row>
    <row r="6" spans="1:31" ht="15.75" customHeight="1" x14ac:dyDescent="0.25">
      <c r="A6" s="2">
        <v>5</v>
      </c>
      <c r="B6" s="9" t="s">
        <v>6</v>
      </c>
      <c r="C6" s="7">
        <f>P2*3</f>
        <v>15</v>
      </c>
      <c r="D6" s="7">
        <f>P2*2</f>
        <v>10</v>
      </c>
      <c r="E6" s="7">
        <f>P2*4</f>
        <v>20</v>
      </c>
      <c r="F6" s="7">
        <f>P2*5</f>
        <v>25</v>
      </c>
      <c r="G6" s="7">
        <f>P2*4</f>
        <v>20</v>
      </c>
      <c r="H6" s="7">
        <f>P2*3</f>
        <v>15</v>
      </c>
      <c r="I6" s="7">
        <f>P2*5</f>
        <v>25</v>
      </c>
      <c r="J6" s="7">
        <f>P2*3</f>
        <v>15</v>
      </c>
      <c r="K6" s="7">
        <f>P2*5</f>
        <v>25</v>
      </c>
      <c r="L6" s="7">
        <f>SUM(C6:K6)</f>
        <v>170</v>
      </c>
      <c r="M6" s="7">
        <f t="shared" si="1"/>
        <v>18.888888888888889</v>
      </c>
      <c r="N6" s="5"/>
      <c r="O6" s="5"/>
      <c r="P6" s="5"/>
      <c r="Q6" s="5"/>
      <c r="R6" s="5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ht="15" customHeight="1" x14ac:dyDescent="0.25">
      <c r="A7" s="2"/>
      <c r="B7" s="6" t="s">
        <v>10</v>
      </c>
      <c r="C7" s="10">
        <f>SUM(C2:C6)</f>
        <v>45</v>
      </c>
      <c r="D7" s="10">
        <f t="shared" ref="D7:J7" si="2">SUM(D2:D6)</f>
        <v>30</v>
      </c>
      <c r="E7" s="10">
        <f t="shared" si="2"/>
        <v>65</v>
      </c>
      <c r="F7" s="10">
        <f t="shared" si="2"/>
        <v>75</v>
      </c>
      <c r="G7" s="10">
        <f t="shared" si="2"/>
        <v>70</v>
      </c>
      <c r="H7" s="10">
        <f t="shared" si="2"/>
        <v>60</v>
      </c>
      <c r="I7" s="10">
        <f t="shared" si="2"/>
        <v>70</v>
      </c>
      <c r="J7" s="10">
        <f t="shared" si="2"/>
        <v>80</v>
      </c>
      <c r="K7" s="10">
        <f>SUM(K2:K6)</f>
        <v>80</v>
      </c>
      <c r="L7" s="11">
        <f>SUM(L2:L6)</f>
        <v>575</v>
      </c>
      <c r="M7" s="11">
        <f>SUM(C7:K7)</f>
        <v>575</v>
      </c>
      <c r="N7" s="5"/>
      <c r="P7" s="5"/>
      <c r="Q7" s="5"/>
      <c r="R7" s="5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ht="27" customHeight="1" x14ac:dyDescent="0.25">
      <c r="A8" s="12"/>
      <c r="B8" s="12"/>
      <c r="C8" s="13"/>
      <c r="D8" s="14"/>
      <c r="O8" s="5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ht="15" customHeight="1" x14ac:dyDescent="0.25">
      <c r="A9" s="29" t="s">
        <v>19</v>
      </c>
      <c r="B9" s="29"/>
      <c r="C9" s="29"/>
      <c r="D9" s="33">
        <f>SUMSQ(L2:L6)</f>
        <v>72375</v>
      </c>
      <c r="F9" s="16"/>
      <c r="G9" s="16"/>
      <c r="H9" s="16"/>
      <c r="I9" s="28">
        <f>D13/L9</f>
        <v>173.61111111111109</v>
      </c>
      <c r="K9" s="16"/>
      <c r="L9" s="21">
        <f>P4-1</f>
        <v>4</v>
      </c>
      <c r="N9" s="16"/>
      <c r="O9" s="21">
        <f>P5-1</f>
        <v>44</v>
      </c>
      <c r="Q9" s="30" t="s">
        <v>26</v>
      </c>
      <c r="R9" s="30"/>
      <c r="S9" s="30"/>
      <c r="T9" s="30"/>
      <c r="U9" s="30"/>
      <c r="V9" s="22"/>
      <c r="W9" s="22"/>
      <c r="X9" s="22"/>
    </row>
    <row r="10" spans="1:31" x14ac:dyDescent="0.25">
      <c r="A10" s="26" t="s">
        <v>18</v>
      </c>
      <c r="B10" s="27"/>
      <c r="C10" s="27"/>
      <c r="D10" s="21">
        <f>SUMSQ(C2:K6)</f>
        <v>8975</v>
      </c>
      <c r="E10" s="5"/>
      <c r="F10" s="16"/>
      <c r="G10" s="16"/>
      <c r="H10" s="16"/>
      <c r="I10" s="28"/>
      <c r="L10" s="34"/>
      <c r="Q10" s="30"/>
      <c r="R10" s="30"/>
      <c r="S10" s="30"/>
      <c r="T10" s="30"/>
      <c r="U10" s="30"/>
      <c r="V10" s="22"/>
      <c r="W10" s="22"/>
      <c r="X10" s="22"/>
    </row>
    <row r="11" spans="1:31" ht="15.75" customHeight="1" x14ac:dyDescent="0.25">
      <c r="D11" s="34"/>
      <c r="F11" s="16"/>
      <c r="G11" s="16"/>
      <c r="H11" s="16"/>
      <c r="I11" s="21"/>
      <c r="K11" s="16"/>
      <c r="L11" s="21">
        <f>O9-L9</f>
        <v>40</v>
      </c>
      <c r="M11" s="5"/>
      <c r="Q11" s="30"/>
      <c r="R11" s="30"/>
      <c r="S11" s="30"/>
      <c r="T11" s="30"/>
      <c r="U11" s="30"/>
      <c r="V11" s="22"/>
      <c r="W11" s="22"/>
      <c r="X11" s="22"/>
    </row>
    <row r="12" spans="1:31" ht="15" customHeight="1" x14ac:dyDescent="0.25">
      <c r="A12" s="26" t="s">
        <v>23</v>
      </c>
      <c r="B12" s="26"/>
      <c r="C12" s="26"/>
      <c r="D12" s="21">
        <f>D10-1/P5*(M7)^2</f>
        <v>1627.7777777777774</v>
      </c>
      <c r="F12" s="16"/>
      <c r="G12" s="16"/>
      <c r="H12" s="16"/>
      <c r="I12" s="28">
        <f>D15/L11</f>
        <v>23.333333333333332</v>
      </c>
      <c r="M12" s="5"/>
      <c r="O12" s="5"/>
      <c r="P12" s="5"/>
      <c r="Q12" s="30"/>
      <c r="R12" s="30"/>
      <c r="S12" s="30"/>
      <c r="T12" s="30"/>
      <c r="U12" s="30"/>
      <c r="V12" s="22"/>
      <c r="W12" s="22"/>
      <c r="X12" s="22"/>
      <c r="Y12" s="18"/>
      <c r="Z12" s="18"/>
      <c r="AA12" s="18"/>
      <c r="AB12" s="18"/>
      <c r="AC12" s="18"/>
      <c r="AD12" s="18"/>
    </row>
    <row r="13" spans="1:31" x14ac:dyDescent="0.25">
      <c r="A13" s="26" t="s">
        <v>20</v>
      </c>
      <c r="B13" s="26"/>
      <c r="C13" s="26"/>
      <c r="D13" s="21">
        <f>D9/P3-((M7)^2)/P5</f>
        <v>694.44444444444434</v>
      </c>
      <c r="E13" s="17"/>
      <c r="F13" s="16"/>
      <c r="G13" s="16"/>
      <c r="H13" s="16"/>
      <c r="I13" s="28"/>
      <c r="K13" s="16"/>
      <c r="L13" s="16"/>
      <c r="M13" s="16"/>
      <c r="N13" s="15"/>
      <c r="O13" s="21">
        <v>3.83</v>
      </c>
      <c r="Q13" s="30"/>
      <c r="R13" s="30"/>
      <c r="S13" s="30"/>
      <c r="T13" s="30"/>
      <c r="U13" s="30"/>
    </row>
    <row r="14" spans="1:31" x14ac:dyDescent="0.25">
      <c r="A14" s="13"/>
      <c r="B14" s="17"/>
      <c r="C14" s="17"/>
      <c r="D14" s="35"/>
      <c r="E14" s="17"/>
      <c r="Q14" s="30"/>
      <c r="R14" s="30"/>
      <c r="S14" s="30"/>
      <c r="T14" s="30"/>
      <c r="U14" s="30"/>
    </row>
    <row r="15" spans="1:31" x14ac:dyDescent="0.25">
      <c r="A15" s="26" t="s">
        <v>24</v>
      </c>
      <c r="B15" s="26"/>
      <c r="C15" s="26"/>
      <c r="D15" s="21">
        <f>(C2-M2)^2+(D2-M2)^2+(E2-M2)^2+(F2-M2)^2+(G2-M2)^2+(H2-M2)^2+(I2-M2)^2+(J2-M2)^2+(K2-M2)^2+(C3-M3)^2+(D3-M3)^2+(E3-M3)^2+(F3-M3)^2+(G3-M3)^2+(H3-M3)^2+(I3-M3)^2+(J3-M3)^2+(K3-M3)^2+(C4-M4)^2+(D4-M4)^2+(E4-M4)^2+(F4-M4)^2+(G4-M4)^2+(H4-M4)^2+(I4-M4)^2+(J4-M4)^2+(K4-M4)^2+(C5-M5)^2+(D5-M5)^2+(E5-M5)^2+(F5-M5)^2+(G5-M5)^2+(H5-M5)^2+(I5-M5)^2+(J5-M5)^2+(K5-M5)^2+(C6-M6)^2+(D6-M6)^2+(E6-M6)^2+(F6-M6)^2+(G6-M6)^2+(H6-M6)^2+(I6-M6)^2+(J6-M6)^2+(K6-M6)^2</f>
        <v>933.33333333333326</v>
      </c>
      <c r="E15" s="17"/>
      <c r="F15" s="16"/>
      <c r="G15" s="16"/>
      <c r="H15" s="16"/>
      <c r="I15" s="28">
        <f>I9/I12</f>
        <v>7.4404761904761898</v>
      </c>
      <c r="Q15" s="23"/>
      <c r="R15" s="23"/>
      <c r="S15" s="23"/>
      <c r="T15" s="23"/>
      <c r="U15" s="36">
        <f>O16</f>
        <v>0.42662116040955633</v>
      </c>
    </row>
    <row r="16" spans="1:31" x14ac:dyDescent="0.25">
      <c r="A16" s="26" t="s">
        <v>21</v>
      </c>
      <c r="B16" s="27"/>
      <c r="C16" s="27"/>
      <c r="D16" s="21">
        <f>D12-D13</f>
        <v>933.33333333333303</v>
      </c>
      <c r="E16" s="17"/>
      <c r="F16" s="16"/>
      <c r="G16" s="16"/>
      <c r="H16" s="16"/>
      <c r="I16" s="28"/>
      <c r="K16" s="26" t="s">
        <v>25</v>
      </c>
      <c r="L16" s="26"/>
      <c r="M16" s="26"/>
      <c r="N16" s="26"/>
      <c r="O16" s="24">
        <f>(D13/D12)*100%</f>
        <v>0.42662116040955633</v>
      </c>
      <c r="Q16" s="22"/>
      <c r="R16" s="22"/>
      <c r="S16" s="22"/>
      <c r="T16" s="22"/>
      <c r="U16" s="22"/>
    </row>
    <row r="17" spans="1:19" ht="15" customHeight="1" x14ac:dyDescent="0.25">
      <c r="A17" s="13"/>
      <c r="B17" s="17"/>
      <c r="C17" s="17"/>
      <c r="D17" s="17"/>
      <c r="E17" s="17"/>
      <c r="J17" s="17"/>
    </row>
    <row r="18" spans="1:19" x14ac:dyDescent="0.25">
      <c r="A18" s="13"/>
      <c r="B18" s="17"/>
      <c r="C18" s="17"/>
      <c r="D18" s="17"/>
      <c r="E18" s="17"/>
      <c r="M18" s="5"/>
    </row>
    <row r="19" spans="1:19" ht="19.5" x14ac:dyDescent="0.3">
      <c r="A19" s="13"/>
      <c r="B19" s="17"/>
      <c r="C19" s="17"/>
      <c r="D19" s="17"/>
      <c r="E19" s="17"/>
      <c r="J19" s="5"/>
      <c r="K19" s="5"/>
      <c r="L19" s="5"/>
      <c r="M19" s="20"/>
    </row>
    <row r="20" spans="1:19" x14ac:dyDescent="0.25">
      <c r="A20" s="5"/>
      <c r="B20" s="17"/>
      <c r="C20" s="17"/>
      <c r="D20" s="17"/>
      <c r="E20" s="17"/>
      <c r="F20" s="17"/>
      <c r="G20" s="17"/>
      <c r="H20" s="5"/>
      <c r="I20" s="5"/>
      <c r="J20" s="5"/>
      <c r="K20" s="5"/>
      <c r="L20" s="5"/>
      <c r="M20" s="5"/>
    </row>
    <row r="21" spans="1:19" x14ac:dyDescent="0.25">
      <c r="A21" s="5"/>
      <c r="B21" s="17"/>
      <c r="C21" s="17"/>
      <c r="D21" s="5"/>
      <c r="E21" s="5"/>
      <c r="F21" s="5"/>
      <c r="G21" s="5"/>
      <c r="H21" s="5"/>
      <c r="M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13"/>
      <c r="J22" s="5"/>
      <c r="K22" s="5"/>
      <c r="L22" s="5"/>
    </row>
    <row r="23" spans="1:19" x14ac:dyDescent="0.25">
      <c r="A23" s="13"/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P23" s="5"/>
      <c r="Q23" s="5"/>
      <c r="R23" s="5"/>
      <c r="S23" s="5"/>
    </row>
    <row r="24" spans="1:19" x14ac:dyDescent="0.25">
      <c r="A24" s="13"/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13"/>
      <c r="D30" s="5"/>
      <c r="E30" s="5"/>
      <c r="F30" s="5"/>
      <c r="G30" s="5"/>
      <c r="H30" s="5"/>
      <c r="I30" s="5"/>
      <c r="J30" s="5"/>
      <c r="O30" s="5"/>
      <c r="P30" s="5"/>
      <c r="Q30" s="5"/>
      <c r="R30" s="5"/>
      <c r="S30" s="5"/>
    </row>
    <row r="31" spans="1:19" x14ac:dyDescent="0.25">
      <c r="A31" s="13"/>
      <c r="B31" s="14"/>
      <c r="C31" s="14"/>
      <c r="D31" s="13"/>
      <c r="E31" s="13"/>
      <c r="F31" s="13"/>
      <c r="G31" s="13"/>
      <c r="H31" s="13"/>
      <c r="I31" s="13"/>
      <c r="J31" s="13"/>
      <c r="K31" s="14"/>
      <c r="L31" s="14"/>
      <c r="M31" s="14"/>
      <c r="N31" s="14"/>
      <c r="O31" s="13"/>
      <c r="P31" s="5"/>
      <c r="Q31" s="5"/>
      <c r="R31" s="5"/>
      <c r="S31" s="5"/>
    </row>
    <row r="32" spans="1:19" x14ac:dyDescent="0.25">
      <c r="A32" s="13"/>
      <c r="B32" s="14"/>
      <c r="C32" s="14"/>
      <c r="D32" s="13"/>
      <c r="E32" s="13"/>
      <c r="F32" s="13"/>
      <c r="G32" s="13"/>
      <c r="H32" s="13"/>
      <c r="I32" s="13"/>
      <c r="J32" s="13"/>
      <c r="K32" s="14"/>
      <c r="L32" s="14"/>
      <c r="M32" s="14"/>
      <c r="N32" s="14"/>
      <c r="O32" s="13"/>
      <c r="P32" s="5"/>
      <c r="Q32" s="5"/>
      <c r="R32" s="5"/>
      <c r="S32" s="5"/>
    </row>
    <row r="33" spans="1:19" x14ac:dyDescent="0.25">
      <c r="A33" s="13"/>
      <c r="B33" s="14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5"/>
      <c r="Q33" s="5"/>
      <c r="R33" s="5"/>
      <c r="S33" s="5"/>
    </row>
    <row r="34" spans="1:19" x14ac:dyDescent="0.25">
      <c r="A34" s="13"/>
      <c r="B34" s="14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5"/>
      <c r="Q34" s="5"/>
      <c r="R34" s="5"/>
      <c r="S34" s="5"/>
    </row>
    <row r="35" spans="1:19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3"/>
      <c r="P35" s="5"/>
      <c r="Q35" s="5"/>
      <c r="R35" s="5"/>
      <c r="S35" s="5"/>
    </row>
    <row r="36" spans="1:19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14"/>
      <c r="M36" s="14"/>
      <c r="N36" s="14"/>
      <c r="O36" s="13"/>
      <c r="P36" s="5"/>
      <c r="Q36" s="5"/>
      <c r="R36" s="5"/>
      <c r="S36" s="5"/>
    </row>
    <row r="37" spans="1:19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5"/>
      <c r="Q37" s="5"/>
      <c r="R37" s="5"/>
      <c r="S37" s="5"/>
    </row>
    <row r="38" spans="1:19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5"/>
      <c r="Q38" s="5"/>
      <c r="R38" s="5"/>
      <c r="S38" s="5"/>
    </row>
    <row r="39" spans="1:19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4"/>
      <c r="O39" s="14"/>
      <c r="Q39" s="5"/>
      <c r="R39" s="5"/>
      <c r="S39" s="5"/>
    </row>
    <row r="40" spans="1:19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Q40" s="5"/>
      <c r="R40" s="5"/>
      <c r="S40" s="5"/>
    </row>
    <row r="41" spans="1:19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4"/>
      <c r="K41" s="14"/>
      <c r="L41" s="14"/>
      <c r="M41" s="14"/>
      <c r="N41" s="14"/>
      <c r="O41" s="14"/>
      <c r="Q41" s="5"/>
      <c r="R41" s="5"/>
      <c r="S41" s="5"/>
    </row>
    <row r="42" spans="1:19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4"/>
      <c r="K42" s="14"/>
      <c r="L42" s="14"/>
      <c r="M42" s="14"/>
      <c r="N42" s="14"/>
      <c r="O42" s="14"/>
      <c r="Q42" s="5"/>
      <c r="R42" s="5"/>
      <c r="S42" s="5"/>
    </row>
    <row r="43" spans="1:19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4"/>
      <c r="K43" s="14"/>
      <c r="L43" s="14"/>
      <c r="M43" s="14"/>
      <c r="N43" s="14"/>
      <c r="O43" s="14"/>
      <c r="Q43" s="5"/>
      <c r="R43" s="5"/>
      <c r="S43" s="5"/>
    </row>
    <row r="44" spans="1:19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5"/>
      <c r="Q44" s="5"/>
      <c r="R44" s="5"/>
      <c r="S44" s="5"/>
    </row>
    <row r="45" spans="1:19" x14ac:dyDescent="0.25">
      <c r="A45" s="13"/>
      <c r="B45" s="13"/>
      <c r="C45" s="13"/>
      <c r="D45" s="13"/>
      <c r="E45" s="13"/>
      <c r="F45" s="13"/>
      <c r="G45" s="13"/>
      <c r="H45" s="13"/>
      <c r="I45" s="14"/>
      <c r="J45" s="14"/>
      <c r="K45" s="14"/>
      <c r="L45" s="14"/>
      <c r="M45" s="14"/>
      <c r="N45" s="14"/>
      <c r="O45" s="14"/>
      <c r="Q45" s="5"/>
      <c r="R45" s="5"/>
      <c r="S45" s="5"/>
    </row>
    <row r="46" spans="1:19" x14ac:dyDescent="0.25">
      <c r="A46" s="13"/>
      <c r="B46" s="13"/>
      <c r="C46" s="13"/>
      <c r="D46" s="13"/>
      <c r="E46" s="13"/>
      <c r="F46" s="13"/>
      <c r="G46" s="13"/>
      <c r="H46" s="13"/>
      <c r="I46" s="14"/>
      <c r="J46" s="14"/>
      <c r="K46" s="14"/>
      <c r="L46" s="14"/>
      <c r="M46" s="14"/>
      <c r="N46" s="14"/>
      <c r="O46" s="14"/>
      <c r="Q46" s="5"/>
      <c r="R46" s="5"/>
      <c r="S46" s="5"/>
    </row>
    <row r="47" spans="1:19" x14ac:dyDescent="0.25">
      <c r="A47" s="13"/>
      <c r="B47" s="13"/>
      <c r="C47" s="13"/>
      <c r="D47" s="13"/>
      <c r="E47" s="13"/>
      <c r="F47" s="13"/>
      <c r="G47" s="13"/>
      <c r="H47" s="13"/>
      <c r="I47" s="14"/>
      <c r="J47" s="14"/>
      <c r="K47" s="14"/>
      <c r="L47" s="14"/>
      <c r="M47" s="14"/>
      <c r="N47" s="14"/>
      <c r="O47" s="14"/>
      <c r="Q47" s="5"/>
      <c r="R47" s="5"/>
      <c r="S47" s="5"/>
    </row>
    <row r="48" spans="1:19" x14ac:dyDescent="0.25">
      <c r="A48" s="13"/>
      <c r="B48" s="13"/>
      <c r="C48" s="13"/>
      <c r="D48" s="13"/>
      <c r="E48" s="13"/>
      <c r="F48" s="13"/>
      <c r="G48" s="13"/>
      <c r="H48" s="13"/>
      <c r="I48" s="14"/>
      <c r="J48" s="14"/>
      <c r="K48" s="14"/>
      <c r="L48" s="14"/>
      <c r="M48" s="14"/>
      <c r="N48" s="14"/>
      <c r="O48" s="14"/>
      <c r="Q48" s="5"/>
      <c r="R48" s="5"/>
      <c r="S48" s="5"/>
    </row>
    <row r="49" spans="1:19" x14ac:dyDescent="0.25">
      <c r="A49" s="13"/>
      <c r="B49" s="13"/>
      <c r="C49" s="13"/>
      <c r="D49" s="13"/>
      <c r="E49" s="13"/>
      <c r="F49" s="13"/>
      <c r="G49" s="13"/>
      <c r="H49" s="13"/>
      <c r="I49" s="14"/>
      <c r="J49" s="14"/>
      <c r="K49" s="14"/>
      <c r="L49" s="14"/>
      <c r="M49" s="14"/>
      <c r="N49" s="14"/>
      <c r="O49" s="14"/>
      <c r="Q49" s="5"/>
      <c r="R49" s="5"/>
      <c r="S49" s="5"/>
    </row>
    <row r="50" spans="1:19" x14ac:dyDescent="0.25">
      <c r="A50" s="13"/>
      <c r="B50" s="13"/>
      <c r="C50" s="13"/>
      <c r="D50" s="13"/>
      <c r="E50" s="13"/>
      <c r="F50" s="13"/>
      <c r="G50" s="13"/>
      <c r="H50" s="13"/>
      <c r="I50" s="14"/>
      <c r="J50" s="14"/>
      <c r="K50" s="14"/>
      <c r="L50" s="14"/>
      <c r="M50" s="14"/>
      <c r="N50" s="14"/>
      <c r="O50" s="14"/>
      <c r="Q50" s="5"/>
      <c r="R50" s="5"/>
      <c r="S50" s="5"/>
    </row>
    <row r="51" spans="1:19" x14ac:dyDescent="0.25">
      <c r="A51" s="13"/>
      <c r="B51" s="13"/>
      <c r="C51" s="13"/>
      <c r="D51" s="13"/>
      <c r="E51" s="13"/>
      <c r="F51" s="13"/>
      <c r="G51" s="13"/>
      <c r="H51" s="13"/>
      <c r="I51" s="14"/>
      <c r="J51" s="14"/>
      <c r="K51" s="14"/>
      <c r="L51" s="14"/>
      <c r="M51" s="14"/>
      <c r="N51" s="14"/>
      <c r="O51" s="14"/>
      <c r="Q51" s="5"/>
      <c r="R51" s="5"/>
      <c r="S51" s="5"/>
    </row>
    <row r="52" spans="1:19" x14ac:dyDescent="0.25">
      <c r="A52" s="13"/>
      <c r="B52" s="13"/>
      <c r="C52" s="13"/>
      <c r="D52" s="13"/>
      <c r="E52" s="13"/>
      <c r="F52" s="13"/>
      <c r="G52" s="13"/>
      <c r="H52" s="13"/>
      <c r="I52" s="14"/>
      <c r="J52" s="14"/>
      <c r="K52" s="14"/>
      <c r="L52" s="14"/>
      <c r="M52" s="14"/>
      <c r="N52" s="14"/>
      <c r="O52" s="14"/>
      <c r="Q52" s="5"/>
      <c r="R52" s="5"/>
      <c r="S52" s="5"/>
    </row>
    <row r="53" spans="1:19" x14ac:dyDescent="0.25">
      <c r="A53" s="13"/>
      <c r="B53" s="13"/>
      <c r="C53" s="13"/>
      <c r="D53" s="13"/>
      <c r="E53" s="13"/>
      <c r="F53" s="13"/>
      <c r="G53" s="13"/>
      <c r="H53" s="13"/>
      <c r="I53" s="14"/>
      <c r="J53" s="14"/>
      <c r="K53" s="14"/>
      <c r="L53" s="14"/>
      <c r="M53" s="14"/>
      <c r="N53" s="14"/>
      <c r="O53" s="14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x14ac:dyDescent="0.25">
      <c r="A141" s="5"/>
      <c r="B141" s="5"/>
      <c r="C141" s="5"/>
    </row>
  </sheetData>
  <mergeCells count="16">
    <mergeCell ref="C1:K1"/>
    <mergeCell ref="Q2:U2"/>
    <mergeCell ref="Q3:U3"/>
    <mergeCell ref="Q4:U4"/>
    <mergeCell ref="Q5:U5"/>
    <mergeCell ref="A10:C10"/>
    <mergeCell ref="A9:C9"/>
    <mergeCell ref="I9:I10"/>
    <mergeCell ref="Q9:U14"/>
    <mergeCell ref="A13:C13"/>
    <mergeCell ref="A15:C15"/>
    <mergeCell ref="A16:C16"/>
    <mergeCell ref="K16:N16"/>
    <mergeCell ref="I12:I13"/>
    <mergeCell ref="I15:I16"/>
    <mergeCell ref="A12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 Hapei</cp:lastModifiedBy>
  <dcterms:created xsi:type="dcterms:W3CDTF">2015-06-05T18:17:20Z</dcterms:created>
  <dcterms:modified xsi:type="dcterms:W3CDTF">2022-10-30T13:21:51Z</dcterms:modified>
</cp:coreProperties>
</file>