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0230" windowHeight="70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H14" i="1" l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G5" i="1"/>
  <c r="N5" i="1"/>
  <c r="E1" i="1"/>
  <c r="G12" i="1" l="1"/>
  <c r="G13" i="1" l="1"/>
  <c r="B12" i="1"/>
  <c r="U7" i="1"/>
  <c r="C7" i="1"/>
  <c r="D7" i="1"/>
  <c r="E7" i="1"/>
  <c r="F7" i="1"/>
  <c r="H7" i="1"/>
  <c r="I7" i="1"/>
  <c r="J7" i="1"/>
  <c r="K7" i="1"/>
  <c r="L7" i="1"/>
  <c r="M7" i="1"/>
  <c r="O7" i="1"/>
  <c r="P7" i="1"/>
  <c r="Q7" i="1"/>
  <c r="R7" i="1"/>
  <c r="S7" i="1"/>
  <c r="T7" i="1"/>
  <c r="B7" i="1"/>
  <c r="N7" i="1" l="1"/>
  <c r="G11" i="1"/>
  <c r="G7" i="1"/>
  <c r="B13" i="1" l="1"/>
  <c r="C14" i="1" s="1"/>
  <c r="C16" i="1" s="1"/>
</calcChain>
</file>

<file path=xl/sharedStrings.xml><?xml version="1.0" encoding="utf-8"?>
<sst xmlns="http://schemas.openxmlformats.org/spreadsheetml/2006/main" count="19" uniqueCount="17">
  <si>
    <t>xk</t>
  </si>
  <si>
    <t>yk</t>
  </si>
  <si>
    <t>V</t>
  </si>
  <si>
    <t>a</t>
  </si>
  <si>
    <t>dk</t>
  </si>
  <si>
    <t>rc</t>
  </si>
  <si>
    <t>N</t>
  </si>
  <si>
    <t>Rk</t>
  </si>
  <si>
    <t>rk</t>
  </si>
  <si>
    <t>tкр</t>
  </si>
  <si>
    <t>kкр</t>
  </si>
  <si>
    <t>Нульова гіпотеза:</t>
  </si>
  <si>
    <t>zкр</t>
  </si>
  <si>
    <t>Відповідь:</t>
  </si>
  <si>
    <t>-</t>
  </si>
  <si>
    <t>Рангова кореляція Спірмена</t>
  </si>
  <si>
    <t>Рангова кореляція Кендалла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</si>
</sst>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 wrapText="1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5" borderId="0" xfId="0" applyFill="1" applyAlignment="1">
      <alignment horizontal="left" wrapText="1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L19" sqref="L19"/>
    </sheetView>
  </sheetViews>
  <sheetFormatPr defaultRowHeight="15" x14ac:dyDescent="0.25"/>
  <sheetData>
    <row r="1" spans="1:21" x14ac:dyDescent="0.25">
      <c r="A1" s="3" t="s">
        <v>2</v>
      </c>
      <c r="B1" s="3">
        <v>5</v>
      </c>
      <c r="C1" s="4"/>
      <c r="D1" s="3" t="s">
        <v>6</v>
      </c>
      <c r="E1" s="3">
        <f>COLUMNS(C4:V4)</f>
        <v>20</v>
      </c>
      <c r="F1" s="4"/>
      <c r="G1" s="3" t="s">
        <v>3</v>
      </c>
      <c r="H1" s="3">
        <v>0.01</v>
      </c>
      <c r="I1" s="4"/>
      <c r="J1" s="4"/>
      <c r="K1" s="4"/>
      <c r="L1" s="4"/>
      <c r="M1" s="4"/>
      <c r="N1" s="4"/>
      <c r="O1" s="4"/>
      <c r="P1" s="4"/>
      <c r="Q1" s="4"/>
      <c r="R1" s="4"/>
    </row>
    <row r="2" spans="1:2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1" x14ac:dyDescent="0.25">
      <c r="A4" s="5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1">
        <v>18</v>
      </c>
      <c r="T4" s="1">
        <v>19</v>
      </c>
      <c r="U4" s="1">
        <v>20</v>
      </c>
    </row>
    <row r="5" spans="1:21" x14ac:dyDescent="0.25">
      <c r="A5" s="5" t="s">
        <v>1</v>
      </c>
      <c r="B5" s="2">
        <v>2</v>
      </c>
      <c r="C5" s="2">
        <v>1</v>
      </c>
      <c r="D5" s="2">
        <v>4</v>
      </c>
      <c r="E5" s="2">
        <v>3</v>
      </c>
      <c r="F5" s="2">
        <v>5</v>
      </c>
      <c r="G5" s="2">
        <f>B1</f>
        <v>5</v>
      </c>
      <c r="H5" s="2">
        <v>6</v>
      </c>
      <c r="I5" s="2">
        <v>8</v>
      </c>
      <c r="J5" s="2">
        <v>9</v>
      </c>
      <c r="K5" s="2">
        <v>11</v>
      </c>
      <c r="L5" s="2">
        <v>12</v>
      </c>
      <c r="M5" s="2">
        <v>10</v>
      </c>
      <c r="N5" s="2">
        <f>B1</f>
        <v>5</v>
      </c>
      <c r="O5" s="2">
        <v>13</v>
      </c>
      <c r="P5" s="2">
        <v>15</v>
      </c>
      <c r="Q5" s="2">
        <v>17</v>
      </c>
      <c r="R5" s="2">
        <v>16</v>
      </c>
      <c r="S5" s="1">
        <v>19</v>
      </c>
      <c r="T5" s="1">
        <v>20</v>
      </c>
      <c r="U5" s="1">
        <v>18</v>
      </c>
    </row>
    <row r="6" spans="1:21" x14ac:dyDescent="0.25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1" x14ac:dyDescent="0.25">
      <c r="A7" s="5" t="s">
        <v>4</v>
      </c>
      <c r="B7" s="2">
        <f t="shared" ref="B7:U7" si="0">B4-B5</f>
        <v>-1</v>
      </c>
      <c r="C7" s="2">
        <f t="shared" si="0"/>
        <v>1</v>
      </c>
      <c r="D7" s="2">
        <f t="shared" si="0"/>
        <v>-1</v>
      </c>
      <c r="E7" s="2">
        <f t="shared" si="0"/>
        <v>1</v>
      </c>
      <c r="F7" s="2">
        <f t="shared" si="0"/>
        <v>0</v>
      </c>
      <c r="G7" s="2">
        <f t="shared" si="0"/>
        <v>1</v>
      </c>
      <c r="H7" s="2">
        <f t="shared" si="0"/>
        <v>1</v>
      </c>
      <c r="I7" s="2">
        <f t="shared" si="0"/>
        <v>0</v>
      </c>
      <c r="J7" s="2">
        <f t="shared" si="0"/>
        <v>0</v>
      </c>
      <c r="K7" s="2">
        <f t="shared" si="0"/>
        <v>-1</v>
      </c>
      <c r="L7" s="2">
        <f t="shared" si="0"/>
        <v>-1</v>
      </c>
      <c r="M7" s="2">
        <f t="shared" si="0"/>
        <v>2</v>
      </c>
      <c r="N7" s="2">
        <f t="shared" si="0"/>
        <v>8</v>
      </c>
      <c r="O7" s="2">
        <f t="shared" si="0"/>
        <v>1</v>
      </c>
      <c r="P7" s="2">
        <f t="shared" si="0"/>
        <v>0</v>
      </c>
      <c r="Q7" s="2">
        <f t="shared" si="0"/>
        <v>-1</v>
      </c>
      <c r="R7" s="2">
        <f t="shared" si="0"/>
        <v>1</v>
      </c>
      <c r="S7" s="1">
        <f t="shared" si="0"/>
        <v>-1</v>
      </c>
      <c r="T7" s="1">
        <f t="shared" si="0"/>
        <v>-1</v>
      </c>
      <c r="U7" s="1">
        <f t="shared" si="0"/>
        <v>2</v>
      </c>
    </row>
    <row r="8" spans="1:21" x14ac:dyDescent="0.25">
      <c r="A8" s="5" t="s">
        <v>7</v>
      </c>
      <c r="B8" s="2">
        <f>COUNTIF(C5:U5,"&gt;" &amp;B5)</f>
        <v>18</v>
      </c>
      <c r="C8" s="2">
        <f>COUNTIF(D5:U5,"&gt;" &amp;C5)</f>
        <v>18</v>
      </c>
      <c r="D8" s="2">
        <f>COUNTIF(E5:U5,"&gt;" &amp;D5)</f>
        <v>16</v>
      </c>
      <c r="E8" s="2">
        <f>COUNTIF(F5:X5,"&gt;" &amp;E5)</f>
        <v>16</v>
      </c>
      <c r="F8" s="2">
        <f>COUNTIF(G5:U5,"&gt;" &amp;F5)</f>
        <v>13</v>
      </c>
      <c r="G8" s="2">
        <f>COUNTIF(H5:U5,"&gt;" &amp;G5)</f>
        <v>13</v>
      </c>
      <c r="H8" s="2">
        <f>COUNTIF(I5:U5,"&gt;" &amp;H5)</f>
        <v>12</v>
      </c>
      <c r="I8" s="2">
        <f>COUNTIF(J5:U5,"&gt;" &amp;I5)</f>
        <v>11</v>
      </c>
      <c r="J8" s="2">
        <f>COUNTIF(K5:AC5,"&gt;" &amp;J5)</f>
        <v>10</v>
      </c>
      <c r="K8" s="2">
        <f>COUNTIF(L5:U5,"&gt;" &amp;K5)</f>
        <v>8</v>
      </c>
      <c r="L8" s="2">
        <f>COUNTIF(M5:U5,"&gt;" &amp;L5)</f>
        <v>7</v>
      </c>
      <c r="M8" s="2">
        <f>COUNTIF(N5:AF5,"&gt;" &amp;M5)</f>
        <v>7</v>
      </c>
      <c r="N8" s="2">
        <f>COUNTIF(O5:U5,"&gt;" &amp;N5)</f>
        <v>7</v>
      </c>
      <c r="O8" s="2">
        <f>COUNTIF(P5:U5,"&gt;" &amp;O5)</f>
        <v>6</v>
      </c>
      <c r="P8" s="2">
        <f>COUNTIF(Q5:U5,"&gt;" &amp;P5)</f>
        <v>5</v>
      </c>
      <c r="Q8" s="2">
        <f>COUNTIF(R5:U5,"&gt;" &amp;Q5)</f>
        <v>3</v>
      </c>
      <c r="R8" s="2">
        <f>COUNTIF(S5:U5,"&gt;" &amp;R5)</f>
        <v>3</v>
      </c>
      <c r="S8" s="1">
        <f>COUNTIF(T5:U5,"&gt;" &amp;S5)</f>
        <v>1</v>
      </c>
      <c r="T8" s="1">
        <f>COUNTIF(U5,"&gt;" &amp;T5)</f>
        <v>0</v>
      </c>
      <c r="U8" s="2" t="s">
        <v>14</v>
      </c>
    </row>
    <row r="9" spans="1:21" x14ac:dyDescent="0.25">
      <c r="A9" s="4"/>
      <c r="B9" s="4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1" x14ac:dyDescent="0.25">
      <c r="A10" s="10" t="s">
        <v>15</v>
      </c>
      <c r="B10" s="10"/>
      <c r="C10" s="10"/>
      <c r="D10" s="10"/>
      <c r="E10" s="4"/>
      <c r="F10" s="11" t="s">
        <v>16</v>
      </c>
      <c r="G10" s="11"/>
      <c r="H10" s="11"/>
      <c r="I10" s="11"/>
      <c r="K10" s="4"/>
      <c r="L10" s="4"/>
      <c r="M10" s="4"/>
      <c r="N10" s="4"/>
      <c r="O10" s="4"/>
      <c r="P10" s="4"/>
      <c r="Q10" s="4"/>
      <c r="R10" s="4"/>
    </row>
    <row r="11" spans="1:21" x14ac:dyDescent="0.25">
      <c r="A11" s="5" t="s">
        <v>5</v>
      </c>
      <c r="B11" s="8">
        <f>1-6/(POWER(E1,3)-E1)*SUMSQ(B7:U7)</f>
        <v>0.93609022556390975</v>
      </c>
      <c r="C11" s="4"/>
      <c r="D11" s="4"/>
      <c r="E11" s="4"/>
      <c r="F11" s="5" t="s">
        <v>8</v>
      </c>
      <c r="G11" s="8">
        <f>4*SUM(B8:T8)/(E1*(E1-1))-1</f>
        <v>0.83157894736842097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1" x14ac:dyDescent="0.25">
      <c r="A12" s="5" t="s">
        <v>9</v>
      </c>
      <c r="B12" s="2">
        <f>_xlfn.T.INV.2T(H1,E1-2)</f>
        <v>2.8784404727386073</v>
      </c>
      <c r="C12" s="4"/>
      <c r="D12" s="4"/>
      <c r="E12" s="4"/>
      <c r="F12" s="5" t="s">
        <v>12</v>
      </c>
      <c r="G12" s="2">
        <f>_xlfn.NORM.S.INV(1-H1/2)</f>
        <v>2.5758293035488999</v>
      </c>
      <c r="I12" s="4"/>
      <c r="L12" s="4"/>
      <c r="M12" s="4"/>
      <c r="N12" s="4"/>
      <c r="O12" s="4"/>
      <c r="P12" s="4"/>
      <c r="Q12" s="4"/>
      <c r="R12" s="4"/>
    </row>
    <row r="13" spans="1:21" x14ac:dyDescent="0.25">
      <c r="A13" s="5" t="s">
        <v>10</v>
      </c>
      <c r="B13" s="8">
        <f>B12*SQRT((1-POWER(B11,2))/(E1-2))</f>
        <v>0.23865329700152613</v>
      </c>
      <c r="C13" s="4"/>
      <c r="D13" s="4"/>
      <c r="E13" s="4"/>
      <c r="F13" s="5" t="s">
        <v>10</v>
      </c>
      <c r="G13" s="8">
        <f>G12*SQRT((4*E1+10)/(9*E1*(E1-1)))</f>
        <v>0.41785469021196486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1" x14ac:dyDescent="0.25">
      <c r="A14" s="14" t="s">
        <v>11</v>
      </c>
      <c r="B14" s="14"/>
      <c r="C14" s="15" t="str">
        <f>IF(ABS(B11)&gt;B13,"Відхиляється","Приймається")</f>
        <v>Відхиляється</v>
      </c>
      <c r="D14" s="15"/>
      <c r="E14" s="4"/>
      <c r="F14" s="14" t="s">
        <v>11</v>
      </c>
      <c r="G14" s="14"/>
      <c r="H14" s="15" t="str">
        <f>IF(ABS(G12)&gt;G13,"Відхиляється","Приймається")</f>
        <v>Відхиляється</v>
      </c>
      <c r="I14" s="15"/>
      <c r="K14" s="4"/>
      <c r="L14" s="4"/>
      <c r="Q14" s="4"/>
      <c r="R14" s="4"/>
    </row>
    <row r="15" spans="1:21" ht="1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9"/>
      <c r="L15" s="9"/>
      <c r="M15" s="9"/>
      <c r="N15" s="4"/>
      <c r="O15" s="4"/>
      <c r="P15" s="4"/>
      <c r="Q15" s="4"/>
      <c r="R15" s="4"/>
    </row>
    <row r="16" spans="1:21" ht="15" customHeight="1" x14ac:dyDescent="0.25">
      <c r="A16" s="12" t="s">
        <v>13</v>
      </c>
      <c r="B16" s="12"/>
      <c r="C16" s="13" t="str">
        <f>IF(AND(C14="Відхиляється",H14="Відхиляється"),"Між X та Y існує ранговий кореляційний зв'язок","Між X та Y немає рангового кореляційного зв'язку")</f>
        <v>Між X та Y існує ранговий кореляційний зв'язок</v>
      </c>
      <c r="D16" s="13"/>
      <c r="E16" s="13"/>
      <c r="F16" s="13"/>
      <c r="G16" s="13"/>
      <c r="H16" s="13"/>
      <c r="I16" s="13"/>
      <c r="J16" s="9"/>
      <c r="K16" s="9"/>
      <c r="L16" s="9"/>
      <c r="M16" s="9"/>
      <c r="N16" s="4"/>
      <c r="O16" s="4"/>
      <c r="P16" s="4"/>
      <c r="Q16" s="4"/>
      <c r="R16" s="4"/>
    </row>
    <row r="17" spans="1:18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O18" s="4"/>
      <c r="P18" s="4"/>
      <c r="Q18" s="4"/>
      <c r="R18" s="4"/>
    </row>
    <row r="19" spans="1:1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</sheetData>
  <mergeCells count="8">
    <mergeCell ref="A10:D10"/>
    <mergeCell ref="F10:I10"/>
    <mergeCell ref="A16:B16"/>
    <mergeCell ref="C16:I16"/>
    <mergeCell ref="A14:B14"/>
    <mergeCell ref="C14:D14"/>
    <mergeCell ref="F14:G14"/>
    <mergeCell ref="H14:I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2023-01-09T13:06:00Z</dcterms:modified>
</cp:coreProperties>
</file>