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d\Downloads\"/>
    </mc:Choice>
  </mc:AlternateContent>
  <bookViews>
    <workbookView xWindow="0" yWindow="450" windowWidth="20490" windowHeight="77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56" i="1"/>
  <c r="G89" i="1"/>
  <c r="F88" i="1" l="1"/>
  <c r="E88" i="1"/>
  <c r="D8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9" i="1"/>
  <c r="F59" i="1" s="1"/>
  <c r="D60" i="1" s="1"/>
  <c r="D59" i="1"/>
  <c r="G34" i="1"/>
  <c r="D29" i="1"/>
  <c r="E29" i="1" s="1"/>
  <c r="G29" i="1" s="1"/>
  <c r="F29" i="1"/>
  <c r="D30" i="1"/>
  <c r="E30" i="1" s="1"/>
  <c r="G30" i="1" s="1"/>
  <c r="F30" i="1"/>
  <c r="D31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D28" i="1"/>
  <c r="E28" i="1"/>
  <c r="F28" i="1"/>
  <c r="G28" i="1"/>
  <c r="E27" i="1"/>
  <c r="D27" i="1"/>
  <c r="E26" i="1"/>
  <c r="F27" i="1"/>
  <c r="G27" i="1"/>
  <c r="F26" i="1"/>
  <c r="D26" i="1"/>
  <c r="D8" i="1"/>
  <c r="D9" i="1" s="1"/>
  <c r="E60" i="1" l="1"/>
  <c r="E59" i="1"/>
  <c r="D32" i="1"/>
  <c r="E31" i="1"/>
  <c r="G31" i="1" s="1"/>
  <c r="F56" i="1"/>
  <c r="G26" i="1"/>
  <c r="D10" i="1"/>
  <c r="E9" i="1"/>
  <c r="G9" i="1" s="1"/>
  <c r="E8" i="1"/>
  <c r="G8" i="1" s="1"/>
  <c r="F23" i="1"/>
  <c r="F60" i="1" l="1"/>
  <c r="D61" i="1" s="1"/>
  <c r="E61" i="1" s="1"/>
  <c r="F61" i="1" s="1"/>
  <c r="D33" i="1"/>
  <c r="E32" i="1"/>
  <c r="G32" i="1" s="1"/>
  <c r="E10" i="1"/>
  <c r="G10" i="1" s="1"/>
  <c r="D11" i="1"/>
  <c r="D62" i="1" l="1"/>
  <c r="E62" i="1" s="1"/>
  <c r="F62" i="1" s="1"/>
  <c r="D34" i="1"/>
  <c r="E33" i="1"/>
  <c r="G33" i="1" s="1"/>
  <c r="D12" i="1"/>
  <c r="E11" i="1"/>
  <c r="G11" i="1" s="1"/>
  <c r="D63" i="1" l="1"/>
  <c r="E63" i="1" s="1"/>
  <c r="F63" i="1" s="1"/>
  <c r="D35" i="1"/>
  <c r="E34" i="1"/>
  <c r="E12" i="1"/>
  <c r="G12" i="1" s="1"/>
  <c r="D13" i="1"/>
  <c r="D64" i="1" l="1"/>
  <c r="E64" i="1" s="1"/>
  <c r="F64" i="1" s="1"/>
  <c r="D36" i="1"/>
  <c r="E35" i="1"/>
  <c r="G35" i="1" s="1"/>
  <c r="E13" i="1"/>
  <c r="G13" i="1" s="1"/>
  <c r="D14" i="1"/>
  <c r="D65" i="1" l="1"/>
  <c r="D37" i="1"/>
  <c r="E36" i="1"/>
  <c r="G36" i="1" s="1"/>
  <c r="E14" i="1"/>
  <c r="G14" i="1" s="1"/>
  <c r="D15" i="1"/>
  <c r="E65" i="1" l="1"/>
  <c r="F65" i="1" s="1"/>
  <c r="D38" i="1"/>
  <c r="E37" i="1"/>
  <c r="G37" i="1" s="1"/>
  <c r="E15" i="1"/>
  <c r="G15" i="1" s="1"/>
  <c r="D16" i="1"/>
  <c r="D66" i="1" l="1"/>
  <c r="E66" i="1" s="1"/>
  <c r="F66" i="1" s="1"/>
  <c r="D39" i="1"/>
  <c r="E38" i="1"/>
  <c r="G38" i="1" s="1"/>
  <c r="E16" i="1"/>
  <c r="G16" i="1" s="1"/>
  <c r="D17" i="1"/>
  <c r="D67" i="1" l="1"/>
  <c r="D40" i="1"/>
  <c r="E39" i="1"/>
  <c r="G39" i="1" s="1"/>
  <c r="E17" i="1"/>
  <c r="G17" i="1" s="1"/>
  <c r="D18" i="1"/>
  <c r="E67" i="1" l="1"/>
  <c r="F67" i="1" s="1"/>
  <c r="D68" i="1" s="1"/>
  <c r="D41" i="1"/>
  <c r="E40" i="1"/>
  <c r="G40" i="1" s="1"/>
  <c r="E18" i="1"/>
  <c r="G18" i="1" s="1"/>
  <c r="D19" i="1"/>
  <c r="D42" i="1" l="1"/>
  <c r="E41" i="1"/>
  <c r="G41" i="1" s="1"/>
  <c r="E19" i="1"/>
  <c r="G19" i="1" s="1"/>
  <c r="D20" i="1"/>
  <c r="D43" i="1" l="1"/>
  <c r="E42" i="1"/>
  <c r="G42" i="1" s="1"/>
  <c r="E20" i="1"/>
  <c r="G20" i="1" s="1"/>
  <c r="D21" i="1"/>
  <c r="D44" i="1" l="1"/>
  <c r="E43" i="1"/>
  <c r="G43" i="1" s="1"/>
  <c r="D22" i="1"/>
  <c r="E22" i="1" s="1"/>
  <c r="G22" i="1" s="1"/>
  <c r="E21" i="1"/>
  <c r="D45" i="1" l="1"/>
  <c r="E44" i="1"/>
  <c r="G44" i="1" s="1"/>
  <c r="G21" i="1"/>
  <c r="E23" i="1"/>
  <c r="D46" i="1" l="1"/>
  <c r="E45" i="1"/>
  <c r="G45" i="1" s="1"/>
  <c r="D47" i="1" l="1"/>
  <c r="E46" i="1"/>
  <c r="G46" i="1" s="1"/>
  <c r="D48" i="1" l="1"/>
  <c r="E47" i="1"/>
  <c r="G47" i="1" s="1"/>
  <c r="D49" i="1" l="1"/>
  <c r="E48" i="1"/>
  <c r="G48" i="1" s="1"/>
  <c r="D50" i="1" l="1"/>
  <c r="E49" i="1"/>
  <c r="G49" i="1" s="1"/>
  <c r="D51" i="1" l="1"/>
  <c r="E50" i="1"/>
  <c r="G50" i="1" s="1"/>
  <c r="D52" i="1" l="1"/>
  <c r="E51" i="1"/>
  <c r="G51" i="1" s="1"/>
  <c r="D53" i="1" l="1"/>
  <c r="E52" i="1"/>
  <c r="G52" i="1" l="1"/>
  <c r="D54" i="1"/>
  <c r="E53" i="1"/>
  <c r="G53" i="1" s="1"/>
  <c r="D55" i="1" l="1"/>
  <c r="E55" i="1" s="1"/>
  <c r="G55" i="1" s="1"/>
  <c r="E54" i="1"/>
  <c r="G54" i="1" s="1"/>
  <c r="E56" i="1" l="1"/>
  <c r="E68" i="1" l="1"/>
  <c r="F68" i="1" s="1"/>
  <c r="D69" i="1" s="1"/>
  <c r="E69" i="1" l="1"/>
  <c r="F69" i="1" s="1"/>
  <c r="D70" i="1" s="1"/>
  <c r="E70" i="1" l="1"/>
  <c r="F70" i="1" s="1"/>
  <c r="D71" i="1" s="1"/>
  <c r="E71" i="1" l="1"/>
  <c r="F71" i="1" l="1"/>
  <c r="D72" i="1" l="1"/>
  <c r="E72" i="1" s="1"/>
  <c r="F72" i="1" s="1"/>
  <c r="D73" i="1" l="1"/>
  <c r="E73" i="1" l="1"/>
  <c r="F73" i="1" s="1"/>
  <c r="D74" i="1" s="1"/>
  <c r="E74" i="1" l="1"/>
  <c r="F74" i="1" s="1"/>
  <c r="D75" i="1" s="1"/>
  <c r="E75" i="1" l="1"/>
  <c r="F75" i="1" s="1"/>
  <c r="D76" i="1" s="1"/>
  <c r="E76" i="1" l="1"/>
  <c r="F76" i="1" s="1"/>
  <c r="D77" i="1" s="1"/>
  <c r="E77" i="1" s="1"/>
  <c r="F77" i="1" s="1"/>
  <c r="D78" i="1" s="1"/>
  <c r="E78" i="1" s="1"/>
  <c r="F78" i="1" l="1"/>
  <c r="D79" i="1" s="1"/>
  <c r="E79" i="1" s="1"/>
  <c r="F79" i="1" l="1"/>
  <c r="D80" i="1" s="1"/>
  <c r="E80" i="1" s="1"/>
  <c r="F80" i="1" l="1"/>
  <c r="D81" i="1" s="1"/>
  <c r="E81" i="1" s="1"/>
  <c r="F81" i="1" l="1"/>
  <c r="D82" i="1" s="1"/>
  <c r="E82" i="1" s="1"/>
  <c r="F82" i="1" l="1"/>
  <c r="D83" i="1" s="1"/>
  <c r="E83" i="1" l="1"/>
  <c r="F83" i="1" s="1"/>
  <c r="D84" i="1"/>
  <c r="E84" i="1"/>
  <c r="F84" i="1" s="1"/>
  <c r="D85" i="1"/>
  <c r="E85" i="1" l="1"/>
  <c r="F85" i="1" s="1"/>
  <c r="D86" i="1"/>
  <c r="E86" i="1" l="1"/>
  <c r="F86" i="1" l="1"/>
  <c r="D87" i="1" s="1"/>
  <c r="E87" i="1" s="1"/>
  <c r="F87" i="1" s="1"/>
  <c r="E89" i="1" l="1"/>
  <c r="F89" i="1" l="1"/>
</calcChain>
</file>

<file path=xl/sharedStrings.xml><?xml version="1.0" encoding="utf-8"?>
<sst xmlns="http://schemas.openxmlformats.org/spreadsheetml/2006/main" count="24" uniqueCount="11">
  <si>
    <t>Сума боргу</t>
  </si>
  <si>
    <t>Термін</t>
  </si>
  <si>
    <t>Відсоток</t>
  </si>
  <si>
    <t>Період</t>
  </si>
  <si>
    <t>Залишок суми основного боргу</t>
  </si>
  <si>
    <t>Погашення основного боргу</t>
  </si>
  <si>
    <t>Строкові виплати</t>
  </si>
  <si>
    <t>Всього</t>
  </si>
  <si>
    <t>Табл. 1</t>
  </si>
  <si>
    <t>Табл. 2</t>
  </si>
  <si>
    <t>Табл.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</si>
</sst>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₴&quot;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9"/>
  <sheetViews>
    <sheetView tabSelected="1" topLeftCell="A26" workbookViewId="0">
      <selection activeCell="B25" sqref="B25"/>
    </sheetView>
  </sheetViews>
  <sheetFormatPr defaultColWidth="8.85546875" defaultRowHeight="15" x14ac:dyDescent="0.25"/>
  <cols>
    <col min="1" max="1" width="22.28515625" style="1" customWidth="1"/>
    <col min="2" max="2" width="17.42578125" style="1" customWidth="1"/>
    <col min="3" max="3" width="11.7109375" style="1" customWidth="1"/>
    <col min="4" max="4" width="16.85546875" style="1" customWidth="1"/>
    <col min="5" max="5" width="15.85546875" style="1" customWidth="1"/>
    <col min="6" max="6" width="18.5703125" style="1" customWidth="1"/>
    <col min="7" max="7" width="18.7109375" style="1" customWidth="1"/>
    <col min="8" max="16384" width="8.85546875" style="1"/>
  </cols>
  <sheetData>
    <row r="2" spans="1:7" x14ac:dyDescent="0.25">
      <c r="A2" s="3"/>
      <c r="B2" s="3"/>
      <c r="C2" s="3"/>
      <c r="D2" s="3"/>
      <c r="E2" s="3"/>
      <c r="F2" s="3"/>
      <c r="G2" s="3"/>
    </row>
    <row r="3" spans="1:7" ht="15.75" x14ac:dyDescent="0.25">
      <c r="A3" s="13" t="s">
        <v>0</v>
      </c>
      <c r="B3" s="3">
        <v>40000</v>
      </c>
      <c r="C3" s="3"/>
      <c r="D3" s="3"/>
      <c r="E3" s="3"/>
      <c r="F3" s="3"/>
      <c r="G3" s="3"/>
    </row>
    <row r="4" spans="1:7" ht="15.75" x14ac:dyDescent="0.25">
      <c r="A4" s="13" t="s">
        <v>1</v>
      </c>
      <c r="B4" s="3">
        <v>15</v>
      </c>
      <c r="C4" s="3"/>
      <c r="D4" s="3"/>
      <c r="E4" s="3"/>
      <c r="F4" s="3"/>
      <c r="G4" s="3"/>
    </row>
    <row r="5" spans="1:7" ht="15.75" x14ac:dyDescent="0.25">
      <c r="A5" s="13" t="s">
        <v>2</v>
      </c>
      <c r="B5" s="5">
        <v>0.06</v>
      </c>
      <c r="C5" s="3"/>
      <c r="D5" s="3"/>
      <c r="E5" s="3"/>
      <c r="F5" s="3"/>
      <c r="G5" s="3"/>
    </row>
    <row r="6" spans="1:7" ht="15.75" thickBot="1" x14ac:dyDescent="0.3">
      <c r="A6" s="3"/>
      <c r="B6" s="3"/>
      <c r="C6" s="3"/>
      <c r="D6" s="3"/>
      <c r="E6" s="3"/>
      <c r="F6" s="3"/>
      <c r="G6" s="3"/>
    </row>
    <row r="7" spans="1:7" ht="42.75" x14ac:dyDescent="0.25">
      <c r="B7" s="12" t="s">
        <v>8</v>
      </c>
      <c r="C7" s="6" t="s">
        <v>3</v>
      </c>
      <c r="D7" s="7" t="s">
        <v>4</v>
      </c>
      <c r="E7" s="7" t="s">
        <v>2</v>
      </c>
      <c r="F7" s="7" t="s">
        <v>5</v>
      </c>
      <c r="G7" s="8" t="s">
        <v>6</v>
      </c>
    </row>
    <row r="8" spans="1:7" x14ac:dyDescent="0.25">
      <c r="C8" s="9">
        <v>1</v>
      </c>
      <c r="D8" s="16">
        <f>B3</f>
        <v>40000</v>
      </c>
      <c r="E8" s="16">
        <f>D8*$B$5</f>
        <v>2400</v>
      </c>
      <c r="F8" s="16">
        <v>0</v>
      </c>
      <c r="G8" s="17">
        <f>E8+F8</f>
        <v>2400</v>
      </c>
    </row>
    <row r="9" spans="1:7" x14ac:dyDescent="0.25">
      <c r="C9" s="9">
        <v>2</v>
      </c>
      <c r="D9" s="16">
        <f>D8-F8</f>
        <v>40000</v>
      </c>
      <c r="E9" s="16">
        <f t="shared" ref="E9:E22" si="0">D9*$B$5</f>
        <v>2400</v>
      </c>
      <c r="F9" s="16">
        <v>0</v>
      </c>
      <c r="G9" s="17">
        <f t="shared" ref="G9:G22" si="1">E9+F9</f>
        <v>2400</v>
      </c>
    </row>
    <row r="10" spans="1:7" x14ac:dyDescent="0.25">
      <c r="C10" s="9">
        <v>3</v>
      </c>
      <c r="D10" s="16">
        <f t="shared" ref="D10:D21" si="2">D9-F9</f>
        <v>40000</v>
      </c>
      <c r="E10" s="16">
        <f t="shared" si="0"/>
        <v>2400</v>
      </c>
      <c r="F10" s="16">
        <v>0</v>
      </c>
      <c r="G10" s="17">
        <f t="shared" si="1"/>
        <v>2400</v>
      </c>
    </row>
    <row r="11" spans="1:7" x14ac:dyDescent="0.25">
      <c r="C11" s="9">
        <v>4</v>
      </c>
      <c r="D11" s="16">
        <f t="shared" si="2"/>
        <v>40000</v>
      </c>
      <c r="E11" s="16">
        <f t="shared" si="0"/>
        <v>2400</v>
      </c>
      <c r="F11" s="16">
        <v>0</v>
      </c>
      <c r="G11" s="17">
        <f t="shared" si="1"/>
        <v>2400</v>
      </c>
    </row>
    <row r="12" spans="1:7" x14ac:dyDescent="0.25">
      <c r="C12" s="9">
        <v>5</v>
      </c>
      <c r="D12" s="16">
        <f t="shared" si="2"/>
        <v>40000</v>
      </c>
      <c r="E12" s="16">
        <f t="shared" si="0"/>
        <v>2400</v>
      </c>
      <c r="F12" s="16">
        <v>0</v>
      </c>
      <c r="G12" s="17">
        <f>E12+F12</f>
        <v>2400</v>
      </c>
    </row>
    <row r="13" spans="1:7" x14ac:dyDescent="0.25">
      <c r="C13" s="9">
        <v>6</v>
      </c>
      <c r="D13" s="16">
        <f t="shared" si="2"/>
        <v>40000</v>
      </c>
      <c r="E13" s="16">
        <f t="shared" si="0"/>
        <v>2400</v>
      </c>
      <c r="F13" s="16">
        <v>0</v>
      </c>
      <c r="G13" s="17">
        <f t="shared" si="1"/>
        <v>2400</v>
      </c>
    </row>
    <row r="14" spans="1:7" x14ac:dyDescent="0.25">
      <c r="C14" s="9">
        <v>7</v>
      </c>
      <c r="D14" s="16">
        <f t="shared" si="2"/>
        <v>40000</v>
      </c>
      <c r="E14" s="16">
        <f t="shared" si="0"/>
        <v>2400</v>
      </c>
      <c r="F14" s="16">
        <v>0</v>
      </c>
      <c r="G14" s="17">
        <f t="shared" si="1"/>
        <v>2400</v>
      </c>
    </row>
    <row r="15" spans="1:7" x14ac:dyDescent="0.25">
      <c r="C15" s="9">
        <v>8</v>
      </c>
      <c r="D15" s="16">
        <f t="shared" si="2"/>
        <v>40000</v>
      </c>
      <c r="E15" s="16">
        <f t="shared" si="0"/>
        <v>2400</v>
      </c>
      <c r="F15" s="16">
        <v>0</v>
      </c>
      <c r="G15" s="17">
        <f t="shared" si="1"/>
        <v>2400</v>
      </c>
    </row>
    <row r="16" spans="1:7" x14ac:dyDescent="0.25">
      <c r="C16" s="9">
        <v>9</v>
      </c>
      <c r="D16" s="16">
        <f t="shared" si="2"/>
        <v>40000</v>
      </c>
      <c r="E16" s="16">
        <f t="shared" si="0"/>
        <v>2400</v>
      </c>
      <c r="F16" s="16">
        <v>0</v>
      </c>
      <c r="G16" s="17">
        <f t="shared" si="1"/>
        <v>2400</v>
      </c>
    </row>
    <row r="17" spans="1:7" x14ac:dyDescent="0.25">
      <c r="C17" s="9">
        <v>10</v>
      </c>
      <c r="D17" s="16">
        <f t="shared" si="2"/>
        <v>40000</v>
      </c>
      <c r="E17" s="16">
        <f t="shared" si="0"/>
        <v>2400</v>
      </c>
      <c r="F17" s="16">
        <v>0</v>
      </c>
      <c r="G17" s="17">
        <f t="shared" si="1"/>
        <v>2400</v>
      </c>
    </row>
    <row r="18" spans="1:7" x14ac:dyDescent="0.25">
      <c r="C18" s="9">
        <v>11</v>
      </c>
      <c r="D18" s="16">
        <f t="shared" si="2"/>
        <v>40000</v>
      </c>
      <c r="E18" s="16">
        <f t="shared" si="0"/>
        <v>2400</v>
      </c>
      <c r="F18" s="16">
        <v>0</v>
      </c>
      <c r="G18" s="17">
        <f t="shared" si="1"/>
        <v>2400</v>
      </c>
    </row>
    <row r="19" spans="1:7" x14ac:dyDescent="0.25">
      <c r="C19" s="9">
        <v>12</v>
      </c>
      <c r="D19" s="16">
        <f t="shared" si="2"/>
        <v>40000</v>
      </c>
      <c r="E19" s="16">
        <f t="shared" si="0"/>
        <v>2400</v>
      </c>
      <c r="F19" s="16">
        <v>0</v>
      </c>
      <c r="G19" s="17">
        <f t="shared" si="1"/>
        <v>2400</v>
      </c>
    </row>
    <row r="20" spans="1:7" x14ac:dyDescent="0.25">
      <c r="C20" s="9">
        <v>13</v>
      </c>
      <c r="D20" s="16">
        <f t="shared" si="2"/>
        <v>40000</v>
      </c>
      <c r="E20" s="16">
        <f t="shared" si="0"/>
        <v>2400</v>
      </c>
      <c r="F20" s="16">
        <v>0</v>
      </c>
      <c r="G20" s="17">
        <f t="shared" si="1"/>
        <v>2400</v>
      </c>
    </row>
    <row r="21" spans="1:7" x14ac:dyDescent="0.25">
      <c r="C21" s="9">
        <v>14</v>
      </c>
      <c r="D21" s="16">
        <f t="shared" si="2"/>
        <v>40000</v>
      </c>
      <c r="E21" s="16">
        <f t="shared" si="0"/>
        <v>2400</v>
      </c>
      <c r="F21" s="16">
        <v>0</v>
      </c>
      <c r="G21" s="17">
        <f t="shared" si="1"/>
        <v>2400</v>
      </c>
    </row>
    <row r="22" spans="1:7" x14ac:dyDescent="0.25">
      <c r="C22" s="9">
        <v>16</v>
      </c>
      <c r="D22" s="16">
        <f>D21-F21</f>
        <v>40000</v>
      </c>
      <c r="E22" s="16">
        <f t="shared" si="0"/>
        <v>2400</v>
      </c>
      <c r="F22" s="16">
        <v>40000</v>
      </c>
      <c r="G22" s="17">
        <f t="shared" si="1"/>
        <v>42400</v>
      </c>
    </row>
    <row r="23" spans="1:7" ht="16.5" thickBot="1" x14ac:dyDescent="0.3">
      <c r="C23" s="11"/>
      <c r="D23" s="14" t="s">
        <v>7</v>
      </c>
      <c r="E23" s="18">
        <f>SUM(E8:E22)</f>
        <v>36000</v>
      </c>
      <c r="F23" s="18">
        <f>SUM(F8:F22)</f>
        <v>40000</v>
      </c>
      <c r="G23" s="19">
        <f>SUM(E23:F23)</f>
        <v>76000</v>
      </c>
    </row>
    <row r="24" spans="1:7" ht="19.5" thickBot="1" x14ac:dyDescent="0.3">
      <c r="C24" s="2"/>
      <c r="D24" s="4"/>
      <c r="E24" s="2"/>
      <c r="F24" s="10"/>
      <c r="G24" s="2"/>
    </row>
    <row r="25" spans="1:7" ht="45" customHeight="1" x14ac:dyDescent="0.25">
      <c r="B25" s="15" t="s">
        <v>9</v>
      </c>
      <c r="C25" s="6" t="s">
        <v>3</v>
      </c>
      <c r="D25" s="7" t="s">
        <v>4</v>
      </c>
      <c r="E25" s="7" t="s">
        <v>2</v>
      </c>
      <c r="F25" s="7" t="s">
        <v>5</v>
      </c>
      <c r="G25" s="8" t="s">
        <v>6</v>
      </c>
    </row>
    <row r="26" spans="1:7" x14ac:dyDescent="0.25">
      <c r="A26" s="3"/>
      <c r="B26" s="3"/>
      <c r="C26" s="9">
        <v>0.5</v>
      </c>
      <c r="D26" s="16">
        <f>$B$3</f>
        <v>40000</v>
      </c>
      <c r="E26" s="16">
        <f>D26*($B$5/2)</f>
        <v>1200</v>
      </c>
      <c r="F26" s="16">
        <f>$B$3/($B$4*2)</f>
        <v>1333.3333333333333</v>
      </c>
      <c r="G26" s="17">
        <f>SUM(E26,F26)</f>
        <v>2533.333333333333</v>
      </c>
    </row>
    <row r="27" spans="1:7" x14ac:dyDescent="0.25">
      <c r="A27" s="3"/>
      <c r="B27" s="3"/>
      <c r="C27" s="9">
        <v>1</v>
      </c>
      <c r="D27" s="16">
        <f>D26-F26</f>
        <v>38666.666666666664</v>
      </c>
      <c r="E27" s="16">
        <f>D27*($B$5/2)</f>
        <v>1159.9999999999998</v>
      </c>
      <c r="F27" s="16">
        <f>$B$3/($B$4*2)</f>
        <v>1333.3333333333333</v>
      </c>
      <c r="G27" s="17">
        <f t="shared" ref="G27" si="3">SUM(E27,F27)</f>
        <v>2493.333333333333</v>
      </c>
    </row>
    <row r="28" spans="1:7" x14ac:dyDescent="0.25">
      <c r="A28" s="3"/>
      <c r="B28" s="3"/>
      <c r="C28" s="9">
        <v>1.5</v>
      </c>
      <c r="D28" s="16">
        <f>D27-F27</f>
        <v>37333.333333333328</v>
      </c>
      <c r="E28" s="16">
        <f>D28*($B$5/2)</f>
        <v>1119.9999999999998</v>
      </c>
      <c r="F28" s="16">
        <f>$B$3/($B$4*2)</f>
        <v>1333.3333333333333</v>
      </c>
      <c r="G28" s="17">
        <f t="shared" ref="G28:G29" si="4">SUM(E28,F28)</f>
        <v>2453.333333333333</v>
      </c>
    </row>
    <row r="29" spans="1:7" x14ac:dyDescent="0.25">
      <c r="A29" s="3"/>
      <c r="B29" s="3"/>
      <c r="C29" s="9">
        <v>2</v>
      </c>
      <c r="D29" s="16">
        <f t="shared" ref="D29:D55" si="5">D28-F28</f>
        <v>35999.999999999993</v>
      </c>
      <c r="E29" s="16">
        <f t="shared" ref="E29:E55" si="6">D29*($B$5/2)</f>
        <v>1079.9999999999998</v>
      </c>
      <c r="F29" s="16">
        <f t="shared" ref="F29:F55" si="7">$B$3/($B$4*2)</f>
        <v>1333.3333333333333</v>
      </c>
      <c r="G29" s="17">
        <f t="shared" si="4"/>
        <v>2413.333333333333</v>
      </c>
    </row>
    <row r="30" spans="1:7" x14ac:dyDescent="0.25">
      <c r="A30" s="3"/>
      <c r="B30" s="3"/>
      <c r="C30" s="9">
        <v>2.5</v>
      </c>
      <c r="D30" s="16">
        <f t="shared" si="5"/>
        <v>34666.666666666657</v>
      </c>
      <c r="E30" s="16">
        <f t="shared" si="6"/>
        <v>1039.9999999999998</v>
      </c>
      <c r="F30" s="16">
        <f t="shared" si="7"/>
        <v>1333.3333333333333</v>
      </c>
      <c r="G30" s="17">
        <f t="shared" ref="G30:G55" si="8">SUM(E30,F30)</f>
        <v>2373.333333333333</v>
      </c>
    </row>
    <row r="31" spans="1:7" x14ac:dyDescent="0.25">
      <c r="A31" s="3"/>
      <c r="C31" s="9">
        <v>3</v>
      </c>
      <c r="D31" s="16">
        <f t="shared" si="5"/>
        <v>33333.333333333321</v>
      </c>
      <c r="E31" s="16">
        <f t="shared" si="6"/>
        <v>999.99999999999955</v>
      </c>
      <c r="F31" s="16">
        <f t="shared" si="7"/>
        <v>1333.3333333333333</v>
      </c>
      <c r="G31" s="17">
        <f t="shared" si="8"/>
        <v>2333.333333333333</v>
      </c>
    </row>
    <row r="32" spans="1:7" x14ac:dyDescent="0.25">
      <c r="C32" s="9">
        <v>3.5</v>
      </c>
      <c r="D32" s="16">
        <f t="shared" si="5"/>
        <v>31999.999999999989</v>
      </c>
      <c r="E32" s="16">
        <f t="shared" si="6"/>
        <v>959.99999999999966</v>
      </c>
      <c r="F32" s="16">
        <f t="shared" si="7"/>
        <v>1333.3333333333333</v>
      </c>
      <c r="G32" s="17">
        <f t="shared" si="8"/>
        <v>2293.333333333333</v>
      </c>
    </row>
    <row r="33" spans="2:7" x14ac:dyDescent="0.25">
      <c r="C33" s="9">
        <v>4</v>
      </c>
      <c r="D33" s="16">
        <f t="shared" si="5"/>
        <v>30666.666666666657</v>
      </c>
      <c r="E33" s="16">
        <f t="shared" si="6"/>
        <v>919.99999999999966</v>
      </c>
      <c r="F33" s="16">
        <f t="shared" si="7"/>
        <v>1333.3333333333333</v>
      </c>
      <c r="G33" s="17">
        <f t="shared" si="8"/>
        <v>2253.333333333333</v>
      </c>
    </row>
    <row r="34" spans="2:7" x14ac:dyDescent="0.25">
      <c r="C34" s="9">
        <v>4.5</v>
      </c>
      <c r="D34" s="16">
        <f t="shared" si="5"/>
        <v>29333.333333333325</v>
      </c>
      <c r="E34" s="16">
        <f t="shared" si="6"/>
        <v>879.99999999999966</v>
      </c>
      <c r="F34" s="16">
        <f t="shared" si="7"/>
        <v>1333.3333333333333</v>
      </c>
      <c r="G34" s="17">
        <f>SUM(E34,F34)</f>
        <v>2213.333333333333</v>
      </c>
    </row>
    <row r="35" spans="2:7" x14ac:dyDescent="0.25">
      <c r="C35" s="9">
        <v>5</v>
      </c>
      <c r="D35" s="16">
        <f t="shared" si="5"/>
        <v>27999.999999999993</v>
      </c>
      <c r="E35" s="16">
        <f t="shared" si="6"/>
        <v>839.99999999999977</v>
      </c>
      <c r="F35" s="16">
        <f t="shared" si="7"/>
        <v>1333.3333333333333</v>
      </c>
      <c r="G35" s="17">
        <f t="shared" si="8"/>
        <v>2173.333333333333</v>
      </c>
    </row>
    <row r="36" spans="2:7" x14ac:dyDescent="0.25">
      <c r="C36" s="9">
        <v>5.5</v>
      </c>
      <c r="D36" s="16">
        <f t="shared" si="5"/>
        <v>26666.666666666661</v>
      </c>
      <c r="E36" s="16">
        <f t="shared" si="6"/>
        <v>799.99999999999977</v>
      </c>
      <c r="F36" s="16">
        <f t="shared" si="7"/>
        <v>1333.3333333333333</v>
      </c>
      <c r="G36" s="17">
        <f t="shared" si="8"/>
        <v>2133.333333333333</v>
      </c>
    </row>
    <row r="37" spans="2:7" x14ac:dyDescent="0.25">
      <c r="C37" s="9">
        <v>6</v>
      </c>
      <c r="D37" s="16">
        <f t="shared" si="5"/>
        <v>25333.333333333328</v>
      </c>
      <c r="E37" s="16">
        <f t="shared" si="6"/>
        <v>759.99999999999977</v>
      </c>
      <c r="F37" s="16">
        <f t="shared" si="7"/>
        <v>1333.3333333333333</v>
      </c>
      <c r="G37" s="17">
        <f t="shared" si="8"/>
        <v>2093.333333333333</v>
      </c>
    </row>
    <row r="38" spans="2:7" x14ac:dyDescent="0.25">
      <c r="C38" s="9">
        <v>6.5</v>
      </c>
      <c r="D38" s="16">
        <f t="shared" si="5"/>
        <v>23999.999999999996</v>
      </c>
      <c r="E38" s="16">
        <f t="shared" si="6"/>
        <v>719.99999999999989</v>
      </c>
      <c r="F38" s="16">
        <f t="shared" si="7"/>
        <v>1333.3333333333333</v>
      </c>
      <c r="G38" s="17">
        <f t="shared" si="8"/>
        <v>2053.333333333333</v>
      </c>
    </row>
    <row r="39" spans="2:7" x14ac:dyDescent="0.25">
      <c r="C39" s="9">
        <v>7</v>
      </c>
      <c r="D39" s="16">
        <f t="shared" si="5"/>
        <v>22666.666666666664</v>
      </c>
      <c r="E39" s="16">
        <f t="shared" si="6"/>
        <v>679.99999999999989</v>
      </c>
      <c r="F39" s="16">
        <f t="shared" si="7"/>
        <v>1333.3333333333333</v>
      </c>
      <c r="G39" s="17">
        <f t="shared" si="8"/>
        <v>2013.333333333333</v>
      </c>
    </row>
    <row r="40" spans="2:7" x14ac:dyDescent="0.25">
      <c r="C40" s="9">
        <v>7.5</v>
      </c>
      <c r="D40" s="16">
        <f t="shared" si="5"/>
        <v>21333.333333333332</v>
      </c>
      <c r="E40" s="16">
        <f t="shared" si="6"/>
        <v>639.99999999999989</v>
      </c>
      <c r="F40" s="16">
        <f t="shared" si="7"/>
        <v>1333.3333333333333</v>
      </c>
      <c r="G40" s="17">
        <f t="shared" si="8"/>
        <v>1973.333333333333</v>
      </c>
    </row>
    <row r="41" spans="2:7" x14ac:dyDescent="0.25">
      <c r="C41" s="9">
        <v>8</v>
      </c>
      <c r="D41" s="16">
        <f t="shared" si="5"/>
        <v>20000</v>
      </c>
      <c r="E41" s="16">
        <f t="shared" si="6"/>
        <v>600</v>
      </c>
      <c r="F41" s="16">
        <f t="shared" si="7"/>
        <v>1333.3333333333333</v>
      </c>
      <c r="G41" s="17">
        <f t="shared" si="8"/>
        <v>1933.3333333333333</v>
      </c>
    </row>
    <row r="42" spans="2:7" x14ac:dyDescent="0.25">
      <c r="C42" s="9">
        <v>8.5</v>
      </c>
      <c r="D42" s="16">
        <f t="shared" si="5"/>
        <v>18666.666666666668</v>
      </c>
      <c r="E42" s="16">
        <f t="shared" si="6"/>
        <v>560</v>
      </c>
      <c r="F42" s="16">
        <f t="shared" si="7"/>
        <v>1333.3333333333333</v>
      </c>
      <c r="G42" s="17">
        <f t="shared" si="8"/>
        <v>1893.3333333333333</v>
      </c>
    </row>
    <row r="43" spans="2:7" x14ac:dyDescent="0.25">
      <c r="B43" s="15"/>
      <c r="C43" s="9">
        <v>9</v>
      </c>
      <c r="D43" s="16">
        <f t="shared" si="5"/>
        <v>17333.333333333336</v>
      </c>
      <c r="E43" s="16">
        <f t="shared" si="6"/>
        <v>520</v>
      </c>
      <c r="F43" s="16">
        <f t="shared" si="7"/>
        <v>1333.3333333333333</v>
      </c>
      <c r="G43" s="17">
        <f t="shared" si="8"/>
        <v>1853.3333333333333</v>
      </c>
    </row>
    <row r="44" spans="2:7" x14ac:dyDescent="0.25">
      <c r="C44" s="9">
        <v>9.5</v>
      </c>
      <c r="D44" s="16">
        <f t="shared" si="5"/>
        <v>16000.000000000002</v>
      </c>
      <c r="E44" s="16">
        <f t="shared" si="6"/>
        <v>480.00000000000006</v>
      </c>
      <c r="F44" s="16">
        <f t="shared" si="7"/>
        <v>1333.3333333333333</v>
      </c>
      <c r="G44" s="17">
        <f t="shared" si="8"/>
        <v>1813.3333333333333</v>
      </c>
    </row>
    <row r="45" spans="2:7" x14ac:dyDescent="0.25">
      <c r="C45" s="9">
        <v>10</v>
      </c>
      <c r="D45" s="16">
        <f t="shared" si="5"/>
        <v>14666.666666666668</v>
      </c>
      <c r="E45" s="16">
        <f t="shared" si="6"/>
        <v>440</v>
      </c>
      <c r="F45" s="16">
        <f t="shared" si="7"/>
        <v>1333.3333333333333</v>
      </c>
      <c r="G45" s="17">
        <f t="shared" si="8"/>
        <v>1773.3333333333333</v>
      </c>
    </row>
    <row r="46" spans="2:7" x14ac:dyDescent="0.25">
      <c r="C46" s="9">
        <v>10.5</v>
      </c>
      <c r="D46" s="16">
        <f t="shared" si="5"/>
        <v>13333.333333333334</v>
      </c>
      <c r="E46" s="16">
        <f t="shared" si="6"/>
        <v>400</v>
      </c>
      <c r="F46" s="16">
        <f t="shared" si="7"/>
        <v>1333.3333333333333</v>
      </c>
      <c r="G46" s="17">
        <f t="shared" si="8"/>
        <v>1733.3333333333333</v>
      </c>
    </row>
    <row r="47" spans="2:7" x14ac:dyDescent="0.25">
      <c r="C47" s="9">
        <v>11</v>
      </c>
      <c r="D47" s="16">
        <f t="shared" si="5"/>
        <v>12000</v>
      </c>
      <c r="E47" s="16">
        <f t="shared" si="6"/>
        <v>360</v>
      </c>
      <c r="F47" s="16">
        <f t="shared" si="7"/>
        <v>1333.3333333333333</v>
      </c>
      <c r="G47" s="17">
        <f t="shared" si="8"/>
        <v>1693.3333333333333</v>
      </c>
    </row>
    <row r="48" spans="2:7" x14ac:dyDescent="0.25">
      <c r="C48" s="9">
        <v>11.5</v>
      </c>
      <c r="D48" s="16">
        <f t="shared" si="5"/>
        <v>10666.666666666666</v>
      </c>
      <c r="E48" s="16">
        <f t="shared" si="6"/>
        <v>319.99999999999994</v>
      </c>
      <c r="F48" s="16">
        <f t="shared" si="7"/>
        <v>1333.3333333333333</v>
      </c>
      <c r="G48" s="17">
        <f t="shared" si="8"/>
        <v>1653.3333333333333</v>
      </c>
    </row>
    <row r="49" spans="2:7" x14ac:dyDescent="0.25">
      <c r="C49" s="9">
        <v>12</v>
      </c>
      <c r="D49" s="16">
        <f t="shared" si="5"/>
        <v>9333.3333333333321</v>
      </c>
      <c r="E49" s="16">
        <f t="shared" si="6"/>
        <v>279.99999999999994</v>
      </c>
      <c r="F49" s="16">
        <f t="shared" si="7"/>
        <v>1333.3333333333333</v>
      </c>
      <c r="G49" s="17">
        <f t="shared" si="8"/>
        <v>1613.3333333333333</v>
      </c>
    </row>
    <row r="50" spans="2:7" x14ac:dyDescent="0.25">
      <c r="C50" s="9">
        <v>12.5</v>
      </c>
      <c r="D50" s="16">
        <f t="shared" si="5"/>
        <v>7999.9999999999991</v>
      </c>
      <c r="E50" s="16">
        <f t="shared" si="6"/>
        <v>239.99999999999997</v>
      </c>
      <c r="F50" s="16">
        <f t="shared" si="7"/>
        <v>1333.3333333333333</v>
      </c>
      <c r="G50" s="17">
        <f t="shared" si="8"/>
        <v>1573.3333333333333</v>
      </c>
    </row>
    <row r="51" spans="2:7" x14ac:dyDescent="0.25">
      <c r="C51" s="9">
        <v>13</v>
      </c>
      <c r="D51" s="16">
        <f t="shared" si="5"/>
        <v>6666.6666666666661</v>
      </c>
      <c r="E51" s="16">
        <f t="shared" si="6"/>
        <v>199.99999999999997</v>
      </c>
      <c r="F51" s="16">
        <f t="shared" si="7"/>
        <v>1333.3333333333333</v>
      </c>
      <c r="G51" s="17">
        <f t="shared" si="8"/>
        <v>1533.3333333333333</v>
      </c>
    </row>
    <row r="52" spans="2:7" x14ac:dyDescent="0.25">
      <c r="C52" s="9">
        <v>13.5</v>
      </c>
      <c r="D52" s="16">
        <f t="shared" si="5"/>
        <v>5333.333333333333</v>
      </c>
      <c r="E52" s="16">
        <f t="shared" si="6"/>
        <v>159.99999999999997</v>
      </c>
      <c r="F52" s="16">
        <f t="shared" si="7"/>
        <v>1333.3333333333333</v>
      </c>
      <c r="G52" s="17">
        <f t="shared" si="8"/>
        <v>1493.3333333333333</v>
      </c>
    </row>
    <row r="53" spans="2:7" x14ac:dyDescent="0.25">
      <c r="C53" s="9">
        <v>14</v>
      </c>
      <c r="D53" s="16">
        <f t="shared" si="5"/>
        <v>4000</v>
      </c>
      <c r="E53" s="16">
        <f t="shared" si="6"/>
        <v>120</v>
      </c>
      <c r="F53" s="16">
        <f t="shared" si="7"/>
        <v>1333.3333333333333</v>
      </c>
      <c r="G53" s="17">
        <f t="shared" si="8"/>
        <v>1453.3333333333333</v>
      </c>
    </row>
    <row r="54" spans="2:7" x14ac:dyDescent="0.25">
      <c r="C54" s="9">
        <v>14.5</v>
      </c>
      <c r="D54" s="16">
        <f t="shared" si="5"/>
        <v>2666.666666666667</v>
      </c>
      <c r="E54" s="16">
        <f t="shared" si="6"/>
        <v>80</v>
      </c>
      <c r="F54" s="16">
        <f t="shared" si="7"/>
        <v>1333.3333333333333</v>
      </c>
      <c r="G54" s="17">
        <f t="shared" si="8"/>
        <v>1413.3333333333333</v>
      </c>
    </row>
    <row r="55" spans="2:7" x14ac:dyDescent="0.25">
      <c r="C55" s="9">
        <v>15</v>
      </c>
      <c r="D55" s="16">
        <f t="shared" si="5"/>
        <v>1333.3333333333337</v>
      </c>
      <c r="E55" s="16">
        <f t="shared" si="6"/>
        <v>40.000000000000007</v>
      </c>
      <c r="F55" s="16">
        <f t="shared" si="7"/>
        <v>1333.3333333333333</v>
      </c>
      <c r="G55" s="17">
        <f t="shared" si="8"/>
        <v>1373.3333333333333</v>
      </c>
    </row>
    <row r="56" spans="2:7" ht="16.5" thickBot="1" x14ac:dyDescent="0.3">
      <c r="C56" s="11"/>
      <c r="D56" s="14" t="s">
        <v>7</v>
      </c>
      <c r="E56" s="18">
        <f>SUM(E27:E55)</f>
        <v>17399.999999999996</v>
      </c>
      <c r="F56" s="18">
        <f>SUM(F26:F55)</f>
        <v>40000</v>
      </c>
      <c r="G56" s="19">
        <f>SUM(E56:F56)</f>
        <v>57400</v>
      </c>
    </row>
    <row r="57" spans="2:7" ht="15.75" thickBot="1" x14ac:dyDescent="0.3"/>
    <row r="58" spans="2:7" ht="42.75" x14ac:dyDescent="0.25">
      <c r="B58" s="12" t="s">
        <v>10</v>
      </c>
      <c r="C58" s="6" t="s">
        <v>3</v>
      </c>
      <c r="D58" s="7" t="s">
        <v>4</v>
      </c>
      <c r="E58" s="7" t="s">
        <v>2</v>
      </c>
      <c r="F58" s="7" t="s">
        <v>5</v>
      </c>
      <c r="G58" s="8" t="s">
        <v>6</v>
      </c>
    </row>
    <row r="59" spans="2:7" x14ac:dyDescent="0.25">
      <c r="C59" s="9">
        <v>0.5</v>
      </c>
      <c r="D59" s="16">
        <f>$B$3</f>
        <v>40000</v>
      </c>
      <c r="E59" s="16">
        <f>D59*($B$5/2)</f>
        <v>1200</v>
      </c>
      <c r="F59" s="16">
        <f>G59-E59</f>
        <v>840.77037281010303</v>
      </c>
      <c r="G59" s="17">
        <f>-PMT($B$5/2,$B$4*2,$B$3)</f>
        <v>2040.770372810103</v>
      </c>
    </row>
    <row r="60" spans="2:7" x14ac:dyDescent="0.25">
      <c r="C60" s="9">
        <v>1</v>
      </c>
      <c r="D60" s="16">
        <f>D59-F59</f>
        <v>39159.229627189896</v>
      </c>
      <c r="E60" s="16">
        <f>D60*($B$5/2)</f>
        <v>1174.7768888156968</v>
      </c>
      <c r="F60" s="16">
        <f t="shared" ref="F60:F87" si="9">G60-E60</f>
        <v>865.99348399440623</v>
      </c>
      <c r="G60" s="17">
        <f t="shared" ref="G60:G88" si="10">-PMT($B$5/2,$B$4*2,$B$3)</f>
        <v>2040.770372810103</v>
      </c>
    </row>
    <row r="61" spans="2:7" x14ac:dyDescent="0.25">
      <c r="C61" s="9">
        <v>1.5</v>
      </c>
      <c r="D61" s="16">
        <f t="shared" ref="D61:D75" si="11">D60-F60</f>
        <v>38293.236143195492</v>
      </c>
      <c r="E61" s="16">
        <f t="shared" ref="E61:E67" si="12">D61*($B$5/2)</f>
        <v>1148.7970842958648</v>
      </c>
      <c r="F61" s="16">
        <f t="shared" si="9"/>
        <v>891.97328851423822</v>
      </c>
      <c r="G61" s="17">
        <f t="shared" si="10"/>
        <v>2040.770372810103</v>
      </c>
    </row>
    <row r="62" spans="2:7" x14ac:dyDescent="0.25">
      <c r="C62" s="9">
        <v>2</v>
      </c>
      <c r="D62" s="16">
        <f t="shared" si="11"/>
        <v>37401.262854681256</v>
      </c>
      <c r="E62" s="16">
        <f t="shared" si="12"/>
        <v>1122.0378856404377</v>
      </c>
      <c r="F62" s="16">
        <f t="shared" si="9"/>
        <v>918.73248716966532</v>
      </c>
      <c r="G62" s="17">
        <f t="shared" si="10"/>
        <v>2040.770372810103</v>
      </c>
    </row>
    <row r="63" spans="2:7" x14ac:dyDescent="0.25">
      <c r="C63" s="9">
        <v>2.5</v>
      </c>
      <c r="D63" s="16">
        <f t="shared" si="11"/>
        <v>36482.530367511594</v>
      </c>
      <c r="E63" s="16">
        <f t="shared" si="12"/>
        <v>1094.4759110253478</v>
      </c>
      <c r="F63" s="16">
        <f t="shared" si="9"/>
        <v>946.29446178475519</v>
      </c>
      <c r="G63" s="17">
        <f t="shared" si="10"/>
        <v>2040.770372810103</v>
      </c>
    </row>
    <row r="64" spans="2:7" x14ac:dyDescent="0.25">
      <c r="C64" s="9">
        <v>3</v>
      </c>
      <c r="D64" s="16">
        <f t="shared" si="11"/>
        <v>35536.23590572684</v>
      </c>
      <c r="E64" s="16">
        <f t="shared" si="12"/>
        <v>1066.0870771718053</v>
      </c>
      <c r="F64" s="16">
        <f t="shared" si="9"/>
        <v>974.68329563829775</v>
      </c>
      <c r="G64" s="17">
        <f t="shared" si="10"/>
        <v>2040.770372810103</v>
      </c>
    </row>
    <row r="65" spans="3:7" x14ac:dyDescent="0.25">
      <c r="C65" s="9">
        <v>3.5</v>
      </c>
      <c r="D65" s="16">
        <f t="shared" si="11"/>
        <v>34561.55261008854</v>
      </c>
      <c r="E65" s="16">
        <f t="shared" si="12"/>
        <v>1036.8465783026561</v>
      </c>
      <c r="F65" s="16">
        <f t="shared" si="9"/>
        <v>1003.9237945074469</v>
      </c>
      <c r="G65" s="17">
        <f t="shared" si="10"/>
        <v>2040.770372810103</v>
      </c>
    </row>
    <row r="66" spans="3:7" x14ac:dyDescent="0.25">
      <c r="C66" s="9">
        <v>4</v>
      </c>
      <c r="D66" s="16">
        <f t="shared" si="11"/>
        <v>33557.628815581091</v>
      </c>
      <c r="E66" s="16">
        <f t="shared" si="12"/>
        <v>1006.7288644674327</v>
      </c>
      <c r="F66" s="16">
        <f t="shared" si="9"/>
        <v>1034.0415083426703</v>
      </c>
      <c r="G66" s="17">
        <f t="shared" si="10"/>
        <v>2040.770372810103</v>
      </c>
    </row>
    <row r="67" spans="3:7" x14ac:dyDescent="0.25">
      <c r="C67" s="9">
        <v>4.5</v>
      </c>
      <c r="D67" s="16">
        <f t="shared" si="11"/>
        <v>32523.58730723842</v>
      </c>
      <c r="E67" s="16">
        <f t="shared" si="12"/>
        <v>975.70761921715257</v>
      </c>
      <c r="F67" s="16">
        <f t="shared" si="9"/>
        <v>1065.0627535929505</v>
      </c>
      <c r="G67" s="17">
        <f t="shared" si="10"/>
        <v>2040.770372810103</v>
      </c>
    </row>
    <row r="68" spans="3:7" x14ac:dyDescent="0.25">
      <c r="C68" s="9">
        <v>5</v>
      </c>
      <c r="D68" s="16">
        <f t="shared" si="11"/>
        <v>31458.524553645471</v>
      </c>
      <c r="E68" s="16">
        <f t="shared" ref="E68:E69" si="13">D68*($B$5/2)</f>
        <v>943.75573660936413</v>
      </c>
      <c r="F68" s="16">
        <f t="shared" si="9"/>
        <v>1097.014636200739</v>
      </c>
      <c r="G68" s="17">
        <f t="shared" si="10"/>
        <v>2040.770372810103</v>
      </c>
    </row>
    <row r="69" spans="3:7" x14ac:dyDescent="0.25">
      <c r="C69" s="9">
        <v>5.5</v>
      </c>
      <c r="D69" s="16">
        <f t="shared" si="11"/>
        <v>30361.509917444731</v>
      </c>
      <c r="E69" s="16">
        <f t="shared" si="13"/>
        <v>910.84529752334186</v>
      </c>
      <c r="F69" s="16">
        <f t="shared" si="9"/>
        <v>1129.9250752867611</v>
      </c>
      <c r="G69" s="17">
        <f t="shared" si="10"/>
        <v>2040.770372810103</v>
      </c>
    </row>
    <row r="70" spans="3:7" x14ac:dyDescent="0.25">
      <c r="C70" s="9">
        <v>6</v>
      </c>
      <c r="D70" s="16">
        <f t="shared" si="11"/>
        <v>29231.584842157972</v>
      </c>
      <c r="E70" s="16">
        <f t="shared" ref="E70:E87" si="14">D70*($B$5/2)</f>
        <v>876.94754526473912</v>
      </c>
      <c r="F70" s="16">
        <f t="shared" si="9"/>
        <v>1163.8228275453639</v>
      </c>
      <c r="G70" s="17">
        <f t="shared" si="10"/>
        <v>2040.770372810103</v>
      </c>
    </row>
    <row r="71" spans="3:7" x14ac:dyDescent="0.25">
      <c r="C71" s="9">
        <v>6.5</v>
      </c>
      <c r="D71" s="16">
        <f t="shared" si="11"/>
        <v>28067.762014612606</v>
      </c>
      <c r="E71" s="16">
        <f t="shared" si="14"/>
        <v>842.03286043837818</v>
      </c>
      <c r="F71" s="16">
        <f t="shared" si="9"/>
        <v>1198.7375123717247</v>
      </c>
      <c r="G71" s="17">
        <f t="shared" si="10"/>
        <v>2040.770372810103</v>
      </c>
    </row>
    <row r="72" spans="3:7" x14ac:dyDescent="0.25">
      <c r="C72" s="9">
        <v>7</v>
      </c>
      <c r="D72" s="16">
        <f t="shared" si="11"/>
        <v>26869.024502240882</v>
      </c>
      <c r="E72" s="16">
        <f t="shared" si="14"/>
        <v>806.07073506722645</v>
      </c>
      <c r="F72" s="16">
        <f t="shared" si="9"/>
        <v>1234.6996377428766</v>
      </c>
      <c r="G72" s="17">
        <f t="shared" si="10"/>
        <v>2040.770372810103</v>
      </c>
    </row>
    <row r="73" spans="3:7" x14ac:dyDescent="0.25">
      <c r="C73" s="9">
        <v>7.5</v>
      </c>
      <c r="D73" s="16">
        <f t="shared" si="11"/>
        <v>25634.324864498005</v>
      </c>
      <c r="E73" s="16">
        <f t="shared" si="14"/>
        <v>769.02974593494014</v>
      </c>
      <c r="F73" s="16">
        <f t="shared" si="9"/>
        <v>1271.7406268751629</v>
      </c>
      <c r="G73" s="17">
        <f t="shared" si="10"/>
        <v>2040.770372810103</v>
      </c>
    </row>
    <row r="74" spans="3:7" x14ac:dyDescent="0.25">
      <c r="C74" s="9">
        <v>8</v>
      </c>
      <c r="D74" s="16">
        <f t="shared" si="11"/>
        <v>24362.584237622843</v>
      </c>
      <c r="E74" s="16">
        <f t="shared" si="14"/>
        <v>730.8775271286853</v>
      </c>
      <c r="F74" s="16">
        <f t="shared" si="9"/>
        <v>1309.8928456814178</v>
      </c>
      <c r="G74" s="17">
        <f t="shared" si="10"/>
        <v>2040.770372810103</v>
      </c>
    </row>
    <row r="75" spans="3:7" x14ac:dyDescent="0.25">
      <c r="C75" s="9">
        <v>8.5</v>
      </c>
      <c r="D75" s="16">
        <f t="shared" si="11"/>
        <v>23052.691391941426</v>
      </c>
      <c r="E75" s="16">
        <f t="shared" si="14"/>
        <v>691.58074175824277</v>
      </c>
      <c r="F75" s="16">
        <f t="shared" si="9"/>
        <v>1349.1896310518603</v>
      </c>
      <c r="G75" s="17">
        <f t="shared" si="10"/>
        <v>2040.770372810103</v>
      </c>
    </row>
    <row r="76" spans="3:7" x14ac:dyDescent="0.25">
      <c r="C76" s="9">
        <v>9</v>
      </c>
      <c r="D76" s="16">
        <f t="shared" ref="D76:D87" si="15">D75-F75</f>
        <v>21703.501760889565</v>
      </c>
      <c r="E76" s="16">
        <f t="shared" si="14"/>
        <v>651.10505282668692</v>
      </c>
      <c r="F76" s="16">
        <f t="shared" si="9"/>
        <v>1389.6653199834161</v>
      </c>
      <c r="G76" s="17">
        <f t="shared" si="10"/>
        <v>2040.770372810103</v>
      </c>
    </row>
    <row r="77" spans="3:7" x14ac:dyDescent="0.25">
      <c r="C77" s="9">
        <v>9.5</v>
      </c>
      <c r="D77" s="16">
        <f t="shared" si="15"/>
        <v>20313.836440906151</v>
      </c>
      <c r="E77" s="16">
        <f t="shared" si="14"/>
        <v>609.41509322718446</v>
      </c>
      <c r="F77" s="16">
        <f t="shared" si="9"/>
        <v>1431.3552795829187</v>
      </c>
      <c r="G77" s="17">
        <f t="shared" si="10"/>
        <v>2040.770372810103</v>
      </c>
    </row>
    <row r="78" spans="3:7" x14ac:dyDescent="0.25">
      <c r="C78" s="9">
        <v>10</v>
      </c>
      <c r="D78" s="16">
        <f t="shared" si="15"/>
        <v>18882.48116132323</v>
      </c>
      <c r="E78" s="16">
        <f t="shared" si="14"/>
        <v>566.47443483969687</v>
      </c>
      <c r="F78" s="16">
        <f t="shared" si="9"/>
        <v>1474.2959379704062</v>
      </c>
      <c r="G78" s="17">
        <f t="shared" si="10"/>
        <v>2040.770372810103</v>
      </c>
    </row>
    <row r="79" spans="3:7" x14ac:dyDescent="0.25">
      <c r="C79" s="9">
        <v>10.5</v>
      </c>
      <c r="D79" s="16">
        <f t="shared" si="15"/>
        <v>17408.185223352826</v>
      </c>
      <c r="E79" s="16">
        <f t="shared" si="14"/>
        <v>522.24555670058476</v>
      </c>
      <c r="F79" s="16">
        <f t="shared" si="9"/>
        <v>1518.5248161095183</v>
      </c>
      <c r="G79" s="17">
        <f t="shared" si="10"/>
        <v>2040.770372810103</v>
      </c>
    </row>
    <row r="80" spans="3:7" x14ac:dyDescent="0.25">
      <c r="C80" s="9">
        <v>11</v>
      </c>
      <c r="D80" s="16">
        <f t="shared" si="15"/>
        <v>15889.660407243307</v>
      </c>
      <c r="E80" s="16">
        <f t="shared" si="14"/>
        <v>476.68981221729922</v>
      </c>
      <c r="F80" s="16">
        <f t="shared" si="9"/>
        <v>1564.0805605928037</v>
      </c>
      <c r="G80" s="17">
        <f t="shared" si="10"/>
        <v>2040.770372810103</v>
      </c>
    </row>
    <row r="81" spans="3:7" x14ac:dyDescent="0.25">
      <c r="C81" s="9">
        <v>11.5</v>
      </c>
      <c r="D81" s="16">
        <f t="shared" si="15"/>
        <v>14325.579846650504</v>
      </c>
      <c r="E81" s="16">
        <f t="shared" si="14"/>
        <v>429.76739539951512</v>
      </c>
      <c r="F81" s="16">
        <f t="shared" si="9"/>
        <v>1611.0029774105878</v>
      </c>
      <c r="G81" s="17">
        <f t="shared" si="10"/>
        <v>2040.770372810103</v>
      </c>
    </row>
    <row r="82" spans="3:7" x14ac:dyDescent="0.25">
      <c r="C82" s="9">
        <v>12</v>
      </c>
      <c r="D82" s="16">
        <f t="shared" si="15"/>
        <v>12714.576869239916</v>
      </c>
      <c r="E82" s="16">
        <f t="shared" si="14"/>
        <v>381.43730607719749</v>
      </c>
      <c r="F82" s="16">
        <f t="shared" si="9"/>
        <v>1659.3330667329055</v>
      </c>
      <c r="G82" s="17">
        <f t="shared" si="10"/>
        <v>2040.770372810103</v>
      </c>
    </row>
    <row r="83" spans="3:7" x14ac:dyDescent="0.25">
      <c r="C83" s="9">
        <v>12.5</v>
      </c>
      <c r="D83" s="16">
        <f t="shared" si="15"/>
        <v>11055.243802507011</v>
      </c>
      <c r="E83" s="16">
        <f t="shared" si="14"/>
        <v>331.65731407521031</v>
      </c>
      <c r="F83" s="16">
        <f t="shared" si="9"/>
        <v>1709.1130587348928</v>
      </c>
      <c r="G83" s="17">
        <f t="shared" si="10"/>
        <v>2040.770372810103</v>
      </c>
    </row>
    <row r="84" spans="3:7" x14ac:dyDescent="0.25">
      <c r="C84" s="9">
        <v>13</v>
      </c>
      <c r="D84" s="16">
        <f t="shared" si="15"/>
        <v>9346.1307437721189</v>
      </c>
      <c r="E84" s="16">
        <f t="shared" si="14"/>
        <v>280.38392231316357</v>
      </c>
      <c r="F84" s="16">
        <f t="shared" si="9"/>
        <v>1760.3864504969395</v>
      </c>
      <c r="G84" s="17">
        <f t="shared" si="10"/>
        <v>2040.770372810103</v>
      </c>
    </row>
    <row r="85" spans="3:7" x14ac:dyDescent="0.25">
      <c r="C85" s="9">
        <v>13.5</v>
      </c>
      <c r="D85" s="16">
        <f t="shared" si="15"/>
        <v>7585.7442932751792</v>
      </c>
      <c r="E85" s="16">
        <f t="shared" si="14"/>
        <v>227.57232879825537</v>
      </c>
      <c r="F85" s="16">
        <f t="shared" si="9"/>
        <v>1813.1980440118477</v>
      </c>
      <c r="G85" s="17">
        <f t="shared" si="10"/>
        <v>2040.770372810103</v>
      </c>
    </row>
    <row r="86" spans="3:7" x14ac:dyDescent="0.25">
      <c r="C86" s="9">
        <v>14</v>
      </c>
      <c r="D86" s="16">
        <f t="shared" si="15"/>
        <v>5772.5462492633314</v>
      </c>
      <c r="E86" s="16">
        <f t="shared" si="14"/>
        <v>173.17638747789994</v>
      </c>
      <c r="F86" s="16">
        <f t="shared" si="9"/>
        <v>1867.5939853322031</v>
      </c>
      <c r="G86" s="17">
        <f t="shared" si="10"/>
        <v>2040.770372810103</v>
      </c>
    </row>
    <row r="87" spans="3:7" x14ac:dyDescent="0.25">
      <c r="C87" s="9">
        <v>14.5</v>
      </c>
      <c r="D87" s="16">
        <f t="shared" si="15"/>
        <v>3904.9522639311281</v>
      </c>
      <c r="E87" s="16">
        <f t="shared" si="14"/>
        <v>117.14856791793383</v>
      </c>
      <c r="F87" s="16">
        <f t="shared" si="9"/>
        <v>1923.6218048921692</v>
      </c>
      <c r="G87" s="17">
        <f t="shared" si="10"/>
        <v>2040.770372810103</v>
      </c>
    </row>
    <row r="88" spans="3:7" x14ac:dyDescent="0.25">
      <c r="C88" s="9">
        <v>15</v>
      </c>
      <c r="D88" s="16">
        <f>D87-F87</f>
        <v>1981.3304590389589</v>
      </c>
      <c r="E88" s="16">
        <f>D88*($B$5/2)</f>
        <v>59.439913771168762</v>
      </c>
      <c r="F88" s="16">
        <f>G88-E88</f>
        <v>1981.3304590389344</v>
      </c>
      <c r="G88" s="17">
        <f t="shared" si="10"/>
        <v>2040.770372810103</v>
      </c>
    </row>
    <row r="89" spans="3:7" ht="16.5" thickBot="1" x14ac:dyDescent="0.3">
      <c r="C89" s="11"/>
      <c r="D89" s="14" t="s">
        <v>7</v>
      </c>
      <c r="E89" s="18">
        <f>SUM(E60:E88)</f>
        <v>20023.11118430311</v>
      </c>
      <c r="F89" s="18">
        <f>SUM(F59:F88)</f>
        <v>39999.999999999985</v>
      </c>
      <c r="G89" s="19">
        <f>SUM(E89:F89)</f>
        <v>60023.111184303096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Maksym Hapei</cp:lastModifiedBy>
  <dcterms:created xsi:type="dcterms:W3CDTF">2022-09-29T16:26:09Z</dcterms:created>
  <dcterms:modified xsi:type="dcterms:W3CDTF">2022-10-06T18:09:05Z</dcterms:modified>
</cp:coreProperties>
</file>