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F07BF82-CB19-4F78-9338-CEDF1A539B5F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2" i="1"/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<sst xmlns="http://schemas.openxmlformats.org/spreadsheetml/2006/main" count="56" uniqueCount="39">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</sst>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119.375</c:v>
                </c:pt>
                <c:pt idx="1">
                  <c:v>128.125</c:v>
                </c:pt>
                <c:pt idx="2">
                  <c:v>136.875</c:v>
                </c:pt>
                <c:pt idx="3">
                  <c:v>145.625</c:v>
                </c:pt>
                <c:pt idx="4">
                  <c:v>154.375</c:v>
                </c:pt>
                <c:pt idx="5">
                  <c:v>163.125</c:v>
                </c:pt>
                <c:pt idx="6">
                  <c:v>171.875</c:v>
                </c:pt>
                <c:pt idx="7">
                  <c:v>180.625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26</c:v>
                </c:pt>
                <c:pt idx="4">
                  <c:v>16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ax val="185"/>
          <c:min val="1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115</c:v>
                </c:pt>
                <c:pt idx="1">
                  <c:v>123.75</c:v>
                </c:pt>
                <c:pt idx="2">
                  <c:v>132.5</c:v>
                </c:pt>
                <c:pt idx="3">
                  <c:v>141.25</c:v>
                </c:pt>
                <c:pt idx="4">
                  <c:v>150</c:v>
                </c:pt>
                <c:pt idx="5">
                  <c:v>158.75</c:v>
                </c:pt>
                <c:pt idx="6">
                  <c:v>167.5</c:v>
                </c:pt>
                <c:pt idx="7">
                  <c:v>176.25</c:v>
                </c:pt>
                <c:pt idx="8">
                  <c:v>185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0.08</c:v>
                </c:pt>
                <c:pt idx="2">
                  <c:v>0.15000000000000002</c:v>
                </c:pt>
                <c:pt idx="3">
                  <c:v>0.30000000000000004</c:v>
                </c:pt>
                <c:pt idx="4">
                  <c:v>0.56000000000000005</c:v>
                </c:pt>
                <c:pt idx="5">
                  <c:v>0.72000000000000008</c:v>
                </c:pt>
                <c:pt idx="6">
                  <c:v>0.89000000000000012</c:v>
                </c:pt>
                <c:pt idx="7">
                  <c:v>0.96000000000000019</c:v>
                </c:pt>
                <c:pt idx="8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119.375</c:v>
                </c:pt>
                <c:pt idx="1">
                  <c:v>128.125</c:v>
                </c:pt>
                <c:pt idx="2">
                  <c:v>136.875</c:v>
                </c:pt>
                <c:pt idx="3">
                  <c:v>145.625</c:v>
                </c:pt>
                <c:pt idx="4">
                  <c:v>154.375</c:v>
                </c:pt>
                <c:pt idx="5">
                  <c:v>163.125</c:v>
                </c:pt>
                <c:pt idx="6">
                  <c:v>171.875</c:v>
                </c:pt>
                <c:pt idx="7">
                  <c:v>180.625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26</c:v>
                </c:pt>
                <c:pt idx="4">
                  <c:v>16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38</xdr:row>
      <xdr:rowOff>123264</xdr:rowOff>
    </xdr:from>
    <xdr:to>
      <xdr:col>10</xdr:col>
      <xdr:colOff>685800</xdr:colOff>
      <xdr:row>53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457514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zoomScaleNormal="100" workbookViewId="0">
      <selection activeCell="M105" sqref="M105"/>
    </sheetView>
  </sheetViews>
  <sheetFormatPr defaultRowHeight="15" x14ac:dyDescent="0.25"/>
  <sheetData>
    <row r="2" spans="1:11" x14ac:dyDescent="0.25">
      <c r="B2" s="12">
        <v>159</v>
      </c>
      <c r="C2" s="12">
        <v>144</v>
      </c>
      <c r="D2" s="12">
        <v>154</v>
      </c>
      <c r="E2" s="12">
        <v>120</v>
      </c>
      <c r="F2" s="12">
        <v>158</v>
      </c>
      <c r="G2" s="12">
        <v>126</v>
      </c>
      <c r="H2" s="12">
        <v>139</v>
      </c>
      <c r="I2" s="12">
        <v>152</v>
      </c>
      <c r="J2" s="12">
        <v>168</v>
      </c>
      <c r="K2" s="12">
        <v>147</v>
      </c>
    </row>
    <row r="3" spans="1:11" x14ac:dyDescent="0.25">
      <c r="B3" s="12">
        <v>164</v>
      </c>
      <c r="C3" s="12">
        <v>152</v>
      </c>
      <c r="D3" s="12">
        <v>144</v>
      </c>
      <c r="E3" s="12">
        <v>129</v>
      </c>
      <c r="F3" s="12">
        <v>163</v>
      </c>
      <c r="G3" s="12">
        <v>153</v>
      </c>
      <c r="H3" s="12">
        <v>140</v>
      </c>
      <c r="I3" s="12">
        <v>151</v>
      </c>
      <c r="J3" s="12">
        <v>165</v>
      </c>
      <c r="K3" s="12">
        <v>118</v>
      </c>
    </row>
    <row r="4" spans="1:11" x14ac:dyDescent="0.25">
      <c r="B4" s="12">
        <v>150</v>
      </c>
      <c r="C4" s="12">
        <v>119</v>
      </c>
      <c r="D4" s="12">
        <v>160</v>
      </c>
      <c r="E4" s="12">
        <v>143</v>
      </c>
      <c r="F4" s="12">
        <v>146</v>
      </c>
      <c r="G4" s="12">
        <v>136</v>
      </c>
      <c r="H4" s="12">
        <v>163</v>
      </c>
      <c r="I4" s="12">
        <v>127</v>
      </c>
      <c r="J4" s="12">
        <v>150</v>
      </c>
      <c r="K4" s="12">
        <v>166</v>
      </c>
    </row>
    <row r="5" spans="1:11" x14ac:dyDescent="0.25">
      <c r="B5" s="12">
        <v>147</v>
      </c>
      <c r="C5" s="12">
        <v>137</v>
      </c>
      <c r="D5" s="12">
        <v>134</v>
      </c>
      <c r="E5" s="12">
        <v>158</v>
      </c>
      <c r="F5" s="12">
        <v>115</v>
      </c>
      <c r="G5" s="12">
        <v>149</v>
      </c>
      <c r="H5" s="12">
        <v>173</v>
      </c>
      <c r="I5" s="12">
        <v>154</v>
      </c>
      <c r="J5" s="12">
        <v>180</v>
      </c>
      <c r="K5" s="12">
        <v>144</v>
      </c>
    </row>
    <row r="6" spans="1:11" x14ac:dyDescent="0.25">
      <c r="B6" s="12">
        <v>116</v>
      </c>
      <c r="C6" s="12">
        <v>153</v>
      </c>
      <c r="D6" s="12">
        <v>156</v>
      </c>
      <c r="E6" s="12">
        <v>141</v>
      </c>
      <c r="F6" s="12">
        <v>149</v>
      </c>
      <c r="G6" s="12">
        <v>172</v>
      </c>
      <c r="H6" s="12">
        <v>185</v>
      </c>
      <c r="I6" s="12">
        <v>128</v>
      </c>
      <c r="J6" s="12">
        <v>138</v>
      </c>
      <c r="K6" s="12">
        <v>150</v>
      </c>
    </row>
    <row r="7" spans="1:11" x14ac:dyDescent="0.25">
      <c r="B7" s="12">
        <v>137</v>
      </c>
      <c r="C7" s="12">
        <v>160</v>
      </c>
      <c r="D7" s="12">
        <v>148</v>
      </c>
      <c r="E7" s="12">
        <v>170</v>
      </c>
      <c r="F7" s="12">
        <v>130</v>
      </c>
      <c r="G7" s="12">
        <v>146</v>
      </c>
      <c r="H7" s="12">
        <v>117</v>
      </c>
      <c r="I7" s="12">
        <v>143</v>
      </c>
      <c r="J7" s="12">
        <v>159</v>
      </c>
      <c r="K7" s="12">
        <v>150</v>
      </c>
    </row>
    <row r="8" spans="1:11" x14ac:dyDescent="0.25">
      <c r="B8" s="12">
        <v>125</v>
      </c>
      <c r="C8" s="12">
        <v>145</v>
      </c>
      <c r="D8" s="12">
        <v>156</v>
      </c>
      <c r="E8" s="12">
        <v>136</v>
      </c>
      <c r="F8" s="12">
        <v>166</v>
      </c>
      <c r="G8" s="12">
        <v>154</v>
      </c>
      <c r="H8" s="12">
        <v>160</v>
      </c>
      <c r="I8" s="12">
        <v>179</v>
      </c>
      <c r="J8" s="12">
        <v>150</v>
      </c>
      <c r="K8" s="12">
        <v>142</v>
      </c>
    </row>
    <row r="9" spans="1:11" x14ac:dyDescent="0.25">
      <c r="B9" s="12">
        <v>146</v>
      </c>
      <c r="C9" s="12">
        <v>133</v>
      </c>
      <c r="D9" s="12">
        <v>162</v>
      </c>
      <c r="E9" s="12">
        <v>172</v>
      </c>
      <c r="F9" s="12">
        <v>141</v>
      </c>
      <c r="G9" s="12">
        <v>148</v>
      </c>
      <c r="H9" s="12">
        <v>160</v>
      </c>
      <c r="I9" s="12">
        <v>121</v>
      </c>
      <c r="J9" s="12">
        <v>153</v>
      </c>
      <c r="K9" s="12">
        <v>138</v>
      </c>
    </row>
    <row r="10" spans="1:11" x14ac:dyDescent="0.25">
      <c r="B10" s="12">
        <v>146</v>
      </c>
      <c r="C10" s="12">
        <v>161</v>
      </c>
      <c r="D10" s="12">
        <v>143</v>
      </c>
      <c r="E10" s="12">
        <v>151</v>
      </c>
      <c r="F10" s="12">
        <v>134</v>
      </c>
      <c r="G10" s="12">
        <v>170</v>
      </c>
      <c r="H10" s="12">
        <v>180</v>
      </c>
      <c r="I10" s="12">
        <v>140</v>
      </c>
      <c r="J10" s="12">
        <v>163</v>
      </c>
      <c r="K10" s="12">
        <v>154</v>
      </c>
    </row>
    <row r="11" spans="1:11" x14ac:dyDescent="0.25">
      <c r="B11" s="12">
        <v>142</v>
      </c>
      <c r="C11" s="12">
        <v>153</v>
      </c>
      <c r="D11" s="12">
        <v>122</v>
      </c>
      <c r="E11" s="12">
        <v>159</v>
      </c>
      <c r="F11" s="12">
        <v>150</v>
      </c>
      <c r="G11" s="12">
        <v>174</v>
      </c>
      <c r="H11" s="12">
        <v>132</v>
      </c>
      <c r="I11" s="12">
        <v>149</v>
      </c>
      <c r="J11" s="12">
        <v>136</v>
      </c>
      <c r="K11" s="12">
        <v>164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zoomScaleNormal="100" workbookViewId="0">
      <selection activeCell="J67" sqref="J67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159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164</v>
      </c>
      <c r="C2" s="22">
        <f>N2</f>
        <v>115</v>
      </c>
      <c r="D2" s="23">
        <f>C3</f>
        <v>123.75</v>
      </c>
      <c r="E2" s="22">
        <f>(C2+D2)/2</f>
        <v>119.375</v>
      </c>
      <c r="F2" s="24">
        <v>8</v>
      </c>
      <c r="G2" s="24">
        <f>F2</f>
        <v>8</v>
      </c>
      <c r="H2" s="24">
        <f t="shared" ref="H2:H9" si="0">F2/$F$10</f>
        <v>0.08</v>
      </c>
      <c r="I2" s="23">
        <f>H2</f>
        <v>0.08</v>
      </c>
      <c r="J2" s="40">
        <f>E2*F2</f>
        <v>955</v>
      </c>
      <c r="K2" s="23">
        <f t="shared" ref="K2:K9" si="1">POWER(E2-$Q$2,2)*F2</f>
        <v>6832.8049999999976</v>
      </c>
      <c r="M2" s="14" t="s">
        <v>17</v>
      </c>
      <c r="N2" s="15">
        <f>MIN(A1:A100)</f>
        <v>115</v>
      </c>
      <c r="P2" s="16" t="s">
        <v>9</v>
      </c>
      <c r="Q2" s="17">
        <f>J10/F10</f>
        <v>148.6</v>
      </c>
      <c r="S2" s="35" t="s">
        <v>12</v>
      </c>
      <c r="T2" s="36">
        <f>C5+(F5-F4)/(2*F5-F4-F6)*N8</f>
        <v>145.83333333333334</v>
      </c>
    </row>
    <row r="3" spans="1:20" ht="15.75" thickBot="1" x14ac:dyDescent="0.3">
      <c r="A3" s="11">
        <v>150</v>
      </c>
      <c r="C3" s="25">
        <f>C2+N8</f>
        <v>123.75</v>
      </c>
      <c r="D3" s="26">
        <f>C4</f>
        <v>132.5</v>
      </c>
      <c r="E3" s="25">
        <f t="shared" ref="E3:E9" si="2">(C3+D3)/2</f>
        <v>128.125</v>
      </c>
      <c r="F3" s="27">
        <v>7</v>
      </c>
      <c r="G3" s="27">
        <f>F3+G2</f>
        <v>15</v>
      </c>
      <c r="H3" s="27">
        <f t="shared" si="0"/>
        <v>7.0000000000000007E-2</v>
      </c>
      <c r="I3" s="26">
        <f>H3+I2</f>
        <v>0.15000000000000002</v>
      </c>
      <c r="J3" s="41">
        <f t="shared" ref="J3:J9" si="3">E3*F3</f>
        <v>896.875</v>
      </c>
      <c r="K3" s="26">
        <f t="shared" si="1"/>
        <v>2934.5793749999984</v>
      </c>
      <c r="M3" s="5"/>
      <c r="N3" s="5"/>
    </row>
    <row r="4" spans="1:20" ht="15.75" thickBot="1" x14ac:dyDescent="0.3">
      <c r="A4" s="11">
        <v>147</v>
      </c>
      <c r="C4" s="25">
        <f>C2+N8*2</f>
        <v>132.5</v>
      </c>
      <c r="D4" s="26">
        <f t="shared" ref="D4:D8" si="4">C5</f>
        <v>141.25</v>
      </c>
      <c r="E4" s="25">
        <f t="shared" si="2"/>
        <v>136.875</v>
      </c>
      <c r="F4" s="27">
        <v>15</v>
      </c>
      <c r="G4" s="27">
        <f t="shared" ref="G4:G9" si="5">F4+G3</f>
        <v>30</v>
      </c>
      <c r="H4" s="27">
        <f t="shared" si="0"/>
        <v>0.15</v>
      </c>
      <c r="I4" s="26">
        <f t="shared" ref="I4:I9" si="6">H4+I3</f>
        <v>0.30000000000000004</v>
      </c>
      <c r="J4" s="41">
        <f t="shared" si="3"/>
        <v>2053.125</v>
      </c>
      <c r="K4" s="26">
        <f t="shared" si="1"/>
        <v>2062.1343749999978</v>
      </c>
      <c r="M4" s="14" t="s">
        <v>18</v>
      </c>
      <c r="N4" s="15">
        <f>MAX(A1:A100)</f>
        <v>185</v>
      </c>
      <c r="S4" s="35" t="s">
        <v>13</v>
      </c>
      <c r="T4" s="36">
        <f>C5+(0.5*F10-G4)/F5*N8</f>
        <v>147.98076923076923</v>
      </c>
    </row>
    <row r="5" spans="1:20" ht="15.75" thickBot="1" x14ac:dyDescent="0.3">
      <c r="A5" s="11">
        <v>116</v>
      </c>
      <c r="C5" s="25">
        <f>C2+N8*3</f>
        <v>141.25</v>
      </c>
      <c r="D5" s="26">
        <f t="shared" si="4"/>
        <v>150</v>
      </c>
      <c r="E5" s="25">
        <f t="shared" si="2"/>
        <v>145.625</v>
      </c>
      <c r="F5" s="27">
        <v>26</v>
      </c>
      <c r="G5" s="27">
        <f t="shared" si="5"/>
        <v>56</v>
      </c>
      <c r="H5" s="27">
        <f t="shared" si="0"/>
        <v>0.26</v>
      </c>
      <c r="I5" s="26">
        <f t="shared" si="6"/>
        <v>0.56000000000000005</v>
      </c>
      <c r="J5" s="41">
        <f t="shared" si="3"/>
        <v>3786.25</v>
      </c>
      <c r="K5" s="26">
        <f t="shared" si="1"/>
        <v>230.1162499999991</v>
      </c>
      <c r="M5" s="5"/>
      <c r="N5" s="5"/>
    </row>
    <row r="6" spans="1:20" ht="15.75" thickBot="1" x14ac:dyDescent="0.3">
      <c r="A6" s="11">
        <v>137</v>
      </c>
      <c r="C6" s="25">
        <f>C2+N8*4</f>
        <v>150</v>
      </c>
      <c r="D6" s="26">
        <f t="shared" si="4"/>
        <v>158.75</v>
      </c>
      <c r="E6" s="25">
        <f t="shared" si="2"/>
        <v>154.375</v>
      </c>
      <c r="F6" s="27">
        <v>16</v>
      </c>
      <c r="G6" s="27">
        <f t="shared" si="5"/>
        <v>72</v>
      </c>
      <c r="H6" s="27">
        <f t="shared" si="0"/>
        <v>0.16</v>
      </c>
      <c r="I6" s="26">
        <f t="shared" si="6"/>
        <v>0.72000000000000008</v>
      </c>
      <c r="J6" s="41">
        <f t="shared" si="3"/>
        <v>2470</v>
      </c>
      <c r="K6" s="26">
        <f t="shared" si="1"/>
        <v>533.61000000000104</v>
      </c>
      <c r="M6" s="18" t="s">
        <v>20</v>
      </c>
      <c r="N6" s="19">
        <v>8</v>
      </c>
      <c r="P6" s="2" t="s">
        <v>10</v>
      </c>
      <c r="Q6" s="3">
        <f>K10/(F10-1)</f>
        <v>243.17487373737373</v>
      </c>
    </row>
    <row r="7" spans="1:20" ht="15.75" thickBot="1" x14ac:dyDescent="0.3">
      <c r="A7" s="11">
        <v>125</v>
      </c>
      <c r="C7" s="25">
        <f>C2+N8*5</f>
        <v>158.75</v>
      </c>
      <c r="D7" s="26">
        <f t="shared" si="4"/>
        <v>167.5</v>
      </c>
      <c r="E7" s="25">
        <f t="shared" si="2"/>
        <v>163.125</v>
      </c>
      <c r="F7" s="27">
        <v>17</v>
      </c>
      <c r="G7" s="27">
        <f t="shared" si="5"/>
        <v>89</v>
      </c>
      <c r="H7" s="27">
        <f t="shared" si="0"/>
        <v>0.17</v>
      </c>
      <c r="I7" s="26">
        <f t="shared" si="6"/>
        <v>0.89000000000000012</v>
      </c>
      <c r="J7" s="41">
        <f t="shared" si="3"/>
        <v>2773.125</v>
      </c>
      <c r="K7" s="26">
        <f t="shared" si="1"/>
        <v>3586.5856250000029</v>
      </c>
      <c r="M7" s="5"/>
      <c r="N7" s="5"/>
    </row>
    <row r="8" spans="1:20" ht="15.75" thickBot="1" x14ac:dyDescent="0.3">
      <c r="A8" s="11">
        <v>146</v>
      </c>
      <c r="C8" s="25">
        <f>C2+N8*6</f>
        <v>167.5</v>
      </c>
      <c r="D8" s="26">
        <f t="shared" si="4"/>
        <v>176.25</v>
      </c>
      <c r="E8" s="25">
        <f t="shared" si="2"/>
        <v>171.875</v>
      </c>
      <c r="F8" s="27">
        <v>7</v>
      </c>
      <c r="G8" s="27">
        <f t="shared" si="5"/>
        <v>96</v>
      </c>
      <c r="H8" s="27">
        <f t="shared" si="0"/>
        <v>7.0000000000000007E-2</v>
      </c>
      <c r="I8" s="26">
        <f t="shared" si="6"/>
        <v>0.96000000000000019</v>
      </c>
      <c r="J8" s="41">
        <f t="shared" si="3"/>
        <v>1203.125</v>
      </c>
      <c r="K8" s="26">
        <f t="shared" si="1"/>
        <v>3792.0793750000021</v>
      </c>
      <c r="M8" s="20" t="s">
        <v>19</v>
      </c>
      <c r="N8" s="21">
        <f>(N4-N2)/N6</f>
        <v>8.75</v>
      </c>
      <c r="P8" s="48" t="s">
        <v>11</v>
      </c>
      <c r="Q8" s="3">
        <f>SQRT(Q6)</f>
        <v>15.594065337088136</v>
      </c>
    </row>
    <row r="9" spans="1:20" ht="15.75" thickBot="1" x14ac:dyDescent="0.3">
      <c r="A9" s="11">
        <v>146</v>
      </c>
      <c r="C9" s="28">
        <f>C2+N8*7</f>
        <v>176.25</v>
      </c>
      <c r="D9" s="29">
        <f>C9+N8</f>
        <v>185</v>
      </c>
      <c r="E9" s="28">
        <f t="shared" si="2"/>
        <v>180.625</v>
      </c>
      <c r="F9" s="30">
        <v>4</v>
      </c>
      <c r="G9" s="31">
        <f t="shared" si="5"/>
        <v>100</v>
      </c>
      <c r="H9" s="30">
        <f t="shared" si="0"/>
        <v>0.04</v>
      </c>
      <c r="I9" s="29">
        <f t="shared" si="6"/>
        <v>1.0000000000000002</v>
      </c>
      <c r="J9" s="43">
        <f t="shared" si="3"/>
        <v>722.5</v>
      </c>
      <c r="K9" s="32">
        <f t="shared" si="1"/>
        <v>4102.4025000000011</v>
      </c>
    </row>
    <row r="10" spans="1:20" ht="15.75" thickBot="1" x14ac:dyDescent="0.3">
      <c r="A10" s="11">
        <v>142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1.0000000000000002</v>
      </c>
      <c r="I10" s="38"/>
      <c r="J10" s="42">
        <f>SUM(J2:J9)</f>
        <v>14860</v>
      </c>
      <c r="K10" s="38">
        <f>SUM(K2:K9)</f>
        <v>24074.3125</v>
      </c>
    </row>
    <row r="11" spans="1:20" x14ac:dyDescent="0.25">
      <c r="A11" s="11">
        <v>144</v>
      </c>
    </row>
    <row r="12" spans="1:20" x14ac:dyDescent="0.25">
      <c r="A12" s="11">
        <v>152</v>
      </c>
    </row>
    <row r="13" spans="1:20" x14ac:dyDescent="0.25">
      <c r="A13" s="11">
        <v>119</v>
      </c>
    </row>
    <row r="14" spans="1:20" x14ac:dyDescent="0.25">
      <c r="A14" s="11">
        <v>137</v>
      </c>
    </row>
    <row r="15" spans="1:20" x14ac:dyDescent="0.25">
      <c r="A15" s="11">
        <v>153</v>
      </c>
    </row>
    <row r="16" spans="1:20" x14ac:dyDescent="0.25">
      <c r="A16" s="11">
        <v>160</v>
      </c>
    </row>
    <row r="17" spans="1:14" x14ac:dyDescent="0.25">
      <c r="A17" s="11">
        <v>145</v>
      </c>
    </row>
    <row r="18" spans="1:14" x14ac:dyDescent="0.25">
      <c r="A18" s="11">
        <v>133</v>
      </c>
    </row>
    <row r="19" spans="1:14" x14ac:dyDescent="0.25">
      <c r="A19" s="11">
        <v>161</v>
      </c>
    </row>
    <row r="20" spans="1:14" x14ac:dyDescent="0.25">
      <c r="A20" s="11">
        <v>153</v>
      </c>
    </row>
    <row r="21" spans="1:14" x14ac:dyDescent="0.25">
      <c r="A21" s="11">
        <v>154</v>
      </c>
    </row>
    <row r="22" spans="1:14" x14ac:dyDescent="0.25">
      <c r="A22" s="11">
        <v>144</v>
      </c>
    </row>
    <row r="23" spans="1:14" x14ac:dyDescent="0.25">
      <c r="A23" s="11">
        <v>160</v>
      </c>
    </row>
    <row r="24" spans="1:14" x14ac:dyDescent="0.25">
      <c r="A24" s="11">
        <v>134</v>
      </c>
    </row>
    <row r="25" spans="1:14" x14ac:dyDescent="0.25">
      <c r="A25" s="11">
        <v>156</v>
      </c>
    </row>
    <row r="26" spans="1:14" x14ac:dyDescent="0.25">
      <c r="A26" s="11">
        <v>148</v>
      </c>
    </row>
    <row r="27" spans="1:14" x14ac:dyDescent="0.25">
      <c r="A27" s="11">
        <v>156</v>
      </c>
    </row>
    <row r="28" spans="1:14" x14ac:dyDescent="0.25">
      <c r="A28" s="11">
        <v>162</v>
      </c>
    </row>
    <row r="29" spans="1:14" x14ac:dyDescent="0.25">
      <c r="A29" s="11">
        <v>143</v>
      </c>
      <c r="M29" s="1"/>
      <c r="N29" s="5"/>
    </row>
    <row r="30" spans="1:14" x14ac:dyDescent="0.25">
      <c r="A30" s="11">
        <v>122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115</v>
      </c>
      <c r="M30" s="1">
        <f>C2</f>
        <v>115</v>
      </c>
      <c r="N30" s="13">
        <v>0</v>
      </c>
    </row>
    <row r="31" spans="1:14" x14ac:dyDescent="0.25">
      <c r="A31" s="11">
        <v>120</v>
      </c>
      <c r="E31" s="9">
        <f t="shared" ref="E31:E38" si="8">I2</f>
        <v>0.08</v>
      </c>
      <c r="F31" s="8" t="s">
        <v>14</v>
      </c>
      <c r="G31" s="6">
        <f t="shared" ref="G31:G38" si="9">C2</f>
        <v>115</v>
      </c>
      <c r="H31" s="5" t="s">
        <v>16</v>
      </c>
      <c r="I31" s="8">
        <f t="shared" si="7"/>
        <v>123.75</v>
      </c>
      <c r="M31" s="1">
        <f t="shared" ref="M31:M37" si="10">C3</f>
        <v>123.75</v>
      </c>
      <c r="N31" s="13">
        <f t="shared" ref="N31:N38" si="11">I2</f>
        <v>0.08</v>
      </c>
    </row>
    <row r="32" spans="1:14" x14ac:dyDescent="0.25">
      <c r="A32" s="11">
        <v>129</v>
      </c>
      <c r="E32" s="9">
        <f t="shared" si="8"/>
        <v>0.15000000000000002</v>
      </c>
      <c r="F32" s="8" t="s">
        <v>14</v>
      </c>
      <c r="G32" s="6">
        <f t="shared" si="9"/>
        <v>123.75</v>
      </c>
      <c r="H32" s="5" t="s">
        <v>16</v>
      </c>
      <c r="I32" s="8">
        <f t="shared" si="7"/>
        <v>132.5</v>
      </c>
      <c r="M32" s="1">
        <f t="shared" si="10"/>
        <v>132.5</v>
      </c>
      <c r="N32" s="13">
        <f t="shared" si="11"/>
        <v>0.15000000000000002</v>
      </c>
    </row>
    <row r="33" spans="1:20" x14ac:dyDescent="0.25">
      <c r="A33" s="11">
        <v>143</v>
      </c>
      <c r="E33" s="9">
        <f t="shared" si="8"/>
        <v>0.30000000000000004</v>
      </c>
      <c r="F33" s="8" t="s">
        <v>14</v>
      </c>
      <c r="G33" s="6">
        <f t="shared" si="9"/>
        <v>132.5</v>
      </c>
      <c r="H33" s="5" t="s">
        <v>16</v>
      </c>
      <c r="I33" s="8">
        <f t="shared" si="7"/>
        <v>141.25</v>
      </c>
      <c r="M33" s="1">
        <f t="shared" si="10"/>
        <v>141.25</v>
      </c>
      <c r="N33" s="13">
        <f t="shared" si="11"/>
        <v>0.30000000000000004</v>
      </c>
    </row>
    <row r="34" spans="1:20" x14ac:dyDescent="0.25">
      <c r="A34" s="11">
        <v>158</v>
      </c>
      <c r="E34" s="9">
        <f t="shared" si="8"/>
        <v>0.56000000000000005</v>
      </c>
      <c r="F34" s="8" t="s">
        <v>14</v>
      </c>
      <c r="G34" s="6">
        <f t="shared" si="9"/>
        <v>141.25</v>
      </c>
      <c r="H34" s="5" t="s">
        <v>16</v>
      </c>
      <c r="I34" s="8">
        <f t="shared" si="7"/>
        <v>150</v>
      </c>
      <c r="M34" s="1">
        <f t="shared" si="10"/>
        <v>150</v>
      </c>
      <c r="N34" s="13">
        <f t="shared" si="11"/>
        <v>0.56000000000000005</v>
      </c>
    </row>
    <row r="35" spans="1:20" x14ac:dyDescent="0.25">
      <c r="A35" s="11">
        <v>141</v>
      </c>
      <c r="E35" s="9">
        <f t="shared" si="8"/>
        <v>0.72000000000000008</v>
      </c>
      <c r="F35" s="8" t="s">
        <v>14</v>
      </c>
      <c r="G35" s="6">
        <f t="shared" si="9"/>
        <v>150</v>
      </c>
      <c r="H35" s="5" t="s">
        <v>16</v>
      </c>
      <c r="I35" s="8">
        <f t="shared" si="7"/>
        <v>158.75</v>
      </c>
      <c r="M35" s="1">
        <f t="shared" si="10"/>
        <v>158.75</v>
      </c>
      <c r="N35" s="13">
        <f t="shared" si="11"/>
        <v>0.72000000000000008</v>
      </c>
    </row>
    <row r="36" spans="1:20" x14ac:dyDescent="0.25">
      <c r="A36" s="11">
        <v>170</v>
      </c>
      <c r="E36" s="9">
        <f t="shared" si="8"/>
        <v>0.89000000000000012</v>
      </c>
      <c r="F36" s="8" t="s">
        <v>14</v>
      </c>
      <c r="G36" s="6">
        <f t="shared" si="9"/>
        <v>158.75</v>
      </c>
      <c r="H36" s="1" t="s">
        <v>16</v>
      </c>
      <c r="I36" s="8">
        <f t="shared" si="7"/>
        <v>167.5</v>
      </c>
      <c r="M36" s="1">
        <f t="shared" si="10"/>
        <v>167.5</v>
      </c>
      <c r="N36" s="13">
        <f t="shared" si="11"/>
        <v>0.89000000000000012</v>
      </c>
    </row>
    <row r="37" spans="1:20" x14ac:dyDescent="0.25">
      <c r="A37" s="11">
        <v>136</v>
      </c>
      <c r="E37" s="9">
        <f t="shared" si="8"/>
        <v>0.96000000000000019</v>
      </c>
      <c r="F37" s="8" t="s">
        <v>14</v>
      </c>
      <c r="G37" s="6">
        <f t="shared" si="9"/>
        <v>167.5</v>
      </c>
      <c r="H37" s="5" t="s">
        <v>16</v>
      </c>
      <c r="I37" s="8">
        <f>D8</f>
        <v>176.25</v>
      </c>
      <c r="M37" s="1">
        <f t="shared" si="10"/>
        <v>176.25</v>
      </c>
      <c r="N37" s="13">
        <f t="shared" si="11"/>
        <v>0.96000000000000019</v>
      </c>
    </row>
    <row r="38" spans="1:20" x14ac:dyDescent="0.25">
      <c r="A38" s="11">
        <v>172</v>
      </c>
      <c r="E38" s="9">
        <f t="shared" si="8"/>
        <v>1.0000000000000002</v>
      </c>
      <c r="F38" s="8" t="s">
        <v>14</v>
      </c>
      <c r="G38" s="6">
        <f t="shared" si="9"/>
        <v>176.25</v>
      </c>
      <c r="H38" s="5" t="s">
        <v>16</v>
      </c>
      <c r="I38" s="8">
        <f>D9</f>
        <v>185</v>
      </c>
      <c r="M38" s="1">
        <f>C9+N8</f>
        <v>185</v>
      </c>
      <c r="N38" s="13">
        <f t="shared" si="11"/>
        <v>1.0000000000000002</v>
      </c>
    </row>
    <row r="39" spans="1:20" x14ac:dyDescent="0.25">
      <c r="A39" s="11">
        <v>151</v>
      </c>
      <c r="M39" s="1"/>
      <c r="N39" s="5"/>
    </row>
    <row r="40" spans="1:20" x14ac:dyDescent="0.25">
      <c r="A40" s="11">
        <v>159</v>
      </c>
    </row>
    <row r="41" spans="1:20" x14ac:dyDescent="0.25">
      <c r="A41" s="11">
        <v>158</v>
      </c>
    </row>
    <row r="42" spans="1:20" x14ac:dyDescent="0.25">
      <c r="A42" s="11">
        <v>163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146</v>
      </c>
    </row>
    <row r="44" spans="1:20" x14ac:dyDescent="0.25">
      <c r="A44" s="11">
        <v>115</v>
      </c>
      <c r="R44" s="75" t="s">
        <v>38</v>
      </c>
      <c r="S44" s="75"/>
      <c r="T44" s="75"/>
    </row>
    <row r="45" spans="1:20" ht="15.75" thickBot="1" x14ac:dyDescent="0.3">
      <c r="A45" s="11">
        <v>149</v>
      </c>
    </row>
    <row r="46" spans="1:20" ht="15.75" thickBot="1" x14ac:dyDescent="0.3">
      <c r="A46" s="11">
        <v>130</v>
      </c>
      <c r="M46" s="46" t="s">
        <v>36</v>
      </c>
      <c r="N46" s="47">
        <v>2.5760000000000001</v>
      </c>
      <c r="P46" s="66" t="s">
        <v>37</v>
      </c>
      <c r="Q46" s="47">
        <f>Q8/10*N46</f>
        <v>4.0170312308339042</v>
      </c>
    </row>
    <row r="47" spans="1:20" ht="15.75" thickBot="1" x14ac:dyDescent="0.3">
      <c r="A47" s="11">
        <v>166</v>
      </c>
    </row>
    <row r="48" spans="1:20" ht="15.75" thickBot="1" x14ac:dyDescent="0.3">
      <c r="A48" s="11">
        <v>141</v>
      </c>
      <c r="M48" s="46" t="s">
        <v>21</v>
      </c>
      <c r="N48" s="47">
        <f>Q2</f>
        <v>148.6</v>
      </c>
    </row>
    <row r="49" spans="1:20" ht="15.75" thickBot="1" x14ac:dyDescent="0.3">
      <c r="A49" s="11">
        <v>134</v>
      </c>
    </row>
    <row r="50" spans="1:20" ht="15.75" thickBot="1" x14ac:dyDescent="0.3">
      <c r="A50" s="11">
        <v>150</v>
      </c>
      <c r="M50" s="69" t="s">
        <v>22</v>
      </c>
      <c r="N50" s="69"/>
      <c r="O50" s="51">
        <f>N48-Q46</f>
        <v>144.58296876916609</v>
      </c>
      <c r="P50" s="52" t="s">
        <v>23</v>
      </c>
      <c r="Q50" s="53">
        <f>N48+Q46</f>
        <v>152.6170312308339</v>
      </c>
    </row>
    <row r="51" spans="1:20" x14ac:dyDescent="0.25">
      <c r="A51" s="11">
        <v>126</v>
      </c>
    </row>
    <row r="52" spans="1:20" x14ac:dyDescent="0.25">
      <c r="A52" s="11">
        <v>153</v>
      </c>
    </row>
    <row r="53" spans="1:20" x14ac:dyDescent="0.25">
      <c r="A53" s="11">
        <v>136</v>
      </c>
    </row>
    <row r="54" spans="1:20" x14ac:dyDescent="0.25">
      <c r="A54" s="11">
        <v>149</v>
      </c>
    </row>
    <row r="55" spans="1:20" ht="15.75" thickBot="1" x14ac:dyDescent="0.3">
      <c r="A55" s="11">
        <v>172</v>
      </c>
    </row>
    <row r="56" spans="1:20" ht="18.75" customHeight="1" thickBot="1" x14ac:dyDescent="0.3">
      <c r="A56" s="11">
        <v>146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154</v>
      </c>
      <c r="B57" s="22">
        <f t="shared" ref="B57:C64" si="12">C2</f>
        <v>115</v>
      </c>
      <c r="C57" s="23">
        <f t="shared" si="12"/>
        <v>123.75</v>
      </c>
      <c r="D57" s="63">
        <f t="shared" ref="D57:E64" si="13">(B57-$Q$2)/$Q$8</f>
        <v>-2.1546658471468279</v>
      </c>
      <c r="E57" s="57">
        <f t="shared" si="13"/>
        <v>-1.5935549494523416</v>
      </c>
      <c r="F57" s="57">
        <f>NORMSDIST(D57)-0.5</f>
        <v>-0.48440600389511179</v>
      </c>
      <c r="G57" s="57">
        <f>NORMSDIST(E57)-0.5</f>
        <v>-0.4444821241952216</v>
      </c>
      <c r="H57" s="57">
        <f>100*(G57-F57)</f>
        <v>3.9923879699890197</v>
      </c>
      <c r="I57" s="24">
        <f t="shared" ref="I57:I64" si="14">F2</f>
        <v>8</v>
      </c>
      <c r="J57" s="57">
        <f>I57-H57</f>
        <v>4.0076120300109803</v>
      </c>
      <c r="K57" s="57">
        <f>POWER(J57,2)</f>
        <v>16.060954183088732</v>
      </c>
      <c r="L57" s="58">
        <f>K57/H57</f>
        <v>4.0228941435100323</v>
      </c>
      <c r="Q57" s="50">
        <f>SUM(L57:L64)</f>
        <v>7.7410343769988872</v>
      </c>
    </row>
    <row r="58" spans="1:20" x14ac:dyDescent="0.25">
      <c r="A58" s="11">
        <v>148</v>
      </c>
      <c r="B58" s="25">
        <f t="shared" si="12"/>
        <v>123.75</v>
      </c>
      <c r="C58" s="26">
        <f t="shared" si="12"/>
        <v>132.5</v>
      </c>
      <c r="D58" s="64">
        <f t="shared" si="13"/>
        <v>-1.5935549494523416</v>
      </c>
      <c r="E58" s="49">
        <f t="shared" si="13"/>
        <v>-1.0324440517578548</v>
      </c>
      <c r="F58" s="49">
        <f t="shared" ref="F58:F64" si="15">NORMSDIST(D58)-0.5</f>
        <v>-0.4444821241952216</v>
      </c>
      <c r="G58" s="49">
        <f t="shared" ref="G58:G64" si="16">NORMSDIST(E58)-0.5</f>
        <v>-0.34906792778552231</v>
      </c>
      <c r="H58" s="49">
        <f t="shared" ref="H58:H64" si="17">100*(G58-F58)</f>
        <v>9.5414196409699272</v>
      </c>
      <c r="I58" s="27">
        <f t="shared" si="14"/>
        <v>7</v>
      </c>
      <c r="J58" s="49">
        <f t="shared" ref="J58:J64" si="18">I58-H58</f>
        <v>-2.5414196409699272</v>
      </c>
      <c r="K58" s="49">
        <f t="shared" ref="K58:K64" si="19">POWER(J58,2)</f>
        <v>6.4588137915077137</v>
      </c>
      <c r="L58" s="59">
        <f t="shared" ref="L58:L64" si="20">K58/H58</f>
        <v>0.67692377387681346</v>
      </c>
    </row>
    <row r="59" spans="1:20" x14ac:dyDescent="0.25">
      <c r="A59" s="11">
        <v>170</v>
      </c>
      <c r="B59" s="25">
        <f t="shared" si="12"/>
        <v>132.5</v>
      </c>
      <c r="C59" s="26">
        <f t="shared" si="12"/>
        <v>141.25</v>
      </c>
      <c r="D59" s="64">
        <f t="shared" si="13"/>
        <v>-1.0324440517578548</v>
      </c>
      <c r="E59" s="49">
        <f t="shared" si="13"/>
        <v>-0.47133315406336834</v>
      </c>
      <c r="F59" s="49">
        <f t="shared" si="15"/>
        <v>-0.34906792778552231</v>
      </c>
      <c r="G59" s="49">
        <f t="shared" si="16"/>
        <v>-0.18129857830078788</v>
      </c>
      <c r="H59" s="49">
        <f t="shared" si="17"/>
        <v>16.776934948473443</v>
      </c>
      <c r="I59" s="27">
        <f t="shared" si="14"/>
        <v>15</v>
      </c>
      <c r="J59" s="49">
        <f t="shared" si="18"/>
        <v>-1.7769349484734427</v>
      </c>
      <c r="K59" s="49">
        <f t="shared" si="19"/>
        <v>3.1574978111063166</v>
      </c>
      <c r="L59" s="59">
        <f t="shared" si="20"/>
        <v>0.18820468821056147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174</v>
      </c>
      <c r="B60" s="25">
        <f t="shared" si="12"/>
        <v>141.25</v>
      </c>
      <c r="C60" s="26">
        <f t="shared" si="12"/>
        <v>150</v>
      </c>
      <c r="D60" s="64">
        <f t="shared" si="13"/>
        <v>-0.47133315406336834</v>
      </c>
      <c r="E60" s="49">
        <f t="shared" si="13"/>
        <v>8.977774363111822E-2</v>
      </c>
      <c r="F60" s="49">
        <f t="shared" si="15"/>
        <v>-0.18129857830078788</v>
      </c>
      <c r="G60" s="49">
        <f t="shared" si="16"/>
        <v>3.5768082617051666E-2</v>
      </c>
      <c r="H60" s="49">
        <f t="shared" si="17"/>
        <v>21.706666091783955</v>
      </c>
      <c r="I60" s="27">
        <f t="shared" si="14"/>
        <v>26</v>
      </c>
      <c r="J60" s="49">
        <f t="shared" si="18"/>
        <v>4.2933339082160451</v>
      </c>
      <c r="K60" s="49">
        <f t="shared" si="19"/>
        <v>18.432716047437658</v>
      </c>
      <c r="L60" s="59">
        <f t="shared" si="20"/>
        <v>0.84917305907306062</v>
      </c>
    </row>
    <row r="61" spans="1:20" x14ac:dyDescent="0.25">
      <c r="A61" s="11">
        <v>139</v>
      </c>
      <c r="B61" s="25">
        <f t="shared" si="12"/>
        <v>150</v>
      </c>
      <c r="C61" s="26">
        <f t="shared" si="12"/>
        <v>158.75</v>
      </c>
      <c r="D61" s="64">
        <f t="shared" si="13"/>
        <v>8.977774363111822E-2</v>
      </c>
      <c r="E61" s="49">
        <f t="shared" si="13"/>
        <v>0.65088864132560476</v>
      </c>
      <c r="F61" s="49">
        <f t="shared" si="15"/>
        <v>3.5768082617051666E-2</v>
      </c>
      <c r="G61" s="49">
        <f t="shared" si="16"/>
        <v>0.24244081286824215</v>
      </c>
      <c r="H61" s="49">
        <f t="shared" si="17"/>
        <v>20.667273025119048</v>
      </c>
      <c r="I61" s="27">
        <f t="shared" si="14"/>
        <v>16</v>
      </c>
      <c r="J61" s="49">
        <f t="shared" si="18"/>
        <v>-4.667273025119048</v>
      </c>
      <c r="K61" s="49">
        <f t="shared" si="19"/>
        <v>21.783437491003909</v>
      </c>
      <c r="L61" s="59">
        <f t="shared" si="20"/>
        <v>1.0540063734837331</v>
      </c>
    </row>
    <row r="62" spans="1:20" x14ac:dyDescent="0.25">
      <c r="A62" s="11">
        <v>140</v>
      </c>
      <c r="B62" s="25">
        <f t="shared" si="12"/>
        <v>158.75</v>
      </c>
      <c r="C62" s="26">
        <f t="shared" si="12"/>
        <v>167.5</v>
      </c>
      <c r="D62" s="64">
        <f t="shared" si="13"/>
        <v>0.65088864132560476</v>
      </c>
      <c r="E62" s="49">
        <f t="shared" si="13"/>
        <v>1.2119995390200913</v>
      </c>
      <c r="F62" s="49">
        <f t="shared" si="15"/>
        <v>0.24244081286824215</v>
      </c>
      <c r="G62" s="49">
        <f t="shared" si="16"/>
        <v>0.38724372145308628</v>
      </c>
      <c r="H62" s="49">
        <f t="shared" si="17"/>
        <v>14.480290858484413</v>
      </c>
      <c r="I62" s="27">
        <f t="shared" si="14"/>
        <v>17</v>
      </c>
      <c r="J62" s="49">
        <f t="shared" si="18"/>
        <v>2.5197091415155874</v>
      </c>
      <c r="K62" s="49">
        <f t="shared" si="19"/>
        <v>6.3489341578372187</v>
      </c>
      <c r="L62" s="59">
        <f t="shared" si="20"/>
        <v>0.43845349654127963</v>
      </c>
    </row>
    <row r="63" spans="1:20" x14ac:dyDescent="0.25">
      <c r="A63" s="11">
        <v>163</v>
      </c>
      <c r="B63" s="25">
        <f t="shared" si="12"/>
        <v>167.5</v>
      </c>
      <c r="C63" s="26">
        <f t="shared" si="12"/>
        <v>176.25</v>
      </c>
      <c r="D63" s="64">
        <f t="shared" si="13"/>
        <v>1.2119995390200913</v>
      </c>
      <c r="E63" s="49">
        <f t="shared" si="13"/>
        <v>1.7731104367145778</v>
      </c>
      <c r="F63" s="49">
        <f t="shared" si="15"/>
        <v>0.38724372145308628</v>
      </c>
      <c r="G63" s="49">
        <f t="shared" si="16"/>
        <v>0.46189479553809309</v>
      </c>
      <c r="H63" s="49">
        <f t="shared" si="17"/>
        <v>7.4651074085006819</v>
      </c>
      <c r="I63" s="27">
        <f t="shared" si="14"/>
        <v>7</v>
      </c>
      <c r="J63" s="49">
        <f t="shared" si="18"/>
        <v>-0.46510740850068188</v>
      </c>
      <c r="K63" s="49">
        <f t="shared" si="19"/>
        <v>0.21632490144222016</v>
      </c>
      <c r="L63" s="59">
        <f t="shared" si="20"/>
        <v>2.897813649618574E-2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173</v>
      </c>
      <c r="B64" s="28">
        <f t="shared" si="12"/>
        <v>176.25</v>
      </c>
      <c r="C64" s="29">
        <f t="shared" si="12"/>
        <v>185</v>
      </c>
      <c r="D64" s="65">
        <f t="shared" si="13"/>
        <v>1.7731104367145778</v>
      </c>
      <c r="E64" s="60">
        <f t="shared" si="13"/>
        <v>2.3342213344090643</v>
      </c>
      <c r="F64" s="60">
        <f t="shared" si="15"/>
        <v>0.46189479553809309</v>
      </c>
      <c r="G64" s="60">
        <f t="shared" si="16"/>
        <v>0.49020793232731741</v>
      </c>
      <c r="H64" s="60">
        <f t="shared" si="17"/>
        <v>2.8313136789224314</v>
      </c>
      <c r="I64" s="31">
        <f t="shared" si="14"/>
        <v>4</v>
      </c>
      <c r="J64" s="60">
        <f t="shared" si="18"/>
        <v>1.1686863210775686</v>
      </c>
      <c r="K64" s="60">
        <f t="shared" si="19"/>
        <v>1.3658277170738218</v>
      </c>
      <c r="L64" s="61">
        <f t="shared" si="20"/>
        <v>0.4824007058072215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185</v>
      </c>
    </row>
    <row r="66" spans="1:1" x14ac:dyDescent="0.25">
      <c r="A66" s="11">
        <v>117</v>
      </c>
    </row>
    <row r="67" spans="1:1" x14ac:dyDescent="0.25">
      <c r="A67" s="11">
        <v>160</v>
      </c>
    </row>
    <row r="68" spans="1:1" x14ac:dyDescent="0.25">
      <c r="A68" s="11">
        <v>160</v>
      </c>
    </row>
    <row r="69" spans="1:1" x14ac:dyDescent="0.25">
      <c r="A69" s="11">
        <v>180</v>
      </c>
    </row>
    <row r="70" spans="1:1" x14ac:dyDescent="0.25">
      <c r="A70" s="11">
        <v>132</v>
      </c>
    </row>
    <row r="71" spans="1:1" x14ac:dyDescent="0.25">
      <c r="A71" s="11">
        <v>152</v>
      </c>
    </row>
    <row r="72" spans="1:1" x14ac:dyDescent="0.25">
      <c r="A72" s="11">
        <v>151</v>
      </c>
    </row>
    <row r="73" spans="1:1" x14ac:dyDescent="0.25">
      <c r="A73" s="11">
        <v>127</v>
      </c>
    </row>
    <row r="74" spans="1:1" x14ac:dyDescent="0.25">
      <c r="A74" s="11">
        <v>154</v>
      </c>
    </row>
    <row r="75" spans="1:1" x14ac:dyDescent="0.25">
      <c r="A75" s="11">
        <v>128</v>
      </c>
    </row>
    <row r="76" spans="1:1" x14ac:dyDescent="0.25">
      <c r="A76" s="11">
        <v>143</v>
      </c>
    </row>
    <row r="77" spans="1:1" x14ac:dyDescent="0.25">
      <c r="A77" s="11">
        <v>179</v>
      </c>
    </row>
    <row r="78" spans="1:1" x14ac:dyDescent="0.25">
      <c r="A78" s="11">
        <v>121</v>
      </c>
    </row>
    <row r="79" spans="1:1" x14ac:dyDescent="0.25">
      <c r="A79" s="11">
        <v>140</v>
      </c>
    </row>
    <row r="80" spans="1:1" x14ac:dyDescent="0.25">
      <c r="A80" s="11">
        <v>149</v>
      </c>
    </row>
    <row r="81" spans="1:1" x14ac:dyDescent="0.25">
      <c r="A81" s="11">
        <v>168</v>
      </c>
    </row>
    <row r="82" spans="1:1" x14ac:dyDescent="0.25">
      <c r="A82" s="11">
        <v>165</v>
      </c>
    </row>
    <row r="83" spans="1:1" x14ac:dyDescent="0.25">
      <c r="A83" s="11">
        <v>150</v>
      </c>
    </row>
    <row r="84" spans="1:1" x14ac:dyDescent="0.25">
      <c r="A84" s="11">
        <v>180</v>
      </c>
    </row>
    <row r="85" spans="1:1" x14ac:dyDescent="0.25">
      <c r="A85" s="11">
        <v>138</v>
      </c>
    </row>
    <row r="86" spans="1:1" x14ac:dyDescent="0.25">
      <c r="A86" s="11">
        <v>159</v>
      </c>
    </row>
    <row r="87" spans="1:1" x14ac:dyDescent="0.25">
      <c r="A87" s="11">
        <v>150</v>
      </c>
    </row>
    <row r="88" spans="1:1" x14ac:dyDescent="0.25">
      <c r="A88" s="11">
        <v>153</v>
      </c>
    </row>
    <row r="89" spans="1:1" x14ac:dyDescent="0.25">
      <c r="A89" s="11">
        <v>163</v>
      </c>
    </row>
    <row r="90" spans="1:1" x14ac:dyDescent="0.25">
      <c r="A90" s="11">
        <v>136</v>
      </c>
    </row>
    <row r="91" spans="1:1" x14ac:dyDescent="0.25">
      <c r="A91" s="11">
        <v>147</v>
      </c>
    </row>
    <row r="92" spans="1:1" x14ac:dyDescent="0.25">
      <c r="A92" s="11">
        <v>118</v>
      </c>
    </row>
    <row r="93" spans="1:1" x14ac:dyDescent="0.25">
      <c r="A93" s="11">
        <v>166</v>
      </c>
    </row>
    <row r="94" spans="1:1" x14ac:dyDescent="0.25">
      <c r="A94" s="11">
        <v>144</v>
      </c>
    </row>
    <row r="95" spans="1:1" x14ac:dyDescent="0.25">
      <c r="A95" s="11">
        <v>150</v>
      </c>
    </row>
    <row r="96" spans="1:1" x14ac:dyDescent="0.25">
      <c r="A96" s="11">
        <v>150</v>
      </c>
    </row>
    <row r="97" spans="1:1" x14ac:dyDescent="0.25">
      <c r="A97" s="11">
        <v>142</v>
      </c>
    </row>
    <row r="98" spans="1:1" x14ac:dyDescent="0.25">
      <c r="A98" s="11">
        <v>138</v>
      </c>
    </row>
    <row r="99" spans="1:1" x14ac:dyDescent="0.25">
      <c r="A99" s="11">
        <v>154</v>
      </c>
    </row>
    <row r="100" spans="1:1" x14ac:dyDescent="0.25">
      <c r="A100" s="11">
        <v>164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2020-12-11T11:49:55Z</dcterms:modified>
</cp:coreProperties>
</file>