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E2BC35B-4143-4AD5-B177-711EC5FE08B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  <definedName name="_xlchart.v1.1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I58" i="1" l="1"/>
  <c r="I59" i="1"/>
  <c r="I60" i="1"/>
  <c r="I61" i="1"/>
  <c r="I62" i="1"/>
  <c r="I63" i="1"/>
  <c r="I64" i="1"/>
  <c r="I57" i="1"/>
  <c r="C57" i="1"/>
  <c r="B57" i="1"/>
  <c r="M30" i="1" l="1"/>
  <c r="N4" i="1" l="1"/>
  <c r="G31" i="1"/>
  <c r="N8" i="1" l="1"/>
  <c r="C6" i="1" l="1"/>
  <c r="C9" i="1"/>
  <c r="M38" i="1" s="1"/>
  <c r="C5" i="1"/>
  <c r="C8" i="1"/>
  <c r="C4" i="1"/>
  <c r="C7" i="1"/>
  <c r="C3" i="1"/>
  <c r="F10" i="1"/>
  <c r="D7" i="1" l="1"/>
  <c r="C62" i="1" s="1"/>
  <c r="B63" i="1"/>
  <c r="M36" i="1"/>
  <c r="G37" i="1"/>
  <c r="B58" i="1"/>
  <c r="M31" i="1"/>
  <c r="G32" i="1"/>
  <c r="D4" i="1"/>
  <c r="C59" i="1" s="1"/>
  <c r="B60" i="1"/>
  <c r="M33" i="1"/>
  <c r="G34" i="1"/>
  <c r="D6" i="1"/>
  <c r="C61" i="1" s="1"/>
  <c r="B62" i="1"/>
  <c r="M35" i="1"/>
  <c r="G36" i="1"/>
  <c r="D9" i="1"/>
  <c r="D8" i="1"/>
  <c r="C63" i="1" s="1"/>
  <c r="B64" i="1"/>
  <c r="M37" i="1"/>
  <c r="G38" i="1"/>
  <c r="D3" i="1"/>
  <c r="C58" i="1" s="1"/>
  <c r="B59" i="1"/>
  <c r="M32" i="1"/>
  <c r="G33" i="1"/>
  <c r="T2" i="1"/>
  <c r="T4" i="1"/>
  <c r="D5" i="1"/>
  <c r="C60" i="1" s="1"/>
  <c r="B61" i="1"/>
  <c r="M34" i="1"/>
  <c r="G35" i="1"/>
  <c r="H9" i="1"/>
  <c r="I36" i="1"/>
  <c r="I31" i="1"/>
  <c r="I32" i="1"/>
  <c r="I33" i="1"/>
  <c r="I34" i="1"/>
  <c r="I35" i="1"/>
  <c r="I30" i="1"/>
  <c r="I37" i="1" l="1"/>
  <c r="C64" i="1"/>
  <c r="I38" i="1"/>
  <c r="E9" i="1"/>
  <c r="J9" i="1" s="1"/>
  <c r="G2" i="1"/>
  <c r="G3" i="1" s="1"/>
  <c r="G4" i="1" s="1"/>
  <c r="H6" i="1"/>
  <c r="E3" i="1"/>
  <c r="E4" i="1"/>
  <c r="E5" i="1"/>
  <c r="E6" i="1"/>
  <c r="E7" i="1"/>
  <c r="E8" i="1"/>
  <c r="E2" i="1"/>
  <c r="G5" i="1" l="1"/>
  <c r="G6" i="1" s="1"/>
  <c r="G7" i="1" s="1"/>
  <c r="G8" i="1" s="1"/>
  <c r="G9" i="1" s="1"/>
  <c r="H7" i="1"/>
  <c r="H5" i="1"/>
  <c r="H3" i="1"/>
  <c r="H2" i="1"/>
  <c r="J7" i="1"/>
  <c r="J3" i="1"/>
  <c r="J2" i="1"/>
  <c r="J5" i="1"/>
  <c r="J8" i="1"/>
  <c r="J4" i="1"/>
  <c r="J6" i="1"/>
  <c r="H8" i="1"/>
  <c r="H4" i="1"/>
  <c r="J10" i="1" l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<sst xmlns="http://schemas.openxmlformats.org/spreadsheetml/2006/main" count="56" uniqueCount="39">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</sst>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119.375</c:v>
                </c:pt>
                <c:pt idx="1">
                  <c:v>128.125</c:v>
                </c:pt>
                <c:pt idx="2">
                  <c:v>136.875</c:v>
                </c:pt>
                <c:pt idx="3">
                  <c:v>145.625</c:v>
                </c:pt>
                <c:pt idx="4">
                  <c:v>154.375</c:v>
                </c:pt>
                <c:pt idx="5">
                  <c:v>163.125</c:v>
                </c:pt>
                <c:pt idx="6">
                  <c:v>171.875</c:v>
                </c:pt>
                <c:pt idx="7">
                  <c:v>180.625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185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115</c:v>
                </c:pt>
                <c:pt idx="1">
                  <c:v>123.75</c:v>
                </c:pt>
                <c:pt idx="2">
                  <c:v>132.5</c:v>
                </c:pt>
                <c:pt idx="3">
                  <c:v>141.25</c:v>
                </c:pt>
                <c:pt idx="4">
                  <c:v>150</c:v>
                </c:pt>
                <c:pt idx="5">
                  <c:v>158.75</c:v>
                </c:pt>
                <c:pt idx="6">
                  <c:v>167.5</c:v>
                </c:pt>
                <c:pt idx="7">
                  <c:v>176.25</c:v>
                </c:pt>
                <c:pt idx="8">
                  <c:v>185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0.47000000000000003</c:v>
                </c:pt>
                <c:pt idx="5">
                  <c:v>0.69000000000000006</c:v>
                </c:pt>
                <c:pt idx="6">
                  <c:v>0.82000000000000006</c:v>
                </c:pt>
                <c:pt idx="7">
                  <c:v>0.94000000000000006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119.375</c:v>
                </c:pt>
                <c:pt idx="1">
                  <c:v>128.125</c:v>
                </c:pt>
                <c:pt idx="2">
                  <c:v>136.875</c:v>
                </c:pt>
                <c:pt idx="3">
                  <c:v>145.625</c:v>
                </c:pt>
                <c:pt idx="4">
                  <c:v>154.375</c:v>
                </c:pt>
                <c:pt idx="5">
                  <c:v>163.125</c:v>
                </c:pt>
                <c:pt idx="6">
                  <c:v>171.875</c:v>
                </c:pt>
                <c:pt idx="7">
                  <c:v>180.625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428626</xdr:colOff>
      <xdr:row>38</xdr:row>
      <xdr:rowOff>132789</xdr:rowOff>
    </xdr:from>
    <xdr:to>
      <xdr:col>10</xdr:col>
      <xdr:colOff>714376</xdr:colOff>
      <xdr:row>53</xdr:row>
      <xdr:rowOff>18489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6" y="7467039"/>
              <a:ext cx="63817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1:N100"/>
  <sheetViews>
    <sheetView workbookViewId="0">
      <selection activeCell="M100" sqref="M1:M100"/>
    </sheetView>
  </sheetViews>
  <sheetFormatPr defaultRowHeight="15" x14ac:dyDescent="0.25"/>
  <sheetData>
    <row r="1" spans="1:13" x14ac:dyDescent="0.25">
      <c r="M1" s="11">
        <v>150</v>
      </c>
    </row>
    <row r="2" spans="1:13" x14ac:dyDescent="0.25">
      <c r="B2" s="11">
        <v>150</v>
      </c>
      <c r="C2" s="11">
        <v>119</v>
      </c>
      <c r="D2" s="11">
        <v>160</v>
      </c>
      <c r="E2" s="11">
        <v>143</v>
      </c>
      <c r="F2" s="11">
        <v>146</v>
      </c>
      <c r="G2" s="11">
        <v>136</v>
      </c>
      <c r="H2" s="11">
        <v>163</v>
      </c>
      <c r="I2" s="11">
        <v>127</v>
      </c>
      <c r="J2" s="11">
        <v>150</v>
      </c>
      <c r="K2" s="11">
        <v>166</v>
      </c>
      <c r="M2" s="11">
        <v>137</v>
      </c>
    </row>
    <row r="3" spans="1:13" x14ac:dyDescent="0.25">
      <c r="B3" s="11">
        <v>137</v>
      </c>
      <c r="C3" s="11">
        <v>160</v>
      </c>
      <c r="D3" s="11">
        <v>148</v>
      </c>
      <c r="E3" s="11">
        <v>170</v>
      </c>
      <c r="F3" s="11">
        <v>130</v>
      </c>
      <c r="G3" s="11">
        <v>146</v>
      </c>
      <c r="H3" s="11">
        <v>117</v>
      </c>
      <c r="I3" s="11">
        <v>143</v>
      </c>
      <c r="J3" s="11">
        <v>159</v>
      </c>
      <c r="K3" s="11">
        <v>150</v>
      </c>
      <c r="M3" s="11">
        <v>164</v>
      </c>
    </row>
    <row r="4" spans="1:13" x14ac:dyDescent="0.25">
      <c r="B4" s="11">
        <v>164</v>
      </c>
      <c r="C4" s="11">
        <v>152</v>
      </c>
      <c r="D4" s="11">
        <v>144</v>
      </c>
      <c r="E4" s="11">
        <v>129</v>
      </c>
      <c r="F4" s="11">
        <v>163</v>
      </c>
      <c r="G4" s="11">
        <v>153</v>
      </c>
      <c r="H4" s="11">
        <v>140</v>
      </c>
      <c r="I4" s="11">
        <v>151</v>
      </c>
      <c r="J4" s="11">
        <v>165</v>
      </c>
      <c r="K4" s="11">
        <v>118</v>
      </c>
      <c r="M4" s="11">
        <v>146</v>
      </c>
    </row>
    <row r="5" spans="1:13" x14ac:dyDescent="0.25">
      <c r="B5" s="11">
        <v>146</v>
      </c>
      <c r="C5" s="11">
        <v>133</v>
      </c>
      <c r="D5" s="11">
        <v>162</v>
      </c>
      <c r="E5" s="11">
        <v>172</v>
      </c>
      <c r="F5" s="11">
        <v>141</v>
      </c>
      <c r="G5" s="11">
        <v>148</v>
      </c>
      <c r="H5" s="11">
        <v>160</v>
      </c>
      <c r="I5" s="11">
        <v>121</v>
      </c>
      <c r="J5" s="11">
        <v>153</v>
      </c>
      <c r="K5" s="11">
        <v>138</v>
      </c>
      <c r="M5" s="11">
        <v>116</v>
      </c>
    </row>
    <row r="6" spans="1:13" x14ac:dyDescent="0.25">
      <c r="B6" s="11">
        <v>116</v>
      </c>
      <c r="C6" s="11">
        <v>153</v>
      </c>
      <c r="D6" s="11">
        <v>156</v>
      </c>
      <c r="E6" s="11">
        <v>141</v>
      </c>
      <c r="F6" s="11">
        <v>149</v>
      </c>
      <c r="G6" s="11">
        <v>172</v>
      </c>
      <c r="H6" s="11">
        <v>185</v>
      </c>
      <c r="I6" s="11">
        <v>128</v>
      </c>
      <c r="J6" s="11">
        <v>138</v>
      </c>
      <c r="K6" s="11">
        <v>150</v>
      </c>
      <c r="M6" s="11">
        <v>147</v>
      </c>
    </row>
    <row r="7" spans="1:13" x14ac:dyDescent="0.25">
      <c r="B7" s="11">
        <v>147</v>
      </c>
      <c r="C7" s="11">
        <v>137</v>
      </c>
      <c r="D7" s="11">
        <v>134</v>
      </c>
      <c r="E7" s="11">
        <v>158</v>
      </c>
      <c r="F7" s="11">
        <v>115</v>
      </c>
      <c r="G7" s="11">
        <v>149</v>
      </c>
      <c r="H7" s="11">
        <v>173</v>
      </c>
      <c r="I7" s="11">
        <v>154</v>
      </c>
      <c r="J7" s="11">
        <v>180</v>
      </c>
      <c r="K7" s="11">
        <v>144</v>
      </c>
      <c r="M7" s="11">
        <v>142</v>
      </c>
    </row>
    <row r="8" spans="1:13" x14ac:dyDescent="0.25">
      <c r="B8" s="11">
        <v>142</v>
      </c>
      <c r="C8" s="11">
        <v>153</v>
      </c>
      <c r="D8" s="11">
        <v>122</v>
      </c>
      <c r="E8" s="11">
        <v>159</v>
      </c>
      <c r="F8" s="11">
        <v>150</v>
      </c>
      <c r="G8" s="11">
        <v>174</v>
      </c>
      <c r="H8" s="11">
        <v>132</v>
      </c>
      <c r="I8" s="11">
        <v>149</v>
      </c>
      <c r="J8" s="11">
        <v>136</v>
      </c>
      <c r="K8" s="11">
        <v>164</v>
      </c>
      <c r="M8" s="11">
        <v>125</v>
      </c>
    </row>
    <row r="9" spans="1:13" x14ac:dyDescent="0.25">
      <c r="B9" s="11">
        <v>125</v>
      </c>
      <c r="C9" s="11">
        <v>145</v>
      </c>
      <c r="D9" s="11">
        <v>156</v>
      </c>
      <c r="E9" s="11">
        <v>136</v>
      </c>
      <c r="F9" s="11">
        <v>166</v>
      </c>
      <c r="G9" s="11">
        <v>154</v>
      </c>
      <c r="H9" s="11">
        <v>160</v>
      </c>
      <c r="I9" s="11">
        <v>179</v>
      </c>
      <c r="J9" s="11">
        <v>150</v>
      </c>
      <c r="K9" s="11">
        <v>142</v>
      </c>
      <c r="M9" s="11">
        <v>159</v>
      </c>
    </row>
    <row r="10" spans="1:13" x14ac:dyDescent="0.25">
      <c r="B10" s="11">
        <v>159</v>
      </c>
      <c r="C10" s="11">
        <v>144</v>
      </c>
      <c r="D10" s="11">
        <v>154</v>
      </c>
      <c r="E10" s="11">
        <v>120</v>
      </c>
      <c r="F10" s="11">
        <v>158</v>
      </c>
      <c r="G10" s="11">
        <v>126</v>
      </c>
      <c r="H10" s="11">
        <v>139</v>
      </c>
      <c r="I10" s="11">
        <v>152</v>
      </c>
      <c r="J10" s="11">
        <v>168</v>
      </c>
      <c r="K10" s="11">
        <v>147</v>
      </c>
      <c r="M10" s="11">
        <v>146</v>
      </c>
    </row>
    <row r="11" spans="1:13" x14ac:dyDescent="0.25">
      <c r="B11" s="11">
        <v>146</v>
      </c>
      <c r="C11" s="11">
        <v>161</v>
      </c>
      <c r="D11" s="11">
        <v>143</v>
      </c>
      <c r="E11" s="11">
        <v>151</v>
      </c>
      <c r="F11" s="11">
        <v>134</v>
      </c>
      <c r="G11" s="11">
        <v>170</v>
      </c>
      <c r="H11" s="11">
        <v>180</v>
      </c>
      <c r="I11" s="11">
        <v>140</v>
      </c>
      <c r="J11" s="11">
        <v>163</v>
      </c>
      <c r="K11" s="11">
        <v>154</v>
      </c>
      <c r="M11" s="11">
        <v>119</v>
      </c>
    </row>
    <row r="12" spans="1:13" x14ac:dyDescent="0.25">
      <c r="A12" s="10"/>
      <c r="M12" s="11">
        <v>160</v>
      </c>
    </row>
    <row r="13" spans="1:13" x14ac:dyDescent="0.25">
      <c r="M13" s="11">
        <v>152</v>
      </c>
    </row>
    <row r="14" spans="1:13" x14ac:dyDescent="0.25">
      <c r="M14" s="11">
        <v>133</v>
      </c>
    </row>
    <row r="15" spans="1:13" x14ac:dyDescent="0.25">
      <c r="M15" s="11">
        <v>153</v>
      </c>
    </row>
    <row r="16" spans="1:13" x14ac:dyDescent="0.25">
      <c r="M16" s="11">
        <v>137</v>
      </c>
    </row>
    <row r="17" spans="13:13" x14ac:dyDescent="0.25">
      <c r="M17" s="11">
        <v>153</v>
      </c>
    </row>
    <row r="18" spans="13:13" x14ac:dyDescent="0.25">
      <c r="M18" s="11">
        <v>145</v>
      </c>
    </row>
    <row r="19" spans="13:13" x14ac:dyDescent="0.25">
      <c r="M19" s="11">
        <v>144</v>
      </c>
    </row>
    <row r="20" spans="13:13" x14ac:dyDescent="0.25">
      <c r="M20" s="11">
        <v>161</v>
      </c>
    </row>
    <row r="21" spans="13:13" x14ac:dyDescent="0.25">
      <c r="M21" s="11">
        <v>160</v>
      </c>
    </row>
    <row r="22" spans="13:13" x14ac:dyDescent="0.25">
      <c r="M22" s="11">
        <v>148</v>
      </c>
    </row>
    <row r="23" spans="13:13" x14ac:dyDescent="0.25">
      <c r="M23" s="11">
        <v>144</v>
      </c>
    </row>
    <row r="24" spans="13:13" x14ac:dyDescent="0.25">
      <c r="M24" s="11">
        <v>162</v>
      </c>
    </row>
    <row r="25" spans="13:13" x14ac:dyDescent="0.25">
      <c r="M25" s="11">
        <v>156</v>
      </c>
    </row>
    <row r="26" spans="13:13" x14ac:dyDescent="0.25">
      <c r="M26" s="11">
        <v>134</v>
      </c>
    </row>
    <row r="27" spans="13:13" x14ac:dyDescent="0.25">
      <c r="M27" s="11">
        <v>122</v>
      </c>
    </row>
    <row r="28" spans="13:13" x14ac:dyDescent="0.25">
      <c r="M28" s="11">
        <v>156</v>
      </c>
    </row>
    <row r="29" spans="13:13" x14ac:dyDescent="0.25">
      <c r="M29" s="11">
        <v>154</v>
      </c>
    </row>
    <row r="30" spans="13:13" x14ac:dyDescent="0.25">
      <c r="M30" s="11">
        <v>143</v>
      </c>
    </row>
    <row r="31" spans="13:13" x14ac:dyDescent="0.25">
      <c r="M31" s="11">
        <v>143</v>
      </c>
    </row>
    <row r="32" spans="13:13" x14ac:dyDescent="0.25">
      <c r="M32" s="11">
        <v>170</v>
      </c>
    </row>
    <row r="33" spans="13:13" x14ac:dyDescent="0.25">
      <c r="M33" s="11">
        <v>129</v>
      </c>
    </row>
    <row r="34" spans="13:13" x14ac:dyDescent="0.25">
      <c r="M34" s="11">
        <v>172</v>
      </c>
    </row>
    <row r="35" spans="13:13" x14ac:dyDescent="0.25">
      <c r="M35" s="11">
        <v>141</v>
      </c>
    </row>
    <row r="36" spans="13:13" x14ac:dyDescent="0.25">
      <c r="M36" s="11">
        <v>158</v>
      </c>
    </row>
    <row r="37" spans="13:13" x14ac:dyDescent="0.25">
      <c r="M37" s="11">
        <v>159</v>
      </c>
    </row>
    <row r="38" spans="13:13" x14ac:dyDescent="0.25">
      <c r="M38" s="11">
        <v>136</v>
      </c>
    </row>
    <row r="39" spans="13:13" x14ac:dyDescent="0.25">
      <c r="M39" s="11">
        <v>120</v>
      </c>
    </row>
    <row r="40" spans="13:13" x14ac:dyDescent="0.25">
      <c r="M40" s="11">
        <v>151</v>
      </c>
    </row>
    <row r="41" spans="13:13" x14ac:dyDescent="0.25">
      <c r="M41" s="11">
        <v>146</v>
      </c>
    </row>
    <row r="42" spans="13:13" x14ac:dyDescent="0.25">
      <c r="M42" s="11">
        <v>130</v>
      </c>
    </row>
    <row r="43" spans="13:13" x14ac:dyDescent="0.25">
      <c r="M43" s="11">
        <v>163</v>
      </c>
    </row>
    <row r="44" spans="13:13" x14ac:dyDescent="0.25">
      <c r="M44" s="11">
        <v>141</v>
      </c>
    </row>
    <row r="45" spans="13:13" x14ac:dyDescent="0.25">
      <c r="M45" s="11">
        <v>149</v>
      </c>
    </row>
    <row r="46" spans="13:13" x14ac:dyDescent="0.25">
      <c r="M46" s="11">
        <v>115</v>
      </c>
    </row>
    <row r="47" spans="13:13" x14ac:dyDescent="0.25">
      <c r="M47" s="11">
        <v>150</v>
      </c>
    </row>
    <row r="48" spans="13:13" x14ac:dyDescent="0.25">
      <c r="M48" s="11">
        <v>166</v>
      </c>
    </row>
    <row r="49" spans="13:13" x14ac:dyDescent="0.25">
      <c r="M49" s="11">
        <v>158</v>
      </c>
    </row>
    <row r="50" spans="13:13" x14ac:dyDescent="0.25">
      <c r="M50" s="11">
        <v>134</v>
      </c>
    </row>
    <row r="51" spans="13:13" x14ac:dyDescent="0.25">
      <c r="M51" s="11">
        <v>136</v>
      </c>
    </row>
    <row r="52" spans="13:13" x14ac:dyDescent="0.25">
      <c r="M52" s="11">
        <v>146</v>
      </c>
    </row>
    <row r="53" spans="13:13" x14ac:dyDescent="0.25">
      <c r="M53" s="11">
        <v>153</v>
      </c>
    </row>
    <row r="54" spans="13:13" x14ac:dyDescent="0.25">
      <c r="M54" s="11">
        <v>148</v>
      </c>
    </row>
    <row r="55" spans="13:13" x14ac:dyDescent="0.25">
      <c r="M55" s="11">
        <v>172</v>
      </c>
    </row>
    <row r="56" spans="13:13" x14ac:dyDescent="0.25">
      <c r="M56" s="11">
        <v>149</v>
      </c>
    </row>
    <row r="57" spans="13:13" x14ac:dyDescent="0.25">
      <c r="M57" s="11">
        <v>174</v>
      </c>
    </row>
    <row r="58" spans="13:13" x14ac:dyDescent="0.25">
      <c r="M58" s="11">
        <v>154</v>
      </c>
    </row>
    <row r="59" spans="13:13" x14ac:dyDescent="0.25">
      <c r="M59" s="11">
        <v>126</v>
      </c>
    </row>
    <row r="60" spans="13:13" x14ac:dyDescent="0.25">
      <c r="M60" s="11">
        <v>170</v>
      </c>
    </row>
    <row r="61" spans="13:13" x14ac:dyDescent="0.25">
      <c r="M61" s="11">
        <v>163</v>
      </c>
    </row>
    <row r="62" spans="13:13" x14ac:dyDescent="0.25">
      <c r="M62" s="11">
        <v>117</v>
      </c>
    </row>
    <row r="63" spans="13:13" x14ac:dyDescent="0.25">
      <c r="M63" s="11">
        <v>140</v>
      </c>
    </row>
    <row r="64" spans="13:13" x14ac:dyDescent="0.25">
      <c r="M64" s="11">
        <v>160</v>
      </c>
    </row>
    <row r="65" spans="13:13" x14ac:dyDescent="0.25">
      <c r="M65" s="11">
        <v>185</v>
      </c>
    </row>
    <row r="66" spans="13:13" x14ac:dyDescent="0.25">
      <c r="M66" s="11">
        <v>173</v>
      </c>
    </row>
    <row r="67" spans="13:13" x14ac:dyDescent="0.25">
      <c r="M67" s="11">
        <v>132</v>
      </c>
    </row>
    <row r="68" spans="13:13" x14ac:dyDescent="0.25">
      <c r="M68" s="11">
        <v>160</v>
      </c>
    </row>
    <row r="69" spans="13:13" x14ac:dyDescent="0.25">
      <c r="M69" s="11">
        <v>139</v>
      </c>
    </row>
    <row r="70" spans="13:13" x14ac:dyDescent="0.25">
      <c r="M70" s="11">
        <v>180</v>
      </c>
    </row>
    <row r="71" spans="13:13" x14ac:dyDescent="0.25">
      <c r="M71" s="11">
        <v>127</v>
      </c>
    </row>
    <row r="72" spans="13:13" x14ac:dyDescent="0.25">
      <c r="M72" s="11">
        <v>143</v>
      </c>
    </row>
    <row r="73" spans="13:13" x14ac:dyDescent="0.25">
      <c r="M73" s="11">
        <v>151</v>
      </c>
    </row>
    <row r="74" spans="13:13" x14ac:dyDescent="0.25">
      <c r="M74" s="11">
        <v>121</v>
      </c>
    </row>
    <row r="75" spans="13:13" x14ac:dyDescent="0.25">
      <c r="M75" s="11">
        <v>128</v>
      </c>
    </row>
    <row r="76" spans="13:13" x14ac:dyDescent="0.25">
      <c r="M76" s="11">
        <v>154</v>
      </c>
    </row>
    <row r="77" spans="13:13" x14ac:dyDescent="0.25">
      <c r="M77" s="11">
        <v>149</v>
      </c>
    </row>
    <row r="78" spans="13:13" x14ac:dyDescent="0.25">
      <c r="M78" s="11">
        <v>179</v>
      </c>
    </row>
    <row r="79" spans="13:13" x14ac:dyDescent="0.25">
      <c r="M79" s="11">
        <v>152</v>
      </c>
    </row>
    <row r="80" spans="13:13" x14ac:dyDescent="0.25">
      <c r="M80" s="11">
        <v>140</v>
      </c>
    </row>
    <row r="81" spans="13:14" x14ac:dyDescent="0.25">
      <c r="M81" s="11">
        <v>150</v>
      </c>
    </row>
    <row r="82" spans="13:14" x14ac:dyDescent="0.25">
      <c r="M82" s="11">
        <v>159</v>
      </c>
    </row>
    <row r="83" spans="13:14" x14ac:dyDescent="0.25">
      <c r="M83" s="11">
        <v>165</v>
      </c>
    </row>
    <row r="84" spans="13:14" x14ac:dyDescent="0.25">
      <c r="M84" s="11">
        <v>153</v>
      </c>
    </row>
    <row r="85" spans="13:14" x14ac:dyDescent="0.25">
      <c r="M85" s="11">
        <v>138</v>
      </c>
    </row>
    <row r="86" spans="13:14" x14ac:dyDescent="0.25">
      <c r="M86" s="11">
        <v>180</v>
      </c>
    </row>
    <row r="87" spans="13:14" x14ac:dyDescent="0.25">
      <c r="M87" s="11">
        <v>136</v>
      </c>
    </row>
    <row r="88" spans="13:14" x14ac:dyDescent="0.25">
      <c r="M88" s="11">
        <v>150</v>
      </c>
    </row>
    <row r="89" spans="13:14" x14ac:dyDescent="0.25">
      <c r="M89" s="11">
        <v>168</v>
      </c>
    </row>
    <row r="90" spans="13:14" x14ac:dyDescent="0.25">
      <c r="M90" s="11">
        <v>163</v>
      </c>
      <c r="N90" s="11"/>
    </row>
    <row r="91" spans="13:14" x14ac:dyDescent="0.25">
      <c r="M91" s="11">
        <v>166</v>
      </c>
    </row>
    <row r="92" spans="13:14" x14ac:dyDescent="0.25">
      <c r="M92" s="11">
        <v>150</v>
      </c>
    </row>
    <row r="93" spans="13:14" x14ac:dyDescent="0.25">
      <c r="M93" s="11">
        <v>118</v>
      </c>
    </row>
    <row r="94" spans="13:14" x14ac:dyDescent="0.25">
      <c r="M94" s="11">
        <v>138</v>
      </c>
    </row>
    <row r="95" spans="13:14" x14ac:dyDescent="0.25">
      <c r="M95" s="11">
        <v>150</v>
      </c>
    </row>
    <row r="96" spans="13:14" x14ac:dyDescent="0.25">
      <c r="M96" s="11">
        <v>144</v>
      </c>
    </row>
    <row r="97" spans="13:13" x14ac:dyDescent="0.25">
      <c r="M97" s="11">
        <v>164</v>
      </c>
    </row>
    <row r="98" spans="13:13" x14ac:dyDescent="0.25">
      <c r="M98" s="11">
        <v>142</v>
      </c>
    </row>
    <row r="99" spans="13:13" x14ac:dyDescent="0.25">
      <c r="M99" s="11">
        <v>147</v>
      </c>
    </row>
    <row r="100" spans="13:13" x14ac:dyDescent="0.25">
      <c r="M100" s="11">
        <v>154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O53" sqref="O53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150</v>
      </c>
      <c r="C1" s="69" t="s">
        <v>0</v>
      </c>
      <c r="D1" s="70"/>
      <c r="E1" s="43" t="s">
        <v>2</v>
      </c>
      <c r="F1" s="32" t="s">
        <v>3</v>
      </c>
      <c r="G1" s="32" t="s">
        <v>4</v>
      </c>
      <c r="H1" s="32" t="s">
        <v>5</v>
      </c>
      <c r="I1" s="33" t="s">
        <v>6</v>
      </c>
      <c r="J1" s="38" t="s">
        <v>7</v>
      </c>
      <c r="K1" s="33" t="s">
        <v>8</v>
      </c>
    </row>
    <row r="2" spans="1:20" ht="15.75" thickBot="1" x14ac:dyDescent="0.3">
      <c r="A2" s="11">
        <v>137</v>
      </c>
      <c r="C2" s="21">
        <v>115</v>
      </c>
      <c r="D2" s="22">
        <v>123.75</v>
      </c>
      <c r="E2" s="21">
        <f>(C2+D2)/2</f>
        <v>119.375</v>
      </c>
      <c r="F2" s="23">
        <v>3</v>
      </c>
      <c r="G2" s="23">
        <f>F2</f>
        <v>3</v>
      </c>
      <c r="H2" s="23">
        <f t="shared" ref="H2:H9" si="0">F2/$F$10</f>
        <v>0.03</v>
      </c>
      <c r="I2" s="22">
        <f>H2</f>
        <v>0.03</v>
      </c>
      <c r="J2" s="39">
        <f>E2*F2</f>
        <v>358.125</v>
      </c>
      <c r="K2" s="22">
        <f t="shared" ref="K2:K9" si="1">POWER(E2-$Q$2,2)*F2</f>
        <v>3060.01171875</v>
      </c>
      <c r="M2" s="13" t="s">
        <v>17</v>
      </c>
      <c r="N2" s="14">
        <f>MIN(A1:A100)</f>
        <v>115</v>
      </c>
      <c r="P2" s="15" t="s">
        <v>9</v>
      </c>
      <c r="Q2" s="16">
        <f>J10/F10</f>
        <v>151.3125</v>
      </c>
      <c r="S2" s="34" t="s">
        <v>12</v>
      </c>
      <c r="T2" s="35">
        <f>C6+(F6-F5)/(2*F6-F5-F7)*N8</f>
        <v>152.1875</v>
      </c>
    </row>
    <row r="3" spans="1:20" ht="15.75" thickBot="1" x14ac:dyDescent="0.3">
      <c r="A3" s="11">
        <v>164</v>
      </c>
      <c r="C3" s="24">
        <f>C2+N8</f>
        <v>123.75</v>
      </c>
      <c r="D3" s="25">
        <f>C4</f>
        <v>132.5</v>
      </c>
      <c r="E3" s="24">
        <f t="shared" ref="E3:E9" si="2">(C3+D3)/2</f>
        <v>128.125</v>
      </c>
      <c r="F3" s="26">
        <v>9</v>
      </c>
      <c r="G3" s="26">
        <f>F3+G2</f>
        <v>12</v>
      </c>
      <c r="H3" s="26">
        <f t="shared" si="0"/>
        <v>0.09</v>
      </c>
      <c r="I3" s="25">
        <f>H3+I2</f>
        <v>0.12</v>
      </c>
      <c r="J3" s="40">
        <f t="shared" ref="J3:J9" si="3">E3*F3</f>
        <v>1153.125</v>
      </c>
      <c r="K3" s="25">
        <f t="shared" si="1"/>
        <v>4838.94140625</v>
      </c>
      <c r="M3" s="5"/>
      <c r="N3" s="5"/>
    </row>
    <row r="4" spans="1:20" ht="15.75" thickBot="1" x14ac:dyDescent="0.3">
      <c r="A4" s="11">
        <v>146</v>
      </c>
      <c r="C4" s="24">
        <f>C2+N8*2</f>
        <v>132.5</v>
      </c>
      <c r="D4" s="25">
        <f t="shared" ref="D4:D8" si="4">C5</f>
        <v>141.25</v>
      </c>
      <c r="E4" s="24">
        <f t="shared" si="2"/>
        <v>136.875</v>
      </c>
      <c r="F4" s="26">
        <v>16</v>
      </c>
      <c r="G4" s="26">
        <f t="shared" ref="G4:G9" si="5">F4+G3</f>
        <v>28</v>
      </c>
      <c r="H4" s="26">
        <f t="shared" si="0"/>
        <v>0.16</v>
      </c>
      <c r="I4" s="25">
        <f t="shared" ref="I4:I9" si="6">H4+I3</f>
        <v>0.28000000000000003</v>
      </c>
      <c r="J4" s="40">
        <f t="shared" si="3"/>
        <v>2190</v>
      </c>
      <c r="K4" s="25">
        <f t="shared" si="1"/>
        <v>3335.0625</v>
      </c>
      <c r="M4" s="13" t="s">
        <v>18</v>
      </c>
      <c r="N4" s="14">
        <f>MAX(A1:A100)</f>
        <v>185</v>
      </c>
      <c r="S4" s="34" t="s">
        <v>13</v>
      </c>
      <c r="T4" s="35">
        <f>C6+(0.5*F10-G5)/F6*N8</f>
        <v>151.19318181818181</v>
      </c>
    </row>
    <row r="5" spans="1:20" ht="15.75" thickBot="1" x14ac:dyDescent="0.3">
      <c r="A5" s="11">
        <v>116</v>
      </c>
      <c r="C5" s="24">
        <f>C2+N8*3</f>
        <v>141.25</v>
      </c>
      <c r="D5" s="25">
        <f t="shared" si="4"/>
        <v>150</v>
      </c>
      <c r="E5" s="24">
        <f t="shared" si="2"/>
        <v>145.625</v>
      </c>
      <c r="F5" s="26">
        <v>19</v>
      </c>
      <c r="G5" s="26">
        <f t="shared" si="5"/>
        <v>47</v>
      </c>
      <c r="H5" s="26">
        <f t="shared" si="0"/>
        <v>0.19</v>
      </c>
      <c r="I5" s="25">
        <f t="shared" si="6"/>
        <v>0.47000000000000003</v>
      </c>
      <c r="J5" s="40">
        <f t="shared" si="3"/>
        <v>2766.875</v>
      </c>
      <c r="K5" s="25">
        <f t="shared" si="1"/>
        <v>614.60546875</v>
      </c>
      <c r="M5" s="5"/>
      <c r="N5" s="5"/>
    </row>
    <row r="6" spans="1:20" ht="15.75" thickBot="1" x14ac:dyDescent="0.3">
      <c r="A6" s="11">
        <v>147</v>
      </c>
      <c r="C6" s="24">
        <f>C2+N8*4</f>
        <v>150</v>
      </c>
      <c r="D6" s="25">
        <f t="shared" si="4"/>
        <v>158.75</v>
      </c>
      <c r="E6" s="24">
        <f t="shared" si="2"/>
        <v>154.375</v>
      </c>
      <c r="F6" s="26">
        <v>22</v>
      </c>
      <c r="G6" s="26">
        <f t="shared" si="5"/>
        <v>69</v>
      </c>
      <c r="H6" s="26">
        <f t="shared" si="0"/>
        <v>0.22</v>
      </c>
      <c r="I6" s="25">
        <f t="shared" si="6"/>
        <v>0.69000000000000006</v>
      </c>
      <c r="J6" s="40">
        <f t="shared" si="3"/>
        <v>3396.25</v>
      </c>
      <c r="K6" s="25">
        <f t="shared" si="1"/>
        <v>206.3359375</v>
      </c>
      <c r="M6" s="17" t="s">
        <v>20</v>
      </c>
      <c r="N6" s="18">
        <v>8</v>
      </c>
      <c r="P6" s="2" t="s">
        <v>10</v>
      </c>
      <c r="Q6" s="3">
        <f>K10/(F10-1)</f>
        <v>243.4146148989899</v>
      </c>
    </row>
    <row r="7" spans="1:20" ht="15.75" thickBot="1" x14ac:dyDescent="0.3">
      <c r="A7" s="11">
        <v>142</v>
      </c>
      <c r="C7" s="24">
        <f>C2+N8*5</f>
        <v>158.75</v>
      </c>
      <c r="D7" s="25">
        <f t="shared" si="4"/>
        <v>167.5</v>
      </c>
      <c r="E7" s="24">
        <f t="shared" si="2"/>
        <v>163.125</v>
      </c>
      <c r="F7" s="26">
        <v>13</v>
      </c>
      <c r="G7" s="26">
        <f t="shared" si="5"/>
        <v>82</v>
      </c>
      <c r="H7" s="26">
        <f t="shared" si="0"/>
        <v>0.13</v>
      </c>
      <c r="I7" s="25">
        <f t="shared" si="6"/>
        <v>0.82000000000000006</v>
      </c>
      <c r="J7" s="40">
        <f t="shared" si="3"/>
        <v>2120.625</v>
      </c>
      <c r="K7" s="25">
        <f t="shared" si="1"/>
        <v>1813.95703125</v>
      </c>
      <c r="M7" s="5"/>
      <c r="N7" s="5"/>
    </row>
    <row r="8" spans="1:20" ht="15.75" thickBot="1" x14ac:dyDescent="0.3">
      <c r="A8" s="11">
        <v>125</v>
      </c>
      <c r="C8" s="24">
        <f>C2+N8*6</f>
        <v>167.5</v>
      </c>
      <c r="D8" s="25">
        <f t="shared" si="4"/>
        <v>176.25</v>
      </c>
      <c r="E8" s="24">
        <f t="shared" si="2"/>
        <v>171.875</v>
      </c>
      <c r="F8" s="26">
        <v>12</v>
      </c>
      <c r="G8" s="26">
        <f t="shared" si="5"/>
        <v>94</v>
      </c>
      <c r="H8" s="26">
        <f t="shared" si="0"/>
        <v>0.12</v>
      </c>
      <c r="I8" s="25">
        <f t="shared" si="6"/>
        <v>0.94000000000000006</v>
      </c>
      <c r="J8" s="40">
        <f t="shared" si="3"/>
        <v>2062.5</v>
      </c>
      <c r="K8" s="25">
        <f t="shared" si="1"/>
        <v>5073.796875</v>
      </c>
      <c r="M8" s="19" t="s">
        <v>19</v>
      </c>
      <c r="N8" s="20">
        <f>(D2-C2)</f>
        <v>8.75</v>
      </c>
      <c r="P8" s="47" t="s">
        <v>11</v>
      </c>
      <c r="Q8" s="3">
        <f>SQRT(Q6)</f>
        <v>15.601750379332119</v>
      </c>
    </row>
    <row r="9" spans="1:20" ht="15.75" thickBot="1" x14ac:dyDescent="0.3">
      <c r="A9" s="11">
        <v>159</v>
      </c>
      <c r="C9" s="27">
        <f>C2+N8*7</f>
        <v>176.25</v>
      </c>
      <c r="D9" s="28">
        <f>C9+N8</f>
        <v>185</v>
      </c>
      <c r="E9" s="27">
        <f t="shared" si="2"/>
        <v>180.625</v>
      </c>
      <c r="F9" s="29">
        <v>6</v>
      </c>
      <c r="G9" s="30">
        <f t="shared" si="5"/>
        <v>100</v>
      </c>
      <c r="H9" s="29">
        <f t="shared" si="0"/>
        <v>0.06</v>
      </c>
      <c r="I9" s="28">
        <f t="shared" si="6"/>
        <v>1</v>
      </c>
      <c r="J9" s="42">
        <f t="shared" si="3"/>
        <v>1083.75</v>
      </c>
      <c r="K9" s="31">
        <f t="shared" si="1"/>
        <v>5155.3359375</v>
      </c>
    </row>
    <row r="10" spans="1:20" ht="15.75" thickBot="1" x14ac:dyDescent="0.3">
      <c r="A10" s="11">
        <v>146</v>
      </c>
      <c r="C10" s="71" t="s">
        <v>1</v>
      </c>
      <c r="D10" s="72"/>
      <c r="E10" s="44"/>
      <c r="F10" s="36">
        <f>SUM(F2:F9)</f>
        <v>100</v>
      </c>
      <c r="G10" s="36"/>
      <c r="H10" s="36">
        <f>SUM(H2:H9)</f>
        <v>1</v>
      </c>
      <c r="I10" s="37"/>
      <c r="J10" s="41">
        <f>SUM(J2:J9)</f>
        <v>15131.25</v>
      </c>
      <c r="K10" s="37">
        <f>SUM(K2:K9)</f>
        <v>24098.046875</v>
      </c>
    </row>
    <row r="11" spans="1:20" x14ac:dyDescent="0.25">
      <c r="A11" s="11">
        <v>119</v>
      </c>
    </row>
    <row r="12" spans="1:20" x14ac:dyDescent="0.25">
      <c r="A12" s="11">
        <v>160</v>
      </c>
    </row>
    <row r="13" spans="1:20" x14ac:dyDescent="0.25">
      <c r="A13" s="11">
        <v>152</v>
      </c>
    </row>
    <row r="14" spans="1:20" x14ac:dyDescent="0.25">
      <c r="A14" s="11">
        <v>133</v>
      </c>
    </row>
    <row r="15" spans="1:20" x14ac:dyDescent="0.25">
      <c r="A15" s="11">
        <v>153</v>
      </c>
    </row>
    <row r="16" spans="1:20" x14ac:dyDescent="0.25">
      <c r="A16" s="11">
        <v>137</v>
      </c>
    </row>
    <row r="17" spans="1:14" x14ac:dyDescent="0.25">
      <c r="A17" s="11">
        <v>153</v>
      </c>
    </row>
    <row r="18" spans="1:14" x14ac:dyDescent="0.25">
      <c r="A18" s="11">
        <v>145</v>
      </c>
    </row>
    <row r="19" spans="1:14" x14ac:dyDescent="0.25">
      <c r="A19" s="11">
        <v>144</v>
      </c>
    </row>
    <row r="20" spans="1:14" x14ac:dyDescent="0.25">
      <c r="A20" s="11">
        <v>161</v>
      </c>
    </row>
    <row r="21" spans="1:14" x14ac:dyDescent="0.25">
      <c r="A21" s="11">
        <v>160</v>
      </c>
    </row>
    <row r="22" spans="1:14" x14ac:dyDescent="0.25">
      <c r="A22" s="11">
        <v>148</v>
      </c>
    </row>
    <row r="23" spans="1:14" x14ac:dyDescent="0.25">
      <c r="A23" s="11">
        <v>144</v>
      </c>
    </row>
    <row r="24" spans="1:14" x14ac:dyDescent="0.25">
      <c r="A24" s="11">
        <v>162</v>
      </c>
    </row>
    <row r="25" spans="1:14" x14ac:dyDescent="0.25">
      <c r="A25" s="11">
        <v>156</v>
      </c>
    </row>
    <row r="26" spans="1:14" x14ac:dyDescent="0.25">
      <c r="A26" s="11">
        <v>134</v>
      </c>
    </row>
    <row r="27" spans="1:14" x14ac:dyDescent="0.25">
      <c r="A27" s="11">
        <v>122</v>
      </c>
    </row>
    <row r="28" spans="1:14" x14ac:dyDescent="0.25">
      <c r="A28" s="11">
        <v>156</v>
      </c>
    </row>
    <row r="29" spans="1:14" x14ac:dyDescent="0.25">
      <c r="A29" s="11">
        <v>154</v>
      </c>
      <c r="M29" s="1"/>
      <c r="N29" s="5"/>
    </row>
    <row r="30" spans="1:14" x14ac:dyDescent="0.25">
      <c r="A30" s="11">
        <v>143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115</v>
      </c>
      <c r="M30" s="1">
        <f>C2</f>
        <v>115</v>
      </c>
      <c r="N30" s="12">
        <v>0</v>
      </c>
    </row>
    <row r="31" spans="1:14" x14ac:dyDescent="0.25">
      <c r="A31" s="11">
        <v>143</v>
      </c>
      <c r="E31" s="9">
        <f t="shared" ref="E31:E38" si="8">I2</f>
        <v>0.03</v>
      </c>
      <c r="F31" s="8" t="s">
        <v>14</v>
      </c>
      <c r="G31" s="6">
        <f t="shared" ref="G31:G38" si="9">C2</f>
        <v>115</v>
      </c>
      <c r="H31" s="5" t="s">
        <v>16</v>
      </c>
      <c r="I31" s="8">
        <f t="shared" si="7"/>
        <v>123.75</v>
      </c>
      <c r="M31" s="1">
        <f t="shared" ref="M31:M37" si="10">C3</f>
        <v>123.75</v>
      </c>
      <c r="N31" s="12">
        <f t="shared" ref="N31:N38" si="11">I2</f>
        <v>0.03</v>
      </c>
    </row>
    <row r="32" spans="1:14" x14ac:dyDescent="0.25">
      <c r="A32" s="11">
        <v>170</v>
      </c>
      <c r="E32" s="9">
        <f t="shared" si="8"/>
        <v>0.12</v>
      </c>
      <c r="F32" s="8" t="s">
        <v>14</v>
      </c>
      <c r="G32" s="6">
        <f t="shared" si="9"/>
        <v>123.75</v>
      </c>
      <c r="H32" s="5" t="s">
        <v>16</v>
      </c>
      <c r="I32" s="8">
        <f t="shared" si="7"/>
        <v>132.5</v>
      </c>
      <c r="M32" s="1">
        <f t="shared" si="10"/>
        <v>132.5</v>
      </c>
      <c r="N32" s="12">
        <f t="shared" si="11"/>
        <v>0.12</v>
      </c>
    </row>
    <row r="33" spans="1:20" x14ac:dyDescent="0.25">
      <c r="A33" s="11">
        <v>129</v>
      </c>
      <c r="E33" s="9">
        <f t="shared" si="8"/>
        <v>0.28000000000000003</v>
      </c>
      <c r="F33" s="8" t="s">
        <v>14</v>
      </c>
      <c r="G33" s="6">
        <f t="shared" si="9"/>
        <v>132.5</v>
      </c>
      <c r="H33" s="5" t="s">
        <v>16</v>
      </c>
      <c r="I33" s="8">
        <f t="shared" si="7"/>
        <v>141.25</v>
      </c>
      <c r="M33" s="1">
        <f t="shared" si="10"/>
        <v>141.25</v>
      </c>
      <c r="N33" s="12">
        <f t="shared" si="11"/>
        <v>0.28000000000000003</v>
      </c>
    </row>
    <row r="34" spans="1:20" x14ac:dyDescent="0.25">
      <c r="A34" s="11">
        <v>172</v>
      </c>
      <c r="E34" s="9">
        <f t="shared" si="8"/>
        <v>0.47000000000000003</v>
      </c>
      <c r="F34" s="8" t="s">
        <v>14</v>
      </c>
      <c r="G34" s="6">
        <f t="shared" si="9"/>
        <v>141.25</v>
      </c>
      <c r="H34" s="5" t="s">
        <v>16</v>
      </c>
      <c r="I34" s="8">
        <f t="shared" si="7"/>
        <v>150</v>
      </c>
      <c r="M34" s="1">
        <f t="shared" si="10"/>
        <v>150</v>
      </c>
      <c r="N34" s="12">
        <f t="shared" si="11"/>
        <v>0.47000000000000003</v>
      </c>
    </row>
    <row r="35" spans="1:20" x14ac:dyDescent="0.25">
      <c r="A35" s="11">
        <v>141</v>
      </c>
      <c r="E35" s="9">
        <f t="shared" si="8"/>
        <v>0.69000000000000006</v>
      </c>
      <c r="F35" s="8" t="s">
        <v>14</v>
      </c>
      <c r="G35" s="6">
        <f t="shared" si="9"/>
        <v>150</v>
      </c>
      <c r="H35" s="5" t="s">
        <v>16</v>
      </c>
      <c r="I35" s="8">
        <f t="shared" si="7"/>
        <v>158.75</v>
      </c>
      <c r="M35" s="1">
        <f t="shared" si="10"/>
        <v>158.75</v>
      </c>
      <c r="N35" s="12">
        <f t="shared" si="11"/>
        <v>0.69000000000000006</v>
      </c>
    </row>
    <row r="36" spans="1:20" x14ac:dyDescent="0.25">
      <c r="A36" s="11">
        <v>158</v>
      </c>
      <c r="E36" s="9">
        <f t="shared" si="8"/>
        <v>0.82000000000000006</v>
      </c>
      <c r="F36" s="8" t="s">
        <v>14</v>
      </c>
      <c r="G36" s="6">
        <f t="shared" si="9"/>
        <v>158.75</v>
      </c>
      <c r="H36" s="1" t="s">
        <v>16</v>
      </c>
      <c r="I36" s="8">
        <f t="shared" si="7"/>
        <v>167.5</v>
      </c>
      <c r="M36" s="1">
        <f t="shared" si="10"/>
        <v>167.5</v>
      </c>
      <c r="N36" s="12">
        <f t="shared" si="11"/>
        <v>0.82000000000000006</v>
      </c>
    </row>
    <row r="37" spans="1:20" x14ac:dyDescent="0.25">
      <c r="A37" s="11">
        <v>159</v>
      </c>
      <c r="E37" s="9">
        <f t="shared" si="8"/>
        <v>0.94000000000000006</v>
      </c>
      <c r="F37" s="8" t="s">
        <v>14</v>
      </c>
      <c r="G37" s="6">
        <f t="shared" si="9"/>
        <v>167.5</v>
      </c>
      <c r="H37" s="5" t="s">
        <v>16</v>
      </c>
      <c r="I37" s="8">
        <f>D8</f>
        <v>176.25</v>
      </c>
      <c r="M37" s="1">
        <f t="shared" si="10"/>
        <v>176.25</v>
      </c>
      <c r="N37" s="12">
        <f t="shared" si="11"/>
        <v>0.94000000000000006</v>
      </c>
    </row>
    <row r="38" spans="1:20" x14ac:dyDescent="0.25">
      <c r="A38" s="11">
        <v>136</v>
      </c>
      <c r="E38" s="9">
        <f t="shared" si="8"/>
        <v>1</v>
      </c>
      <c r="F38" s="8" t="s">
        <v>14</v>
      </c>
      <c r="G38" s="6">
        <f t="shared" si="9"/>
        <v>176.25</v>
      </c>
      <c r="H38" s="5" t="s">
        <v>16</v>
      </c>
      <c r="I38" s="8">
        <f>D9</f>
        <v>185</v>
      </c>
      <c r="M38" s="1">
        <f>C9+N8</f>
        <v>185</v>
      </c>
      <c r="N38" s="12">
        <f t="shared" si="11"/>
        <v>1</v>
      </c>
    </row>
    <row r="39" spans="1:20" x14ac:dyDescent="0.25">
      <c r="A39" s="11">
        <v>120</v>
      </c>
      <c r="M39" s="1"/>
      <c r="N39" s="5"/>
    </row>
    <row r="40" spans="1:20" x14ac:dyDescent="0.25">
      <c r="A40" s="11">
        <v>151</v>
      </c>
    </row>
    <row r="41" spans="1:20" x14ac:dyDescent="0.25">
      <c r="A41" s="11">
        <v>146</v>
      </c>
    </row>
    <row r="42" spans="1:20" x14ac:dyDescent="0.25">
      <c r="A42" s="11">
        <v>130</v>
      </c>
      <c r="L42" s="73" t="s">
        <v>24</v>
      </c>
      <c r="M42" s="73"/>
      <c r="N42" s="73"/>
      <c r="O42" s="73"/>
      <c r="P42" s="73"/>
      <c r="Q42" s="73"/>
      <c r="R42" s="73"/>
      <c r="S42" s="73"/>
      <c r="T42" s="73"/>
    </row>
    <row r="43" spans="1:20" x14ac:dyDescent="0.25">
      <c r="A43" s="11">
        <v>163</v>
      </c>
    </row>
    <row r="44" spans="1:20" x14ac:dyDescent="0.25">
      <c r="A44" s="11">
        <v>141</v>
      </c>
      <c r="R44" s="74" t="s">
        <v>38</v>
      </c>
      <c r="S44" s="74"/>
      <c r="T44" s="74"/>
    </row>
    <row r="45" spans="1:20" ht="15.75" thickBot="1" x14ac:dyDescent="0.3">
      <c r="A45" s="11">
        <v>149</v>
      </c>
    </row>
    <row r="46" spans="1:20" ht="15.75" thickBot="1" x14ac:dyDescent="0.3">
      <c r="A46" s="11">
        <v>115</v>
      </c>
      <c r="M46" s="45" t="s">
        <v>36</v>
      </c>
      <c r="N46" s="46">
        <v>2.5760000000000001</v>
      </c>
      <c r="P46" s="65" t="s">
        <v>37</v>
      </c>
      <c r="Q46" s="46">
        <f>Q8/10*N46</f>
        <v>4.0190108977159538</v>
      </c>
    </row>
    <row r="47" spans="1:20" ht="15.75" thickBot="1" x14ac:dyDescent="0.3">
      <c r="A47" s="11">
        <v>150</v>
      </c>
    </row>
    <row r="48" spans="1:20" ht="15.75" thickBot="1" x14ac:dyDescent="0.3">
      <c r="A48" s="11">
        <v>166</v>
      </c>
      <c r="M48" s="45" t="s">
        <v>21</v>
      </c>
      <c r="N48" s="46">
        <f>Q2</f>
        <v>151.3125</v>
      </c>
    </row>
    <row r="49" spans="1:20" ht="15.75" thickBot="1" x14ac:dyDescent="0.3">
      <c r="A49" s="11">
        <v>158</v>
      </c>
    </row>
    <row r="50" spans="1:20" ht="15.75" thickBot="1" x14ac:dyDescent="0.3">
      <c r="A50" s="11">
        <v>134</v>
      </c>
      <c r="M50" s="68" t="s">
        <v>22</v>
      </c>
      <c r="N50" s="68"/>
      <c r="O50" s="50">
        <f>N48-Q46</f>
        <v>147.29348910228404</v>
      </c>
      <c r="P50" s="51" t="s">
        <v>23</v>
      </c>
      <c r="Q50" s="52">
        <f>N48+Q46</f>
        <v>155.33151089771596</v>
      </c>
    </row>
    <row r="51" spans="1:20" x14ac:dyDescent="0.25">
      <c r="A51" s="11">
        <v>136</v>
      </c>
    </row>
    <row r="52" spans="1:20" x14ac:dyDescent="0.25">
      <c r="A52" s="11">
        <v>146</v>
      </c>
    </row>
    <row r="53" spans="1:20" x14ac:dyDescent="0.25">
      <c r="A53" s="11">
        <v>153</v>
      </c>
    </row>
    <row r="54" spans="1:20" x14ac:dyDescent="0.25">
      <c r="A54" s="11">
        <v>148</v>
      </c>
    </row>
    <row r="55" spans="1:20" ht="15.75" thickBot="1" x14ac:dyDescent="0.3">
      <c r="A55" s="11">
        <v>172</v>
      </c>
    </row>
    <row r="56" spans="1:20" ht="18.75" customHeight="1" thickBot="1" x14ac:dyDescent="0.3">
      <c r="A56" s="11">
        <v>149</v>
      </c>
      <c r="B56" s="53" t="s">
        <v>2</v>
      </c>
      <c r="C56" s="55" t="s">
        <v>25</v>
      </c>
      <c r="D56" s="61" t="s">
        <v>26</v>
      </c>
      <c r="E56" s="54" t="s">
        <v>27</v>
      </c>
      <c r="F56" s="54" t="s">
        <v>28</v>
      </c>
      <c r="G56" s="54" t="s">
        <v>29</v>
      </c>
      <c r="H56" s="54" t="s">
        <v>30</v>
      </c>
      <c r="I56" s="54" t="s">
        <v>3</v>
      </c>
      <c r="J56" s="54" t="s">
        <v>31</v>
      </c>
      <c r="K56" s="54" t="s">
        <v>32</v>
      </c>
      <c r="L56" s="55" t="s">
        <v>33</v>
      </c>
    </row>
    <row r="57" spans="1:20" ht="15.75" thickBot="1" x14ac:dyDescent="0.3">
      <c r="A57" s="11">
        <v>174</v>
      </c>
      <c r="B57" s="21">
        <f t="shared" ref="B57:C64" si="12">C2</f>
        <v>115</v>
      </c>
      <c r="C57" s="22">
        <f t="shared" si="12"/>
        <v>123.75</v>
      </c>
      <c r="D57" s="62">
        <f t="shared" ref="D57:E64" si="13">(B57-$Q$2)/$Q$8</f>
        <v>-2.327463208750201</v>
      </c>
      <c r="E57" s="56">
        <f t="shared" si="13"/>
        <v>-1.7666287006176224</v>
      </c>
      <c r="F57" s="56">
        <f>NORMSDIST(D57)-0.5</f>
        <v>-0.49002968752200254</v>
      </c>
      <c r="G57" s="56">
        <f>NORMSDIST(E57)-0.5</f>
        <v>-0.46135478442221217</v>
      </c>
      <c r="H57" s="56">
        <f>100*(G57-F57)</f>
        <v>2.8674903099790372</v>
      </c>
      <c r="I57" s="23">
        <f t="shared" ref="I57:I64" si="14">F2</f>
        <v>3</v>
      </c>
      <c r="J57" s="56">
        <f>I57-H57</f>
        <v>0.1325096900209628</v>
      </c>
      <c r="K57" s="56">
        <f>POWER(J57,2)</f>
        <v>1.7558817949451647E-2</v>
      </c>
      <c r="L57" s="57">
        <f>K57/H57</f>
        <v>6.1234096897715444E-3</v>
      </c>
      <c r="Q57" s="49">
        <f>SUM(L57:L64)</f>
        <v>3.1308332715077531</v>
      </c>
    </row>
    <row r="58" spans="1:20" x14ac:dyDescent="0.25">
      <c r="A58" s="11">
        <v>154</v>
      </c>
      <c r="B58" s="24">
        <f t="shared" si="12"/>
        <v>123.75</v>
      </c>
      <c r="C58" s="25">
        <f t="shared" si="12"/>
        <v>132.5</v>
      </c>
      <c r="D58" s="63">
        <f t="shared" si="13"/>
        <v>-1.7666287006176224</v>
      </c>
      <c r="E58" s="48">
        <f t="shared" si="13"/>
        <v>-1.2057941924850439</v>
      </c>
      <c r="F58" s="48">
        <f t="shared" ref="F58:F64" si="15">NORMSDIST(D58)-0.5</f>
        <v>-0.46135478442221217</v>
      </c>
      <c r="G58" s="48">
        <f t="shared" ref="G58:G64" si="16">NORMSDIST(E58)-0.5</f>
        <v>-0.38605157233972376</v>
      </c>
      <c r="H58" s="48">
        <f t="shared" ref="H58:H64" si="17">100*(G58-F58)</f>
        <v>7.5303212082488411</v>
      </c>
      <c r="I58" s="26">
        <f t="shared" si="14"/>
        <v>9</v>
      </c>
      <c r="J58" s="48">
        <f t="shared" ref="J58:J64" si="18">I58-H58</f>
        <v>1.4696787917511589</v>
      </c>
      <c r="K58" s="48">
        <f t="shared" ref="K58:K64" si="19">POWER(J58,2)</f>
        <v>2.1599557509231464</v>
      </c>
      <c r="L58" s="58">
        <f t="shared" ref="L58:L64" si="20">K58/H58</f>
        <v>0.28683447773211779</v>
      </c>
    </row>
    <row r="59" spans="1:20" x14ac:dyDescent="0.25">
      <c r="A59" s="11">
        <v>126</v>
      </c>
      <c r="B59" s="24">
        <f t="shared" si="12"/>
        <v>132.5</v>
      </c>
      <c r="C59" s="25">
        <f t="shared" si="12"/>
        <v>141.25</v>
      </c>
      <c r="D59" s="63">
        <f t="shared" si="13"/>
        <v>-1.2057941924850439</v>
      </c>
      <c r="E59" s="48">
        <f t="shared" si="13"/>
        <v>-0.64495968435246531</v>
      </c>
      <c r="F59" s="48">
        <f t="shared" si="15"/>
        <v>-0.38605157233972376</v>
      </c>
      <c r="G59" s="48">
        <f t="shared" si="16"/>
        <v>-0.24052334391228231</v>
      </c>
      <c r="H59" s="48">
        <f t="shared" si="17"/>
        <v>14.552822842744146</v>
      </c>
      <c r="I59" s="26">
        <f t="shared" si="14"/>
        <v>16</v>
      </c>
      <c r="J59" s="48">
        <f t="shared" si="18"/>
        <v>1.4471771572558545</v>
      </c>
      <c r="K59" s="48">
        <f t="shared" si="19"/>
        <v>2.094321724483136</v>
      </c>
      <c r="L59" s="58">
        <f t="shared" si="20"/>
        <v>0.14391171713653744</v>
      </c>
      <c r="N59" s="66" t="s">
        <v>34</v>
      </c>
      <c r="O59" s="66"/>
      <c r="P59" s="66"/>
      <c r="Q59" s="66"/>
      <c r="R59" s="66"/>
      <c r="S59" s="66"/>
      <c r="T59" s="66"/>
    </row>
    <row r="60" spans="1:20" x14ac:dyDescent="0.25">
      <c r="A60" s="11">
        <v>170</v>
      </c>
      <c r="B60" s="24">
        <f t="shared" si="12"/>
        <v>141.25</v>
      </c>
      <c r="C60" s="25">
        <f t="shared" si="12"/>
        <v>150</v>
      </c>
      <c r="D60" s="63">
        <f t="shared" si="13"/>
        <v>-0.64495968435246531</v>
      </c>
      <c r="E60" s="48">
        <f t="shared" si="13"/>
        <v>-8.4125176219886785E-2</v>
      </c>
      <c r="F60" s="48">
        <f t="shared" si="15"/>
        <v>-0.24052334391228231</v>
      </c>
      <c r="G60" s="48">
        <f t="shared" si="16"/>
        <v>-3.3521546068801034E-2</v>
      </c>
      <c r="H60" s="48">
        <f t="shared" si="17"/>
        <v>20.700179784348126</v>
      </c>
      <c r="I60" s="26">
        <f t="shared" si="14"/>
        <v>19</v>
      </c>
      <c r="J60" s="48">
        <f t="shared" si="18"/>
        <v>-1.7001797843481263</v>
      </c>
      <c r="K60" s="48">
        <f t="shared" si="19"/>
        <v>2.8906112991060415</v>
      </c>
      <c r="L60" s="58">
        <f t="shared" si="20"/>
        <v>0.13964184510569796</v>
      </c>
    </row>
    <row r="61" spans="1:20" x14ac:dyDescent="0.25">
      <c r="A61" s="11">
        <v>163</v>
      </c>
      <c r="B61" s="24">
        <f t="shared" si="12"/>
        <v>150</v>
      </c>
      <c r="C61" s="25">
        <f t="shared" si="12"/>
        <v>158.75</v>
      </c>
      <c r="D61" s="63">
        <f t="shared" si="13"/>
        <v>-8.4125176219886785E-2</v>
      </c>
      <c r="E61" s="48">
        <f t="shared" si="13"/>
        <v>0.47670933191269177</v>
      </c>
      <c r="F61" s="48">
        <f t="shared" si="15"/>
        <v>-3.3521546068801034E-2</v>
      </c>
      <c r="G61" s="48">
        <f t="shared" si="16"/>
        <v>0.18321544159364578</v>
      </c>
      <c r="H61" s="48">
        <f t="shared" si="17"/>
        <v>21.67369876624468</v>
      </c>
      <c r="I61" s="26">
        <f t="shared" si="14"/>
        <v>22</v>
      </c>
      <c r="J61" s="48">
        <f t="shared" si="18"/>
        <v>0.32630123375531994</v>
      </c>
      <c r="K61" s="48">
        <f t="shared" si="19"/>
        <v>0.10647249515024394</v>
      </c>
      <c r="L61" s="58">
        <f t="shared" si="20"/>
        <v>4.9125207606957998E-3</v>
      </c>
    </row>
    <row r="62" spans="1:20" x14ac:dyDescent="0.25">
      <c r="A62" s="11">
        <v>117</v>
      </c>
      <c r="B62" s="24">
        <f t="shared" si="12"/>
        <v>158.75</v>
      </c>
      <c r="C62" s="25">
        <f t="shared" si="12"/>
        <v>167.5</v>
      </c>
      <c r="D62" s="63">
        <f t="shared" si="13"/>
        <v>0.47670933191269177</v>
      </c>
      <c r="E62" s="48">
        <f t="shared" si="13"/>
        <v>1.0375438400452703</v>
      </c>
      <c r="F62" s="48">
        <f t="shared" si="15"/>
        <v>0.18321544159364578</v>
      </c>
      <c r="G62" s="48">
        <f t="shared" si="16"/>
        <v>0.35025876230299891</v>
      </c>
      <c r="H62" s="48">
        <f t="shared" si="17"/>
        <v>16.704332070935312</v>
      </c>
      <c r="I62" s="26">
        <f t="shared" si="14"/>
        <v>13</v>
      </c>
      <c r="J62" s="48">
        <f t="shared" si="18"/>
        <v>-3.7043320709353118</v>
      </c>
      <c r="K62" s="48">
        <f t="shared" si="19"/>
        <v>13.722076091759895</v>
      </c>
      <c r="L62" s="58">
        <f t="shared" si="20"/>
        <v>0.82146810979863183</v>
      </c>
    </row>
    <row r="63" spans="1:20" x14ac:dyDescent="0.25">
      <c r="A63" s="11">
        <v>140</v>
      </c>
      <c r="B63" s="24">
        <f t="shared" si="12"/>
        <v>167.5</v>
      </c>
      <c r="C63" s="25">
        <f t="shared" si="12"/>
        <v>176.25</v>
      </c>
      <c r="D63" s="63">
        <f t="shared" si="13"/>
        <v>1.0375438400452703</v>
      </c>
      <c r="E63" s="48">
        <f t="shared" si="13"/>
        <v>1.5983783481778489</v>
      </c>
      <c r="F63" s="48">
        <f t="shared" si="15"/>
        <v>0.35025876230299891</v>
      </c>
      <c r="G63" s="48">
        <f t="shared" si="16"/>
        <v>0.44502059984814202</v>
      </c>
      <c r="H63" s="48">
        <f t="shared" si="17"/>
        <v>9.4761837545143113</v>
      </c>
      <c r="I63" s="26">
        <f t="shared" si="14"/>
        <v>12</v>
      </c>
      <c r="J63" s="48">
        <f t="shared" si="18"/>
        <v>2.5238162454856887</v>
      </c>
      <c r="K63" s="48">
        <f t="shared" si="19"/>
        <v>6.3696484409774783</v>
      </c>
      <c r="L63" s="58">
        <f t="shared" si="20"/>
        <v>0.67217443287157386</v>
      </c>
      <c r="N63" s="67" t="s">
        <v>35</v>
      </c>
      <c r="O63" s="67"/>
      <c r="P63" s="67"/>
      <c r="Q63" s="67"/>
      <c r="R63" s="67"/>
      <c r="S63" s="67"/>
      <c r="T63" s="67"/>
    </row>
    <row r="64" spans="1:20" ht="15.75" thickBot="1" x14ac:dyDescent="0.3">
      <c r="A64" s="11">
        <v>160</v>
      </c>
      <c r="B64" s="27">
        <f t="shared" si="12"/>
        <v>176.25</v>
      </c>
      <c r="C64" s="28">
        <f t="shared" si="12"/>
        <v>185</v>
      </c>
      <c r="D64" s="64">
        <f t="shared" si="13"/>
        <v>1.5983783481778489</v>
      </c>
      <c r="E64" s="59">
        <f t="shared" si="13"/>
        <v>2.1592128563104276</v>
      </c>
      <c r="F64" s="59">
        <f t="shared" si="15"/>
        <v>0.44502059984814202</v>
      </c>
      <c r="G64" s="59">
        <f t="shared" si="16"/>
        <v>0.48458317144579122</v>
      </c>
      <c r="H64" s="59">
        <f t="shared" si="17"/>
        <v>3.9562571597649199</v>
      </c>
      <c r="I64" s="30">
        <f t="shared" si="14"/>
        <v>6</v>
      </c>
      <c r="J64" s="59">
        <f t="shared" si="18"/>
        <v>2.0437428402350801</v>
      </c>
      <c r="K64" s="59">
        <f t="shared" si="19"/>
        <v>4.1768847970121525</v>
      </c>
      <c r="L64" s="60">
        <f t="shared" si="20"/>
        <v>1.0557667584127273</v>
      </c>
      <c r="N64" s="67"/>
      <c r="O64" s="67"/>
      <c r="P64" s="67"/>
      <c r="Q64" s="67"/>
      <c r="R64" s="67"/>
      <c r="S64" s="67"/>
      <c r="T64" s="67"/>
    </row>
    <row r="65" spans="1:1" x14ac:dyDescent="0.25">
      <c r="A65" s="11">
        <v>185</v>
      </c>
    </row>
    <row r="66" spans="1:1" x14ac:dyDescent="0.25">
      <c r="A66" s="11">
        <v>173</v>
      </c>
    </row>
    <row r="67" spans="1:1" x14ac:dyDescent="0.25">
      <c r="A67" s="11">
        <v>132</v>
      </c>
    </row>
    <row r="68" spans="1:1" x14ac:dyDescent="0.25">
      <c r="A68" s="11">
        <v>160</v>
      </c>
    </row>
    <row r="69" spans="1:1" x14ac:dyDescent="0.25">
      <c r="A69" s="11">
        <v>139</v>
      </c>
    </row>
    <row r="70" spans="1:1" x14ac:dyDescent="0.25">
      <c r="A70" s="11">
        <v>180</v>
      </c>
    </row>
    <row r="71" spans="1:1" x14ac:dyDescent="0.25">
      <c r="A71" s="11">
        <v>127</v>
      </c>
    </row>
    <row r="72" spans="1:1" x14ac:dyDescent="0.25">
      <c r="A72" s="11">
        <v>143</v>
      </c>
    </row>
    <row r="73" spans="1:1" x14ac:dyDescent="0.25">
      <c r="A73" s="11">
        <v>151</v>
      </c>
    </row>
    <row r="74" spans="1:1" x14ac:dyDescent="0.25">
      <c r="A74" s="11">
        <v>121</v>
      </c>
    </row>
    <row r="75" spans="1:1" x14ac:dyDescent="0.25">
      <c r="A75" s="11">
        <v>128</v>
      </c>
    </row>
    <row r="76" spans="1:1" x14ac:dyDescent="0.25">
      <c r="A76" s="11">
        <v>154</v>
      </c>
    </row>
    <row r="77" spans="1:1" x14ac:dyDescent="0.25">
      <c r="A77" s="11">
        <v>149</v>
      </c>
    </row>
    <row r="78" spans="1:1" x14ac:dyDescent="0.25">
      <c r="A78" s="11">
        <v>179</v>
      </c>
    </row>
    <row r="79" spans="1:1" x14ac:dyDescent="0.25">
      <c r="A79" s="11">
        <v>152</v>
      </c>
    </row>
    <row r="80" spans="1:1" x14ac:dyDescent="0.25">
      <c r="A80" s="11">
        <v>140</v>
      </c>
    </row>
    <row r="81" spans="1:1" x14ac:dyDescent="0.25">
      <c r="A81" s="11">
        <v>150</v>
      </c>
    </row>
    <row r="82" spans="1:1" x14ac:dyDescent="0.25">
      <c r="A82" s="11">
        <v>159</v>
      </c>
    </row>
    <row r="83" spans="1:1" x14ac:dyDescent="0.25">
      <c r="A83" s="11">
        <v>165</v>
      </c>
    </row>
    <row r="84" spans="1:1" x14ac:dyDescent="0.25">
      <c r="A84" s="11">
        <v>153</v>
      </c>
    </row>
    <row r="85" spans="1:1" x14ac:dyDescent="0.25">
      <c r="A85" s="11">
        <v>138</v>
      </c>
    </row>
    <row r="86" spans="1:1" x14ac:dyDescent="0.25">
      <c r="A86" s="11">
        <v>180</v>
      </c>
    </row>
    <row r="87" spans="1:1" x14ac:dyDescent="0.25">
      <c r="A87" s="11">
        <v>136</v>
      </c>
    </row>
    <row r="88" spans="1:1" x14ac:dyDescent="0.25">
      <c r="A88" s="11">
        <v>150</v>
      </c>
    </row>
    <row r="89" spans="1:1" x14ac:dyDescent="0.25">
      <c r="A89" s="11">
        <v>168</v>
      </c>
    </row>
    <row r="90" spans="1:1" x14ac:dyDescent="0.25">
      <c r="A90" s="11">
        <v>163</v>
      </c>
    </row>
    <row r="91" spans="1:1" x14ac:dyDescent="0.25">
      <c r="A91" s="11">
        <v>166</v>
      </c>
    </row>
    <row r="92" spans="1:1" x14ac:dyDescent="0.25">
      <c r="A92" s="11">
        <v>150</v>
      </c>
    </row>
    <row r="93" spans="1:1" x14ac:dyDescent="0.25">
      <c r="A93" s="11">
        <v>118</v>
      </c>
    </row>
    <row r="94" spans="1:1" x14ac:dyDescent="0.25">
      <c r="A94" s="11">
        <v>138</v>
      </c>
    </row>
    <row r="95" spans="1:1" x14ac:dyDescent="0.25">
      <c r="A95" s="11">
        <v>150</v>
      </c>
    </row>
    <row r="96" spans="1:1" x14ac:dyDescent="0.25">
      <c r="A96" s="11">
        <v>144</v>
      </c>
    </row>
    <row r="97" spans="1:1" x14ac:dyDescent="0.25">
      <c r="A97" s="11">
        <v>164</v>
      </c>
    </row>
    <row r="98" spans="1:1" x14ac:dyDescent="0.25">
      <c r="A98" s="11">
        <v>142</v>
      </c>
    </row>
    <row r="99" spans="1:1" x14ac:dyDescent="0.25">
      <c r="A99" s="11">
        <v>147</v>
      </c>
    </row>
    <row r="100" spans="1:1" x14ac:dyDescent="0.25">
      <c r="A100" s="11">
        <v>154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2020-12-09T08:46:59Z</dcterms:modified>
</cp:coreProperties>
</file>