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F6D20C18-69A1-9B43-89B5-BC8ECC7766F8}" xr6:coauthVersionLast="47" xr6:coauthVersionMax="47" xr10:uidLastSave="{00000000-0000-0000-0000-000000000000}"/>
  <bookViews>
    <workbookView xWindow="0" yWindow="740" windowWidth="34560" windowHeight="2160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J9" i="2"/>
  <c r="I9" i="2"/>
  <c r="K45" i="2"/>
  <c r="J45" i="2"/>
  <c r="I45" i="2"/>
  <c r="I7" i="2"/>
  <c r="J7" i="2"/>
  <c r="K7" i="2"/>
  <c r="I11" i="2"/>
  <c r="J11" i="2"/>
  <c r="K11" i="2"/>
  <c r="A22" i="2"/>
  <c r="K6" i="2"/>
  <c r="J6" i="2"/>
  <c r="I6" i="2"/>
  <c r="I114" i="2"/>
  <c r="J114" i="2"/>
  <c r="K114" i="2"/>
  <c r="I111" i="2"/>
  <c r="J111" i="2"/>
  <c r="K111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2" i="2"/>
  <c r="J20" i="2"/>
  <c r="J21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2" i="2"/>
  <c r="J113" i="2"/>
  <c r="J115" i="2"/>
  <c r="J116" i="2"/>
  <c r="J117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2" i="2"/>
  <c r="I20" i="2"/>
  <c r="I21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2" i="2"/>
  <c r="I113" i="2"/>
  <c r="I115" i="2"/>
  <c r="I116" i="2"/>
  <c r="I117" i="2"/>
  <c r="I2" i="2"/>
  <c r="K44" i="2"/>
  <c r="K43" i="2"/>
  <c r="K42" i="2"/>
  <c r="K52" i="2"/>
  <c r="K96" i="2"/>
  <c r="K95" i="2"/>
  <c r="K78" i="2"/>
  <c r="K79" i="2"/>
  <c r="K77" i="2"/>
  <c r="K76" i="2"/>
  <c r="K101" i="2"/>
  <c r="K74" i="2"/>
  <c r="K75" i="2"/>
  <c r="K68" i="2"/>
  <c r="K69" i="2"/>
  <c r="K70" i="2"/>
  <c r="K71" i="2"/>
  <c r="K72" i="2"/>
  <c r="K73" i="2"/>
  <c r="K5" i="2"/>
  <c r="K41" i="2"/>
  <c r="K59" i="2"/>
  <c r="K58" i="2"/>
  <c r="K19" i="2"/>
  <c r="K22" i="2"/>
  <c r="K20" i="2"/>
  <c r="K21" i="2"/>
  <c r="K3" i="2"/>
  <c r="K24" i="2"/>
  <c r="K46" i="2"/>
  <c r="K25" i="2"/>
  <c r="K26" i="2"/>
  <c r="K27" i="2"/>
  <c r="K28" i="2"/>
  <c r="K29" i="2"/>
  <c r="K30" i="2"/>
  <c r="K31" i="2"/>
  <c r="K32" i="2"/>
  <c r="K60" i="2"/>
  <c r="K61" i="2"/>
  <c r="K62" i="2"/>
  <c r="K63" i="2"/>
  <c r="K64" i="2"/>
  <c r="K47" i="2"/>
  <c r="K33" i="2"/>
  <c r="K23" i="2"/>
  <c r="K12" i="2"/>
  <c r="K102" i="2"/>
  <c r="K117" i="2"/>
  <c r="K113" i="2"/>
  <c r="K115" i="2"/>
  <c r="K116" i="2"/>
  <c r="K34" i="2"/>
  <c r="K10" i="2"/>
  <c r="K97" i="2"/>
  <c r="K35" i="2"/>
  <c r="K80" i="2"/>
  <c r="K86" i="2"/>
  <c r="K87" i="2"/>
  <c r="K81" i="2"/>
  <c r="K103" i="2"/>
  <c r="K17" i="2"/>
  <c r="K91" i="2"/>
  <c r="K104" i="2"/>
  <c r="K48" i="2"/>
  <c r="K49" i="2"/>
  <c r="K8" i="2"/>
  <c r="K105" i="2"/>
  <c r="K88" i="2"/>
  <c r="K50" i="2"/>
  <c r="K53" i="2"/>
  <c r="K89" i="2"/>
  <c r="K112" i="2"/>
  <c r="K92" i="2"/>
  <c r="K2" i="2"/>
  <c r="K36" i="2"/>
  <c r="K37" i="2"/>
  <c r="K90" i="2"/>
  <c r="K51" i="2"/>
  <c r="K38" i="2"/>
  <c r="K13" i="2"/>
  <c r="K14" i="2"/>
  <c r="K15" i="2"/>
  <c r="K98" i="2"/>
  <c r="K99" i="2"/>
  <c r="K16" i="2"/>
  <c r="K93" i="2"/>
  <c r="K65" i="2"/>
  <c r="K39" i="2"/>
  <c r="K106" i="2"/>
  <c r="K107" i="2"/>
  <c r="K108" i="2"/>
  <c r="K82" i="2"/>
  <c r="K83" i="2"/>
  <c r="K67" i="2"/>
  <c r="K54" i="2"/>
  <c r="K109" i="2"/>
  <c r="K66" i="2"/>
  <c r="K4" i="2"/>
  <c r="K110" i="2"/>
  <c r="K55" i="2"/>
  <c r="K56" i="2"/>
  <c r="K57" i="2"/>
  <c r="K100" i="2"/>
  <c r="K94" i="2"/>
  <c r="K40" i="2"/>
  <c r="K84" i="2"/>
  <c r="K85" i="2"/>
  <c r="K18" i="2"/>
  <c r="D11" i="3"/>
  <c r="D17" i="3"/>
  <c r="D5" i="3"/>
</calcChain>
</file>

<file path=xl/sharedStrings.xml><?xml version="1.0" encoding="utf-8"?>
<sst xmlns="http://schemas.openxmlformats.org/spreadsheetml/2006/main" count="859" uniqueCount="215">
  <si>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</si>
  <si>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</si>
  <si>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</si>
  <si>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</si>
  <si>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</si>
  <si>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</si>
  <si>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</si>
  <si>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</si>
  <si>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</si>
  <si>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</si>
  <si>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</si>
  <si>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</si>
  <si>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</si>
  <si>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</si>
  <si>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</si>
  <si>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</si>
  <si>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</si>
  <si>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</si>
  <si>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</si>
  <si>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</si>
  <si>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</si>
  <si>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</si>
  <si>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</si>
  <si>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</si>
  <si>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</si>
  <si>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</si>
  <si>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</si>
  <si>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</si>
  <si>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</si>
  <si>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</si>
  <si>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</si>
  <si>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</si>
  <si>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</si>
  <si>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</si>
  <si>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</si>
  <si>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</si>
  <si>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</si>
  <si>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</si>
  <si>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</si>
  <si>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</si>
  <si>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</si>
  <si>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</si>
  <si>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</si>
  <si>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</si>
  <si>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</si>
  <si>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</si>
  <si>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</si>
  <si>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</si>
  <si>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</si>
  <si>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</si>
  <si>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</si>
  <si>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</si>
  <si>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</si>
  <si>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</si>
  <si>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</si>
  <si>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</si>
  <si>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</si>
  <si>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</si>
  <si>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</si>
  <si>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</si>
  <si>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</si>
  <si>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</si>
  <si>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</si>
  <si>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</si>
  <si>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</si>
  <si>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</si>
  <si>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</si>
  <si>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</si>
  <si>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</si>
  <si>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</si>
  <si>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</si>
  <si>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</si>
  <si>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After registering - User should be presented with a basis users detail form with:
First name
Last name
Contact number
User should also presented the option to skip
Should be place on top of the main menu page (for now - will be replaced by dash board)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</si>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</sst>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09.547474074076" createdVersion="8" refreshedVersion="8" minRefreshableVersion="3" recordCount="117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2">
        <s v="D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x v="0"/>
  </r>
  <r>
    <n v="2"/>
    <s v="Marketing"/>
    <s v="Landing Page"/>
    <s v="Our Features Section"/>
    <s v="Should be added to Landing page"/>
    <s v="Poor UX"/>
    <s v="New feature"/>
    <s v="New component/service with simple integration"/>
    <n v="4"/>
    <n v="7"/>
    <n v="39.200000000000003"/>
    <m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x v="1"/>
  </r>
  <r>
    <n v="5"/>
    <s v="Marketing"/>
    <s v="Landing Page"/>
    <s v="Footer bar"/>
    <s v="Should be added to Landing page"/>
    <s v="Poor UX"/>
    <s v="New feature"/>
    <s v="New component/service with simple integration"/>
    <n v="4"/>
    <n v="7"/>
    <n v="39.200000000000003"/>
    <m/>
    <x v="1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x v="1"/>
  </r>
  <r>
    <n v="5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x v="1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x v="1"/>
  </r>
  <r>
    <n v="24"/>
    <s v="User Management"/>
    <s v="Sign in Modal"/>
    <s v="User details modal"/>
    <s v="After registering - User should be presented with a basis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x v="1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x v="0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x v="1"/>
  </r>
  <r>
    <n v="32"/>
    <s v="Navbar"/>
    <s v="Logo "/>
    <m/>
    <s v="On hovering the logo the cursor should be pointer"/>
    <s v="Poor UX"/>
    <s v="Improved UX"/>
    <s v="Minor tweak"/>
    <n v="4"/>
    <n v="4"/>
    <n v="64"/>
    <m/>
    <x v="0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x v="1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x v="0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x v="1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x v="0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x v="1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x v="1"/>
  </r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x v="0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x v="1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x v="1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x v="0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x v="1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x v="0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x v="1"/>
  </r>
  <r>
    <n v="106"/>
    <s v="General"/>
    <m/>
    <m/>
    <s v="Update favicon with new logo"/>
    <s v="Poor UI"/>
    <s v="Improved UI"/>
    <s v="Minor tweak"/>
    <n v="3"/>
    <n v="3"/>
    <n v="27"/>
    <m/>
    <x v="0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x v="1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x v="1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x v="1"/>
  </r>
  <r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D17"/>
  <sheetViews>
    <sheetView workbookViewId="0">
      <selection activeCell="D9" sqref="D9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7" bestFit="1" customWidth="1"/>
    <col min="4" max="4" width="10.83203125" bestFit="1" customWidth="1"/>
  </cols>
  <sheetData>
    <row r="1" spans="1:4" x14ac:dyDescent="0.2">
      <c r="B1" s="6" t="s">
        <v>177</v>
      </c>
    </row>
    <row r="2" spans="1:4" x14ac:dyDescent="0.2">
      <c r="B2" t="s">
        <v>176</v>
      </c>
      <c r="C2" t="s">
        <v>178</v>
      </c>
      <c r="D2" t="s">
        <v>179</v>
      </c>
    </row>
    <row r="3" spans="1:4" x14ac:dyDescent="0.2">
      <c r="A3" t="s">
        <v>206</v>
      </c>
      <c r="B3" s="8">
        <v>1077</v>
      </c>
      <c r="C3" s="8">
        <v>2150.5976190476176</v>
      </c>
      <c r="D3" s="8">
        <v>3227.5976190476176</v>
      </c>
    </row>
    <row r="5" spans="1:4" x14ac:dyDescent="0.2">
      <c r="D5" s="7">
        <f>GETPIVOTDATA("Priority S",$A$1,"Status","Done")/GETPIVOTDATA("Priority S",$A$1)</f>
        <v>0.33368471758812224</v>
      </c>
    </row>
    <row r="7" spans="1:4" x14ac:dyDescent="0.2">
      <c r="B7" s="6" t="s">
        <v>177</v>
      </c>
    </row>
    <row r="8" spans="1:4" x14ac:dyDescent="0.2">
      <c r="B8" t="s">
        <v>176</v>
      </c>
      <c r="C8" t="s">
        <v>178</v>
      </c>
      <c r="D8" t="s">
        <v>179</v>
      </c>
    </row>
    <row r="9" spans="1:4" x14ac:dyDescent="0.2">
      <c r="A9" t="s">
        <v>183</v>
      </c>
      <c r="B9" s="8">
        <v>89</v>
      </c>
      <c r="C9" s="8">
        <v>283</v>
      </c>
      <c r="D9" s="8">
        <v>372</v>
      </c>
    </row>
    <row r="11" spans="1:4" x14ac:dyDescent="0.2">
      <c r="D11" s="7">
        <f>GETPIVOTDATA("Importance S",$A$7,"Status","Done")/GETPIVOTDATA("Importance S",$A$7)</f>
        <v>0.239247311827957</v>
      </c>
    </row>
    <row r="13" spans="1:4" x14ac:dyDescent="0.2">
      <c r="B13" s="6" t="s">
        <v>177</v>
      </c>
    </row>
    <row r="14" spans="1:4" x14ac:dyDescent="0.2">
      <c r="B14" t="s">
        <v>176</v>
      </c>
      <c r="C14" t="s">
        <v>178</v>
      </c>
      <c r="D14" t="s">
        <v>179</v>
      </c>
    </row>
    <row r="15" spans="1:4" x14ac:dyDescent="0.2">
      <c r="A15" t="s">
        <v>184</v>
      </c>
      <c r="B15" s="8">
        <v>82</v>
      </c>
      <c r="C15" s="8">
        <v>591</v>
      </c>
      <c r="D15" s="8">
        <v>673</v>
      </c>
    </row>
    <row r="17" spans="4:4" x14ac:dyDescent="0.2">
      <c r="D17" s="7">
        <f>GETPIVOTDATA("Impact S",$A$13,"Status","Done")/GETPIVOTDATA("Impact S",$A$13)</f>
        <v>0.12184249628528974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12" sqref="C12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91</v>
      </c>
      <c r="C2" t="s">
        <v>112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147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104</v>
      </c>
      <c r="C4" t="s">
        <v>97</v>
      </c>
      <c r="E4" t="s">
        <v>15</v>
      </c>
      <c r="F4">
        <v>4</v>
      </c>
      <c r="H4" t="s">
        <v>159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87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150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154</v>
      </c>
      <c r="C7" t="s">
        <v>134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82</v>
      </c>
      <c r="C8" t="s">
        <v>138</v>
      </c>
      <c r="K8" t="s">
        <v>23</v>
      </c>
      <c r="L8">
        <v>2</v>
      </c>
    </row>
    <row r="9" spans="1:12" x14ac:dyDescent="0.2">
      <c r="A9" t="s">
        <v>75</v>
      </c>
      <c r="B9" t="s">
        <v>80</v>
      </c>
      <c r="C9" t="s">
        <v>37</v>
      </c>
      <c r="K9" t="s">
        <v>25</v>
      </c>
      <c r="L9">
        <v>1</v>
      </c>
    </row>
    <row r="10" spans="1:12" x14ac:dyDescent="0.2">
      <c r="A10" t="s">
        <v>122</v>
      </c>
      <c r="B10" t="s">
        <v>133</v>
      </c>
      <c r="C10" t="s">
        <v>85</v>
      </c>
    </row>
    <row r="11" spans="1:12" x14ac:dyDescent="0.2">
      <c r="A11" t="s">
        <v>39</v>
      </c>
      <c r="B11" t="s">
        <v>131</v>
      </c>
      <c r="C11" t="s">
        <v>44</v>
      </c>
    </row>
    <row r="12" spans="1:12" x14ac:dyDescent="0.2">
      <c r="A12" t="s">
        <v>38</v>
      </c>
      <c r="B12" t="s">
        <v>106</v>
      </c>
      <c r="C12" t="s">
        <v>214</v>
      </c>
    </row>
    <row r="13" spans="1:12" x14ac:dyDescent="0.2">
      <c r="A13" t="s">
        <v>123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168</v>
      </c>
      <c r="B15" t="s">
        <v>81</v>
      </c>
      <c r="C15" t="s">
        <v>64</v>
      </c>
    </row>
    <row r="16" spans="1:12" x14ac:dyDescent="0.2">
      <c r="A16" t="s">
        <v>207</v>
      </c>
      <c r="B16" t="s">
        <v>73</v>
      </c>
      <c r="C16" t="s">
        <v>68</v>
      </c>
    </row>
    <row r="17" spans="2:3" x14ac:dyDescent="0.2">
      <c r="B17" t="s">
        <v>140</v>
      </c>
      <c r="C17" t="s">
        <v>89</v>
      </c>
    </row>
    <row r="18" spans="2:3" x14ac:dyDescent="0.2">
      <c r="B18" t="s">
        <v>142</v>
      </c>
      <c r="C18" t="s">
        <v>211</v>
      </c>
    </row>
    <row r="19" spans="2:3" x14ac:dyDescent="0.2">
      <c r="B19" t="s">
        <v>128</v>
      </c>
    </row>
    <row r="20" spans="2:3" x14ac:dyDescent="0.2">
      <c r="B20" t="s">
        <v>160</v>
      </c>
    </row>
    <row r="21" spans="2:3" x14ac:dyDescent="0.2">
      <c r="B21" t="s">
        <v>42</v>
      </c>
    </row>
    <row r="22" spans="2:3" x14ac:dyDescent="0.2">
      <c r="B22" t="s">
        <v>76</v>
      </c>
    </row>
    <row r="23" spans="2:3" x14ac:dyDescent="0.2">
      <c r="B23" t="s">
        <v>102</v>
      </c>
    </row>
    <row r="24" spans="2:3" x14ac:dyDescent="0.2">
      <c r="B24" t="s">
        <v>161</v>
      </c>
    </row>
    <row r="25" spans="2:3" x14ac:dyDescent="0.2">
      <c r="B25" t="s">
        <v>162</v>
      </c>
    </row>
    <row r="26" spans="2:3" x14ac:dyDescent="0.2">
      <c r="B26" t="s">
        <v>163</v>
      </c>
    </row>
    <row r="27" spans="2:3" x14ac:dyDescent="0.2">
      <c r="B27" t="s">
        <v>164</v>
      </c>
    </row>
    <row r="28" spans="2:3" x14ac:dyDescent="0.2">
      <c r="B28" t="s">
        <v>165</v>
      </c>
    </row>
    <row r="29" spans="2:3" x14ac:dyDescent="0.2">
      <c r="B29" t="s">
        <v>166</v>
      </c>
    </row>
    <row r="30" spans="2:3" x14ac:dyDescent="0.2">
      <c r="B30" t="s">
        <v>169</v>
      </c>
    </row>
    <row r="31" spans="2:3" x14ac:dyDescent="0.2">
      <c r="B31" t="s">
        <v>170</v>
      </c>
    </row>
    <row r="32" spans="2:3" x14ac:dyDescent="0.2">
      <c r="B32" t="s">
        <v>173</v>
      </c>
    </row>
    <row r="33" spans="2:2" x14ac:dyDescent="0.2">
      <c r="B33" t="s">
        <v>208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7"/>
  <sheetViews>
    <sheetView tabSelected="1" zoomScale="90" zoomScaleNormal="90" workbookViewId="0">
      <selection activeCell="D20" sqref="D20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182</v>
      </c>
      <c r="J1" s="1" t="s">
        <v>181</v>
      </c>
      <c r="K1" s="1" t="s">
        <v>205</v>
      </c>
      <c r="L1" t="s">
        <v>71</v>
      </c>
      <c r="M1" t="s">
        <v>175</v>
      </c>
    </row>
    <row r="2" spans="1:2046 2050:3066 3073:4093 4100:5120 5127:6141 6145:7168 7172:8188 8195:9215 9222:11263 11267:12283 12290:13310 13317:15358 15362:16378" s="3" customFormat="1" ht="34" x14ac:dyDescent="0.2">
      <c r="A2" s="3">
        <v>53</v>
      </c>
      <c r="B2" s="3" t="s">
        <v>1</v>
      </c>
      <c r="C2" s="3" t="s">
        <v>91</v>
      </c>
      <c r="D2" s="3" t="s">
        <v>112</v>
      </c>
      <c r="E2" s="4" t="s">
        <v>202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3" t="s">
        <v>176</v>
      </c>
    </row>
    <row r="3" spans="1:2046 2050:3066 3073:4093 4100:5120 5127:6141 6145:7168 7172:8188 8195:9215 9222:11263 11267:12283 12290:13310 13317:15358 15362:16378" s="3" customFormat="1" ht="17" x14ac:dyDescent="0.2">
      <c r="A3" s="3">
        <v>6</v>
      </c>
      <c r="B3" s="3" t="s">
        <v>38</v>
      </c>
      <c r="C3" s="3" t="s">
        <v>41</v>
      </c>
      <c r="E3" s="4" t="s">
        <v>96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3" t="s">
        <v>176</v>
      </c>
    </row>
    <row r="4" spans="1:2046 2050:3066 3073:4093 4100:5120 5127:6141 6145:7168 7172:8188 8195:9215 9222:11263 11267:12283 12290:13310 13317:15358 15362:16378" ht="17" x14ac:dyDescent="0.2">
      <c r="A4" s="3">
        <v>77</v>
      </c>
      <c r="B4" s="3" t="s">
        <v>3</v>
      </c>
      <c r="C4" s="3" t="s">
        <v>142</v>
      </c>
      <c r="D4" s="3"/>
      <c r="E4" s="4" t="s">
        <v>143</v>
      </c>
      <c r="F4" s="3" t="s">
        <v>14</v>
      </c>
      <c r="G4" s="3" t="s">
        <v>159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3" t="s">
        <v>176</v>
      </c>
    </row>
    <row r="5" spans="1:2046 2050:3066 3073:4093 4100:5120 5127:6141 6145:7168 7172:8188 8195:9215 9222:11263 11267:12283 12290:13310 13317:15358 15362:16378" ht="17" x14ac:dyDescent="0.2">
      <c r="A5" s="3">
        <v>90</v>
      </c>
      <c r="B5" s="3" t="s">
        <v>6</v>
      </c>
      <c r="C5" s="3" t="s">
        <v>154</v>
      </c>
      <c r="D5" s="3"/>
      <c r="E5" s="4" t="s">
        <v>158</v>
      </c>
      <c r="F5" s="3" t="s">
        <v>14</v>
      </c>
      <c r="G5" s="3" t="s">
        <v>159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3" t="s">
        <v>176</v>
      </c>
    </row>
    <row r="6" spans="1:2046 2050:3066 3073:4093 4100:5120 5127:6141 6145:7168 7172:8188 8195:9215 9222:11263 11267:12283 12290:13310 13317:15358 15362:16378" ht="17" x14ac:dyDescent="0.2">
      <c r="A6" s="3">
        <v>112</v>
      </c>
      <c r="B6" s="3" t="s">
        <v>4</v>
      </c>
      <c r="C6" s="3" t="s">
        <v>170</v>
      </c>
      <c r="D6" s="3"/>
      <c r="E6" s="4" t="s">
        <v>204</v>
      </c>
      <c r="F6" s="3" t="s">
        <v>14</v>
      </c>
      <c r="G6" s="3" t="s">
        <v>159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3" t="s">
        <v>176</v>
      </c>
    </row>
    <row r="7" spans="1:2046 2050:3066 3073:4093 4100:5120 5127:6141 6145:7168 7172:8188 8195:9215 9222:11263 11267:12283 12290:13310 13317:15358 15362:16378" ht="17" x14ac:dyDescent="0.2">
      <c r="A7" s="3">
        <v>114</v>
      </c>
      <c r="B7" s="3" t="s">
        <v>3</v>
      </c>
      <c r="C7" s="3" t="s">
        <v>142</v>
      </c>
      <c r="D7" s="3"/>
      <c r="E7" s="4" t="s">
        <v>209</v>
      </c>
      <c r="F7" s="3" t="s">
        <v>14</v>
      </c>
      <c r="G7" s="3" t="s">
        <v>159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3" t="s">
        <v>176</v>
      </c>
    </row>
    <row r="8" spans="1:2046 2050:3066 3073:4093 4100:5120 5127:6141 6145:7168 7172:8188 8195:9215 9222:11263 11267:12283 12290:13310 13317:15358 15362:16378" ht="17" x14ac:dyDescent="0.2">
      <c r="A8" s="3">
        <v>45</v>
      </c>
      <c r="B8" s="3" t="s">
        <v>1</v>
      </c>
      <c r="C8" s="3" t="s">
        <v>87</v>
      </c>
      <c r="D8" s="3" t="s">
        <v>97</v>
      </c>
      <c r="E8" s="4" t="s">
        <v>111</v>
      </c>
      <c r="F8" s="3" t="s">
        <v>15</v>
      </c>
      <c r="G8" s="3" t="s">
        <v>159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3" t="s">
        <v>176</v>
      </c>
    </row>
    <row r="9" spans="1:2046 2050:3066 3073:4093 4100:5120 5127:6141 6145:7168 7172:8188 8195:9215 9222:11263 11267:12283 12290:13310 13317:15358 15362:16378" ht="34" x14ac:dyDescent="0.2">
      <c r="A9">
        <v>116</v>
      </c>
      <c r="B9" t="s">
        <v>39</v>
      </c>
      <c r="C9" t="s">
        <v>33</v>
      </c>
      <c r="D9" t="s">
        <v>34</v>
      </c>
      <c r="E9" s="2" t="s">
        <v>213</v>
      </c>
      <c r="F9" t="s">
        <v>15</v>
      </c>
      <c r="G9" t="s">
        <v>159</v>
      </c>
      <c r="H9" t="s">
        <v>23</v>
      </c>
      <c r="I9" s="1">
        <f>VLOOKUP(F9,'Source lists'!$E$1:F133,2,FALSE)</f>
        <v>4</v>
      </c>
      <c r="J9" s="1">
        <f>VLOOKUP(G9,'Source lists'!$H$1:I134,2,FALSE)</f>
        <v>6</v>
      </c>
      <c r="K9" s="1">
        <f>VLOOKUP(F9,'Source lists'!$E$2:$F$6,2,FALSE)*(VLOOKUP(G9,'Source lists'!$H$2:$I$7,2,FALSE)^2)/VLOOKUP(H9,'Source lists'!$K$2:$L$9,2,FALSE)</f>
        <v>72</v>
      </c>
      <c r="L9">
        <v>2</v>
      </c>
    </row>
    <row r="10" spans="1:2046 2050:3066 3073:4093 4100:5120 5127:6141 6145:7168 7172:8188 8195:9215 9222:11263 11267:12283 12290:13310 13317:15358 15362:16378" s="3" customFormat="1" ht="17" x14ac:dyDescent="0.2">
      <c r="A10" s="3">
        <v>32</v>
      </c>
      <c r="B10" s="3" t="s">
        <v>38</v>
      </c>
      <c r="C10" s="3" t="s">
        <v>81</v>
      </c>
      <c r="E10" s="4" t="s">
        <v>116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3" t="s">
        <v>176</v>
      </c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17" x14ac:dyDescent="0.2">
      <c r="A11" s="3">
        <v>113</v>
      </c>
      <c r="B11" s="3" t="s">
        <v>207</v>
      </c>
      <c r="C11" s="3" t="s">
        <v>208</v>
      </c>
      <c r="D11" s="3"/>
      <c r="E11" s="4" t="s">
        <v>210</v>
      </c>
      <c r="F11" s="3" t="s">
        <v>14</v>
      </c>
      <c r="G11" s="3" t="s">
        <v>159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3" t="s">
        <v>176</v>
      </c>
    </row>
    <row r="12" spans="1:2046 2050:3066 3073:4093 4100:5120 5127:6141 6145:7168 7172:8188 8195:9215 9222:11263 11267:12283 12290:13310 13317:15358 15362:16378" ht="5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3" t="s">
        <v>176</v>
      </c>
    </row>
    <row r="13" spans="1:2046 2050:3066 3073:4093 4100:5120 5127:6141 6145:7168 7172:8188 8195:9215 9222:11263 11267:12283 12290:13310 13317:15358 15362:16378" s="3" customFormat="1" ht="17" x14ac:dyDescent="0.2">
      <c r="A13">
        <v>59</v>
      </c>
      <c r="B13" t="s">
        <v>2</v>
      </c>
      <c r="C13" t="s">
        <v>106</v>
      </c>
      <c r="D13"/>
      <c r="E13" s="2" t="s">
        <v>126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/>
    </row>
    <row r="14" spans="1:2046 2050:3066 3073:4093 4100:5120 5127:6141 6145:7168 7172:8188 8195:9215 9222:11263 11267:12283 12290:13310 13317:15358 15362:16378" ht="17" x14ac:dyDescent="0.2">
      <c r="A14">
        <v>60</v>
      </c>
      <c r="B14" t="s">
        <v>1</v>
      </c>
      <c r="C14" t="s">
        <v>91</v>
      </c>
      <c r="E14" s="2" t="s">
        <v>120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</row>
    <row r="15" spans="1:2046 2050:3066 3073:4093 4100:5120 5127:6141 6145:7168 7172:8188 8195:9215 9222:11263 11267:12283 12290:13310 13317:15358 15362:16378" ht="17" x14ac:dyDescent="0.2">
      <c r="A15">
        <v>61</v>
      </c>
      <c r="B15" t="s">
        <v>1</v>
      </c>
      <c r="C15" t="s">
        <v>91</v>
      </c>
      <c r="E15" s="2" t="s">
        <v>121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</row>
    <row r="16" spans="1:2046 2050:3066 3073:4093 4100:5120 5127:6141 6145:7168 7172:8188 8195:9215 9222:11263 11267:12283 12290:13310 13317:15358 15362:16378" ht="17" x14ac:dyDescent="0.2">
      <c r="A16">
        <v>64</v>
      </c>
      <c r="B16" t="s">
        <v>2</v>
      </c>
      <c r="C16" t="s">
        <v>106</v>
      </c>
      <c r="E16" s="2" t="s">
        <v>127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</row>
    <row r="17" spans="1:13" ht="17" x14ac:dyDescent="0.2">
      <c r="A17" s="3">
        <v>40</v>
      </c>
      <c r="B17" s="3" t="s">
        <v>1</v>
      </c>
      <c r="C17" s="3" t="s">
        <v>87</v>
      </c>
      <c r="D17" s="3"/>
      <c r="E17" s="4" t="s">
        <v>88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3" t="s">
        <v>176</v>
      </c>
    </row>
    <row r="18" spans="1:13" ht="34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3" t="s">
        <v>176</v>
      </c>
    </row>
    <row r="19" spans="1:13" ht="17" x14ac:dyDescent="0.2">
      <c r="A19" s="3">
        <v>2</v>
      </c>
      <c r="B19" s="3" t="s">
        <v>39</v>
      </c>
      <c r="C19" s="3" t="s">
        <v>33</v>
      </c>
      <c r="D19" s="3" t="s">
        <v>214</v>
      </c>
      <c r="E19" s="4" t="s">
        <v>95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3" t="s">
        <v>176</v>
      </c>
    </row>
    <row r="20" spans="1:13" ht="17" x14ac:dyDescent="0.2">
      <c r="A20">
        <v>4</v>
      </c>
      <c r="B20" t="s">
        <v>39</v>
      </c>
      <c r="C20" t="s">
        <v>33</v>
      </c>
      <c r="D20" t="s">
        <v>35</v>
      </c>
      <c r="E20" s="2" t="s">
        <v>95</v>
      </c>
      <c r="F20" t="s">
        <v>15</v>
      </c>
      <c r="G20" t="s">
        <v>27</v>
      </c>
      <c r="H20" t="s">
        <v>70</v>
      </c>
      <c r="I20" s="1">
        <f>VLOOKUP(F20,'Source lists'!$E$1:F21,2,FALSE)</f>
        <v>4</v>
      </c>
      <c r="J20" s="1">
        <f>VLOOKUP(G20,'Source lists'!$H$1:I22,2,FALSE)</f>
        <v>7</v>
      </c>
      <c r="K20" s="1">
        <f>VLOOKUP(F20,'Source lists'!$E$2:$F$6,2,FALSE)*(VLOOKUP(G20,'Source lists'!$H$2:$I$7,2,FALSE)^2)/VLOOKUP(H20,'Source lists'!$K$2:$L$9,2,FALSE)</f>
        <v>39.200000000000003</v>
      </c>
    </row>
    <row r="21" spans="1:13" ht="17" x14ac:dyDescent="0.2">
      <c r="A21">
        <v>5</v>
      </c>
      <c r="B21" t="s">
        <v>39</v>
      </c>
      <c r="C21" t="s">
        <v>33</v>
      </c>
      <c r="D21" t="s">
        <v>40</v>
      </c>
      <c r="E21" s="2" t="s">
        <v>95</v>
      </c>
      <c r="F21" t="s">
        <v>15</v>
      </c>
      <c r="G21" t="s">
        <v>27</v>
      </c>
      <c r="H21" t="s">
        <v>70</v>
      </c>
      <c r="I21" s="1">
        <f>VLOOKUP(F21,'Source lists'!$E$1:F22,2,FALSE)</f>
        <v>4</v>
      </c>
      <c r="J21" s="1">
        <f>VLOOKUP(G21,'Source lists'!$H$1:I23,2,FALSE)</f>
        <v>7</v>
      </c>
      <c r="K21" s="1">
        <f>VLOOKUP(F21,'Source lists'!$E$2:$F$6,2,FALSE)*(VLOOKUP(G21,'Source lists'!$H$2:$I$7,2,FALSE)^2)/VLOOKUP(H21,'Source lists'!$K$2:$L$9,2,FALSE)</f>
        <v>39.200000000000003</v>
      </c>
    </row>
    <row r="22" spans="1:13" ht="17" x14ac:dyDescent="0.2">
      <c r="A22">
        <f>A61</f>
        <v>18</v>
      </c>
      <c r="B22" t="s">
        <v>39</v>
      </c>
      <c r="C22" t="s">
        <v>33</v>
      </c>
      <c r="D22" t="s">
        <v>68</v>
      </c>
      <c r="E22" s="2" t="s">
        <v>95</v>
      </c>
      <c r="F22" t="s">
        <v>15</v>
      </c>
      <c r="G22" t="s">
        <v>27</v>
      </c>
      <c r="H22" t="s">
        <v>70</v>
      </c>
      <c r="I22" s="1">
        <f>VLOOKUP(F22,'Source lists'!$E$1:F20,2,FALSE)</f>
        <v>4</v>
      </c>
      <c r="J22" s="1">
        <f>VLOOKUP(G22,'Source lists'!$H$1:I21,2,FALSE)</f>
        <v>7</v>
      </c>
      <c r="K22" s="1">
        <f>VLOOKUP(F22,'Source lists'!$E$2:$F$6,2,FALSE)*(VLOOKUP(G22,'Source lists'!$H$2:$I$7,2,FALSE)^2)/VLOOKUP(H22,'Source lists'!$K$2:$L$9,2,FALSE)</f>
        <v>39.200000000000003</v>
      </c>
    </row>
    <row r="23" spans="1:13" ht="136" x14ac:dyDescent="0.2">
      <c r="A23">
        <v>24</v>
      </c>
      <c r="B23" t="s">
        <v>8</v>
      </c>
      <c r="C23" t="s">
        <v>42</v>
      </c>
      <c r="D23" t="s">
        <v>64</v>
      </c>
      <c r="E23" s="2" t="s">
        <v>72</v>
      </c>
      <c r="F23" t="s">
        <v>15</v>
      </c>
      <c r="G23" t="s">
        <v>27</v>
      </c>
      <c r="H23" t="s">
        <v>70</v>
      </c>
      <c r="I23" s="1">
        <f>VLOOKUP(F23,'Source lists'!$E$1:F23,2,FALSE)</f>
        <v>4</v>
      </c>
      <c r="J23" s="1">
        <f>VLOOKUP(G23,'Source lists'!$H$1:I24,2,FALSE)</f>
        <v>7</v>
      </c>
      <c r="K23" s="1">
        <f>VLOOKUP(F23,'Source lists'!$E$2:$F$6,2,FALSE)*(VLOOKUP(G23,'Source lists'!$H$2:$I$7,2,FALSE)^2)/VLOOKUP(H23,'Source lists'!$K$2:$L$9,2,FALSE)</f>
        <v>39.200000000000003</v>
      </c>
    </row>
    <row r="24" spans="1:13" ht="34" x14ac:dyDescent="0.2">
      <c r="A24">
        <v>7</v>
      </c>
      <c r="B24" t="s">
        <v>8</v>
      </c>
      <c r="C24" t="s">
        <v>42</v>
      </c>
      <c r="E24" s="2" t="s">
        <v>43</v>
      </c>
      <c r="F24" t="s">
        <v>15</v>
      </c>
      <c r="G24" t="s">
        <v>28</v>
      </c>
      <c r="H24" t="s">
        <v>23</v>
      </c>
      <c r="I24" s="1">
        <f>VLOOKUP(F24,'Source lists'!$E$1:F24,2,FALSE)</f>
        <v>4</v>
      </c>
      <c r="J24" s="1">
        <f>VLOOKUP(G24,'Source lists'!$H$1:I25,2,FALSE)</f>
        <v>4</v>
      </c>
      <c r="K24" s="1">
        <f>VLOOKUP(F24,'Source lists'!$E$2:$F$6,2,FALSE)*(VLOOKUP(G24,'Source lists'!$H$2:$I$7,2,FALSE)^2)/VLOOKUP(H24,'Source lists'!$K$2:$L$9,2,FALSE)</f>
        <v>32</v>
      </c>
    </row>
    <row r="25" spans="1:13" ht="17" x14ac:dyDescent="0.2">
      <c r="A25">
        <v>9</v>
      </c>
      <c r="B25" t="s">
        <v>8</v>
      </c>
      <c r="C25" t="s">
        <v>42</v>
      </c>
      <c r="D25" t="s">
        <v>44</v>
      </c>
      <c r="E25" s="2" t="s">
        <v>45</v>
      </c>
      <c r="F25" t="s">
        <v>15</v>
      </c>
      <c r="G25" t="s">
        <v>28</v>
      </c>
      <c r="H25" t="s">
        <v>23</v>
      </c>
      <c r="I25" s="1">
        <f>VLOOKUP(F25,'Source lists'!$E$1:F25,2,FALSE)</f>
        <v>4</v>
      </c>
      <c r="J25" s="1">
        <f>VLOOKUP(G25,'Source lists'!$H$1:I26,2,FALSE)</f>
        <v>4</v>
      </c>
      <c r="K25" s="1">
        <f>VLOOKUP(F25,'Source lists'!$E$2:$F$6,2,FALSE)*(VLOOKUP(G25,'Source lists'!$H$2:$I$7,2,FALSE)^2)/VLOOKUP(H25,'Source lists'!$K$2:$L$9,2,FALSE)</f>
        <v>32</v>
      </c>
      <c r="L25">
        <v>8</v>
      </c>
    </row>
    <row r="26" spans="1:13" ht="17" x14ac:dyDescent="0.2">
      <c r="A26">
        <v>10</v>
      </c>
      <c r="B26" t="s">
        <v>8</v>
      </c>
      <c r="C26" t="s">
        <v>42</v>
      </c>
      <c r="D26" t="s">
        <v>44</v>
      </c>
      <c r="E26" s="2" t="s">
        <v>47</v>
      </c>
      <c r="F26" t="s">
        <v>15</v>
      </c>
      <c r="G26" t="s">
        <v>28</v>
      </c>
      <c r="H26" t="s">
        <v>23</v>
      </c>
      <c r="I26" s="1">
        <f>VLOOKUP(F26,'Source lists'!$E$1:F26,2,FALSE)</f>
        <v>4</v>
      </c>
      <c r="J26" s="1">
        <f>VLOOKUP(G26,'Source lists'!$H$1:I27,2,FALSE)</f>
        <v>4</v>
      </c>
      <c r="K26" s="1">
        <f>VLOOKUP(F26,'Source lists'!$E$2:$F$6,2,FALSE)*(VLOOKUP(G26,'Source lists'!$H$2:$I$7,2,FALSE)^2)/VLOOKUP(H26,'Source lists'!$K$2:$L$9,2,FALSE)</f>
        <v>32</v>
      </c>
      <c r="L26">
        <v>8</v>
      </c>
    </row>
    <row r="27" spans="1:13" ht="17" x14ac:dyDescent="0.2">
      <c r="A27">
        <v>11</v>
      </c>
      <c r="B27" t="s">
        <v>8</v>
      </c>
      <c r="C27" t="s">
        <v>42</v>
      </c>
      <c r="D27" t="s">
        <v>44</v>
      </c>
      <c r="E27" s="2" t="s">
        <v>48</v>
      </c>
      <c r="F27" t="s">
        <v>15</v>
      </c>
      <c r="G27" t="s">
        <v>28</v>
      </c>
      <c r="H27" t="s">
        <v>23</v>
      </c>
      <c r="I27" s="1">
        <f>VLOOKUP(F27,'Source lists'!$E$1:F27,2,FALSE)</f>
        <v>4</v>
      </c>
      <c r="J27" s="1">
        <f>VLOOKUP(G27,'Source lists'!$H$1:I28,2,FALSE)</f>
        <v>4</v>
      </c>
      <c r="K27" s="1">
        <f>VLOOKUP(F27,'Source lists'!$E$2:$F$6,2,FALSE)*(VLOOKUP(G27,'Source lists'!$H$2:$I$7,2,FALSE)^2)/VLOOKUP(H27,'Source lists'!$K$2:$L$9,2,FALSE)</f>
        <v>32</v>
      </c>
      <c r="L27">
        <v>8</v>
      </c>
    </row>
    <row r="28" spans="1:13" ht="17" x14ac:dyDescent="0.2">
      <c r="A28">
        <v>12</v>
      </c>
      <c r="B28" t="s">
        <v>8</v>
      </c>
      <c r="C28" t="s">
        <v>42</v>
      </c>
      <c r="D28" t="s">
        <v>44</v>
      </c>
      <c r="E28" s="2" t="s">
        <v>49</v>
      </c>
      <c r="F28" t="s">
        <v>15</v>
      </c>
      <c r="G28" t="s">
        <v>28</v>
      </c>
      <c r="H28" t="s">
        <v>23</v>
      </c>
      <c r="I28" s="1">
        <f>VLOOKUP(F28,'Source lists'!$E$1:F28,2,FALSE)</f>
        <v>4</v>
      </c>
      <c r="J28" s="1">
        <f>VLOOKUP(G28,'Source lists'!$H$1:I29,2,FALSE)</f>
        <v>4</v>
      </c>
      <c r="K28" s="1">
        <f>VLOOKUP(F28,'Source lists'!$E$2:$F$6,2,FALSE)*(VLOOKUP(G28,'Source lists'!$H$2:$I$7,2,FALSE)^2)/VLOOKUP(H28,'Source lists'!$K$2:$L$9,2,FALSE)</f>
        <v>32</v>
      </c>
      <c r="L28">
        <v>8</v>
      </c>
    </row>
    <row r="29" spans="1:13" ht="17" x14ac:dyDescent="0.2">
      <c r="A29">
        <v>13</v>
      </c>
      <c r="B29" t="s">
        <v>8</v>
      </c>
      <c r="C29" t="s">
        <v>208</v>
      </c>
      <c r="D29" t="s">
        <v>211</v>
      </c>
      <c r="E29" s="2" t="s">
        <v>50</v>
      </c>
      <c r="F29" t="s">
        <v>15</v>
      </c>
      <c r="G29" t="s">
        <v>28</v>
      </c>
      <c r="H29" t="s">
        <v>23</v>
      </c>
      <c r="I29" s="1">
        <f>VLOOKUP(F29,'Source lists'!$E$1:F29,2,FALSE)</f>
        <v>4</v>
      </c>
      <c r="J29" s="1">
        <f>VLOOKUP(G29,'Source lists'!$H$1:I30,2,FALSE)</f>
        <v>4</v>
      </c>
      <c r="K29" s="1">
        <f>VLOOKUP(F29,'Source lists'!$E$2:$F$6,2,FALSE)*(VLOOKUP(G29,'Source lists'!$H$2:$I$7,2,FALSE)^2)/VLOOKUP(H29,'Source lists'!$K$2:$L$9,2,FALSE)</f>
        <v>32</v>
      </c>
      <c r="L29">
        <v>8</v>
      </c>
    </row>
    <row r="30" spans="1:13" ht="17" x14ac:dyDescent="0.2">
      <c r="A30">
        <v>14</v>
      </c>
      <c r="B30" t="s">
        <v>8</v>
      </c>
      <c r="C30" t="s">
        <v>208</v>
      </c>
      <c r="D30" t="s">
        <v>211</v>
      </c>
      <c r="E30" s="2" t="s">
        <v>51</v>
      </c>
      <c r="F30" t="s">
        <v>15</v>
      </c>
      <c r="G30" t="s">
        <v>28</v>
      </c>
      <c r="H30" t="s">
        <v>23</v>
      </c>
      <c r="I30" s="1">
        <f>VLOOKUP(F30,'Source lists'!$E$1:F30,2,FALSE)</f>
        <v>4</v>
      </c>
      <c r="J30" s="1">
        <f>VLOOKUP(G30,'Source lists'!$H$1:I31,2,FALSE)</f>
        <v>4</v>
      </c>
      <c r="K30" s="1">
        <f>VLOOKUP(F30,'Source lists'!$E$2:$F$6,2,FALSE)*(VLOOKUP(G30,'Source lists'!$H$2:$I$7,2,FALSE)^2)/VLOOKUP(H30,'Source lists'!$K$2:$L$9,2,FALSE)</f>
        <v>32</v>
      </c>
      <c r="L30">
        <v>8</v>
      </c>
    </row>
    <row r="31" spans="1:13" ht="17" x14ac:dyDescent="0.2">
      <c r="A31">
        <v>15</v>
      </c>
      <c r="B31" t="s">
        <v>8</v>
      </c>
      <c r="C31" t="s">
        <v>208</v>
      </c>
      <c r="D31" t="s">
        <v>211</v>
      </c>
      <c r="E31" s="2" t="s">
        <v>52</v>
      </c>
      <c r="F31" t="s">
        <v>15</v>
      </c>
      <c r="G31" t="s">
        <v>28</v>
      </c>
      <c r="H31" t="s">
        <v>23</v>
      </c>
      <c r="I31" s="1">
        <f>VLOOKUP(F31,'Source lists'!$E$1:F31,2,FALSE)</f>
        <v>4</v>
      </c>
      <c r="J31" s="1">
        <f>VLOOKUP(G31,'Source lists'!$H$1:I32,2,FALSE)</f>
        <v>4</v>
      </c>
      <c r="K31" s="1">
        <f>VLOOKUP(F31,'Source lists'!$E$2:$F$6,2,FALSE)*(VLOOKUP(G31,'Source lists'!$H$2:$I$7,2,FALSE)^2)/VLOOKUP(H31,'Source lists'!$K$2:$L$9,2,FALSE)</f>
        <v>32</v>
      </c>
      <c r="L31">
        <v>8</v>
      </c>
    </row>
    <row r="32" spans="1:13" ht="17" x14ac:dyDescent="0.2">
      <c r="A32">
        <v>16</v>
      </c>
      <c r="B32" t="s">
        <v>8</v>
      </c>
      <c r="C32" t="s">
        <v>208</v>
      </c>
      <c r="D32" t="s">
        <v>211</v>
      </c>
      <c r="E32" s="2" t="s">
        <v>53</v>
      </c>
      <c r="F32" t="s">
        <v>15</v>
      </c>
      <c r="G32" t="s">
        <v>28</v>
      </c>
      <c r="H32" t="s">
        <v>23</v>
      </c>
      <c r="I32" s="1">
        <f>VLOOKUP(F32,'Source lists'!$E$1:F32,2,FALSE)</f>
        <v>4</v>
      </c>
      <c r="J32" s="1">
        <f>VLOOKUP(G32,'Source lists'!$H$1:I33,2,FALSE)</f>
        <v>4</v>
      </c>
      <c r="K32" s="1">
        <f>VLOOKUP(F32,'Source lists'!$E$2:$F$6,2,FALSE)*(VLOOKUP(G32,'Source lists'!$H$2:$I$7,2,FALSE)^2)/VLOOKUP(H32,'Source lists'!$K$2:$L$9,2,FALSE)</f>
        <v>32</v>
      </c>
      <c r="L32">
        <v>8</v>
      </c>
    </row>
    <row r="33" spans="1:12" ht="17" x14ac:dyDescent="0.2">
      <c r="A33">
        <v>23</v>
      </c>
      <c r="B33" t="s">
        <v>8</v>
      </c>
      <c r="C33" t="s">
        <v>208</v>
      </c>
      <c r="E33" s="2" t="s">
        <v>63</v>
      </c>
      <c r="F33" t="s">
        <v>15</v>
      </c>
      <c r="G33" t="s">
        <v>28</v>
      </c>
      <c r="H33" t="s">
        <v>23</v>
      </c>
      <c r="I33" s="1">
        <f>VLOOKUP(F33,'Source lists'!$E$1:F33,2,FALSE)</f>
        <v>4</v>
      </c>
      <c r="J33" s="1">
        <f>VLOOKUP(G33,'Source lists'!$H$1:I34,2,FALSE)</f>
        <v>4</v>
      </c>
      <c r="K33" s="1">
        <f>VLOOKUP(F33,'Source lists'!$E$2:$F$6,2,FALSE)*(VLOOKUP(G33,'Source lists'!$H$2:$I$7,2,FALSE)^2)/VLOOKUP(H33,'Source lists'!$K$2:$L$9,2,FALSE)</f>
        <v>32</v>
      </c>
    </row>
    <row r="34" spans="1:12" ht="34" x14ac:dyDescent="0.2">
      <c r="A34">
        <v>31</v>
      </c>
      <c r="B34" t="s">
        <v>38</v>
      </c>
      <c r="C34" t="s">
        <v>80</v>
      </c>
      <c r="E34" s="2" t="s">
        <v>115</v>
      </c>
      <c r="F34" t="s">
        <v>15</v>
      </c>
      <c r="G34" t="s">
        <v>28</v>
      </c>
      <c r="H34" t="s">
        <v>23</v>
      </c>
      <c r="I34" s="1">
        <f>VLOOKUP(F34,'Source lists'!$E$1:F34,2,FALSE)</f>
        <v>4</v>
      </c>
      <c r="J34" s="1">
        <f>VLOOKUP(G34,'Source lists'!$H$1:I35,2,FALSE)</f>
        <v>4</v>
      </c>
      <c r="K34" s="1">
        <f>VLOOKUP(F34,'Source lists'!$E$2:$F$6,2,FALSE)*(VLOOKUP(G34,'Source lists'!$H$2:$I$7,2,FALSE)^2)/VLOOKUP(H34,'Source lists'!$K$2:$L$9,2,FALSE)</f>
        <v>32</v>
      </c>
    </row>
    <row r="35" spans="1:12" ht="34" x14ac:dyDescent="0.2">
      <c r="A35">
        <v>34</v>
      </c>
      <c r="B35" t="s">
        <v>38</v>
      </c>
      <c r="C35" t="s">
        <v>80</v>
      </c>
      <c r="D35" t="s">
        <v>85</v>
      </c>
      <c r="E35" s="2" t="s">
        <v>83</v>
      </c>
      <c r="F35" t="s">
        <v>15</v>
      </c>
      <c r="G35" t="s">
        <v>28</v>
      </c>
      <c r="H35" t="s">
        <v>23</v>
      </c>
      <c r="I35" s="1">
        <f>VLOOKUP(F35,'Source lists'!$E$1:F35,2,FALSE)</f>
        <v>4</v>
      </c>
      <c r="J35" s="1">
        <f>VLOOKUP(G35,'Source lists'!$H$1:I36,2,FALSE)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2" ht="34" x14ac:dyDescent="0.2">
      <c r="A36">
        <v>54</v>
      </c>
      <c r="B36" t="s">
        <v>1</v>
      </c>
      <c r="C36" t="s">
        <v>91</v>
      </c>
      <c r="E36" s="2" t="s">
        <v>105</v>
      </c>
      <c r="F36" t="s">
        <v>15</v>
      </c>
      <c r="G36" t="s">
        <v>28</v>
      </c>
      <c r="H36" t="s">
        <v>23</v>
      </c>
      <c r="I36" s="1">
        <f>VLOOKUP(F36,'Source lists'!$E$1:F36,2,FALSE)</f>
        <v>4</v>
      </c>
      <c r="J36" s="1">
        <f>VLOOKUP(G36,'Source lists'!$H$1:I37,2,FALSE)</f>
        <v>4</v>
      </c>
      <c r="K36" s="1">
        <f>VLOOKUP(F36,'Source lists'!$E$2:$F$6,2,FALSE)*(VLOOKUP(G36,'Source lists'!$H$2:$I$7,2,FALSE)^2)/VLOOKUP(H36,'Source lists'!$K$2:$L$9,2,FALSE)</f>
        <v>32</v>
      </c>
    </row>
    <row r="37" spans="1:12" ht="34" x14ac:dyDescent="0.2">
      <c r="A37">
        <v>55</v>
      </c>
      <c r="B37" t="s">
        <v>1</v>
      </c>
      <c r="C37" t="s">
        <v>87</v>
      </c>
      <c r="E37" s="2" t="s">
        <v>109</v>
      </c>
      <c r="F37" t="s">
        <v>15</v>
      </c>
      <c r="G37" t="s">
        <v>28</v>
      </c>
      <c r="H37" t="s">
        <v>23</v>
      </c>
      <c r="I37" s="1">
        <f>VLOOKUP(F37,'Source lists'!$E$1:F37,2,FALSE)</f>
        <v>4</v>
      </c>
      <c r="J37" s="1">
        <f>VLOOKUP(G37,'Source lists'!$H$1:I38,2,FALSE)</f>
        <v>4</v>
      </c>
      <c r="K37" s="1">
        <f>VLOOKUP(F37,'Source lists'!$E$2:$F$6,2,FALSE)*(VLOOKUP(G37,'Source lists'!$H$2:$I$7,2,FALSE)^2)/VLOOKUP(H37,'Source lists'!$K$2:$L$9,2,FALSE)</f>
        <v>32</v>
      </c>
    </row>
    <row r="38" spans="1:12" ht="68" x14ac:dyDescent="0.2">
      <c r="A38">
        <v>58</v>
      </c>
      <c r="B38" t="s">
        <v>2</v>
      </c>
      <c r="C38" t="s">
        <v>106</v>
      </c>
      <c r="E38" s="2" t="s">
        <v>108</v>
      </c>
      <c r="F38" t="s">
        <v>15</v>
      </c>
      <c r="G38" t="s">
        <v>28</v>
      </c>
      <c r="H38" t="s">
        <v>23</v>
      </c>
      <c r="I38" s="1">
        <f>VLOOKUP(F38,'Source lists'!$E$1:F38,2,FALSE)</f>
        <v>4</v>
      </c>
      <c r="J38" s="1">
        <f>VLOOKUP(G38,'Source lists'!$H$1:I39,2,FALSE)</f>
        <v>4</v>
      </c>
      <c r="K38" s="1">
        <f>VLOOKUP(F38,'Source lists'!$E$2:$F$6,2,FALSE)*(VLOOKUP(G38,'Source lists'!$H$2:$I$7,2,FALSE)^2)/VLOOKUP(H38,'Source lists'!$K$2:$L$9,2,FALSE)</f>
        <v>32</v>
      </c>
    </row>
    <row r="39" spans="1:12" ht="17" x14ac:dyDescent="0.2">
      <c r="A39">
        <v>67</v>
      </c>
      <c r="B39" t="s">
        <v>2</v>
      </c>
      <c r="C39" t="s">
        <v>106</v>
      </c>
      <c r="E39" s="2" t="s">
        <v>130</v>
      </c>
      <c r="F39" t="s">
        <v>15</v>
      </c>
      <c r="G39" t="s">
        <v>28</v>
      </c>
      <c r="H39" t="s">
        <v>23</v>
      </c>
      <c r="I39" s="1">
        <f>VLOOKUP(F39,'Source lists'!$E$1:F39,2,FALSE)</f>
        <v>4</v>
      </c>
      <c r="J39" s="1">
        <f>VLOOKUP(G39,'Source lists'!$H$1:I40,2,FALSE)</f>
        <v>4</v>
      </c>
      <c r="K39" s="1">
        <f>VLOOKUP(F39,'Source lists'!$E$2:$F$6,2,FALSE)*(VLOOKUP(G39,'Source lists'!$H$2:$I$7,2,FALSE)^2)/VLOOKUP(H39,'Source lists'!$K$2:$L$9,2,FALSE)</f>
        <v>32</v>
      </c>
    </row>
    <row r="40" spans="1:12" ht="34" x14ac:dyDescent="0.2">
      <c r="A40">
        <v>84</v>
      </c>
      <c r="B40" t="s">
        <v>6</v>
      </c>
      <c r="C40" t="s">
        <v>150</v>
      </c>
      <c r="E40" s="2" t="s">
        <v>151</v>
      </c>
      <c r="F40" t="s">
        <v>15</v>
      </c>
      <c r="G40" t="s">
        <v>28</v>
      </c>
      <c r="H40" t="s">
        <v>23</v>
      </c>
      <c r="I40" s="1">
        <f>VLOOKUP(F40,'Source lists'!$E$1:F40,2,FALSE)</f>
        <v>4</v>
      </c>
      <c r="J40" s="1">
        <f>VLOOKUP(G40,'Source lists'!$H$1:I41,2,FALSE)</f>
        <v>4</v>
      </c>
      <c r="K40" s="1">
        <f>VLOOKUP(F40,'Source lists'!$E$2:$F$6,2,FALSE)*(VLOOKUP(G40,'Source lists'!$H$2:$I$7,2,FALSE)^2)/VLOOKUP(H40,'Source lists'!$K$2:$L$9,2,FALSE)</f>
        <v>32</v>
      </c>
    </row>
    <row r="41" spans="1:12" ht="17" x14ac:dyDescent="0.2">
      <c r="A41">
        <v>89</v>
      </c>
      <c r="B41" t="s">
        <v>6</v>
      </c>
      <c r="C41" t="s">
        <v>150</v>
      </c>
      <c r="E41" s="2" t="s">
        <v>157</v>
      </c>
      <c r="F41" t="s">
        <v>15</v>
      </c>
      <c r="G41" t="s">
        <v>28</v>
      </c>
      <c r="H41" t="s">
        <v>23</v>
      </c>
      <c r="I41" s="1">
        <f>VLOOKUP(F41,'Source lists'!$E$1:F41,2,FALSE)</f>
        <v>4</v>
      </c>
      <c r="J41" s="1">
        <f>VLOOKUP(G41,'Source lists'!$H$1:I42,2,FALSE)</f>
        <v>4</v>
      </c>
      <c r="K41" s="1">
        <f>VLOOKUP(F41,'Source lists'!$E$2:$F$6,2,FALSE)*(VLOOKUP(G41,'Source lists'!$H$2:$I$7,2,FALSE)^2)/VLOOKUP(H41,'Source lists'!$K$2:$L$9,2,FALSE)</f>
        <v>32</v>
      </c>
    </row>
    <row r="42" spans="1:12" ht="34" x14ac:dyDescent="0.2">
      <c r="A42">
        <v>107</v>
      </c>
      <c r="B42" t="s">
        <v>3</v>
      </c>
      <c r="C42" t="s">
        <v>140</v>
      </c>
      <c r="E42" s="2" t="s">
        <v>186</v>
      </c>
      <c r="F42" t="s">
        <v>15</v>
      </c>
      <c r="G42" t="s">
        <v>28</v>
      </c>
      <c r="H42" t="s">
        <v>23</v>
      </c>
      <c r="I42" s="1">
        <f>VLOOKUP(F42,'Source lists'!$E$1:F42,2,FALSE)</f>
        <v>4</v>
      </c>
      <c r="J42" s="1">
        <f>VLOOKUP(G42,'Source lists'!$H$1:I43,2,FALSE)</f>
        <v>4</v>
      </c>
      <c r="K42" s="1">
        <f>VLOOKUP(F42,'Source lists'!$E$2:$F$6,2,FALSE)*(VLOOKUP(G42,'Source lists'!$H$2:$I$7,2,FALSE)^2)/VLOOKUP(H42,'Source lists'!$K$2:$L$9,2,FALSE)</f>
        <v>32</v>
      </c>
    </row>
    <row r="43" spans="1:12" ht="34" x14ac:dyDescent="0.2">
      <c r="A43">
        <v>108</v>
      </c>
      <c r="B43" t="s">
        <v>6</v>
      </c>
      <c r="C43" t="s">
        <v>150</v>
      </c>
      <c r="E43" s="2" t="s">
        <v>187</v>
      </c>
      <c r="F43" t="s">
        <v>15</v>
      </c>
      <c r="G43" t="s">
        <v>28</v>
      </c>
      <c r="H43" t="s">
        <v>23</v>
      </c>
      <c r="I43" s="1">
        <f>VLOOKUP(F43,'Source lists'!$E$1:F43,2,FALSE)</f>
        <v>4</v>
      </c>
      <c r="J43" s="1">
        <f>VLOOKUP(G43,'Source lists'!$H$1:I44,2,FALSE)</f>
        <v>4</v>
      </c>
      <c r="K43" s="1">
        <f>VLOOKUP(F43,'Source lists'!$E$2:$F$6,2,FALSE)*(VLOOKUP(G43,'Source lists'!$H$2:$I$7,2,FALSE)^2)/VLOOKUP(H43,'Source lists'!$K$2:$L$9,2,FALSE)</f>
        <v>32</v>
      </c>
    </row>
    <row r="44" spans="1:12" ht="17" x14ac:dyDescent="0.2">
      <c r="A44">
        <v>109</v>
      </c>
      <c r="B44" t="s">
        <v>8</v>
      </c>
      <c r="C44" t="s">
        <v>42</v>
      </c>
      <c r="D44" t="s">
        <v>44</v>
      </c>
      <c r="E44" s="2" t="s">
        <v>180</v>
      </c>
      <c r="F44" t="s">
        <v>15</v>
      </c>
      <c r="G44" t="s">
        <v>28</v>
      </c>
      <c r="H44" t="s">
        <v>23</v>
      </c>
      <c r="I44" s="1">
        <f>VLOOKUP(F44,'Source lists'!$E$1:F44,2,FALSE)</f>
        <v>4</v>
      </c>
      <c r="J44" s="1">
        <f>VLOOKUP(G44,'Source lists'!$H$1:I45,2,FALSE)</f>
        <v>4</v>
      </c>
      <c r="K44" s="1">
        <f>VLOOKUP(F44,'Source lists'!$E$2:$F$6,2,FALSE)*(VLOOKUP(G44,'Source lists'!$H$2:$I$7,2,FALSE)^2)/VLOOKUP(H44,'Source lists'!$K$2:$L$9,2,FALSE)</f>
        <v>32</v>
      </c>
      <c r="L44">
        <v>8</v>
      </c>
    </row>
    <row r="45" spans="1:12" ht="17" x14ac:dyDescent="0.2">
      <c r="A45">
        <v>115</v>
      </c>
      <c r="B45" t="s">
        <v>8</v>
      </c>
      <c r="C45" t="s">
        <v>208</v>
      </c>
      <c r="D45" t="s">
        <v>211</v>
      </c>
      <c r="E45" s="2" t="s">
        <v>212</v>
      </c>
      <c r="F45" t="s">
        <v>15</v>
      </c>
      <c r="G45" t="s">
        <v>28</v>
      </c>
      <c r="H45" t="s">
        <v>23</v>
      </c>
      <c r="I45" s="1">
        <f>VLOOKUP(F45,'Source lists'!$E$1:F118,2,FALSE)</f>
        <v>4</v>
      </c>
      <c r="J45" s="1">
        <f>VLOOKUP(G45,'Source lists'!$H$1:I119,2,FALSE)</f>
        <v>4</v>
      </c>
      <c r="K45" s="1">
        <f>VLOOKUP(F45,'Source lists'!$E$2:$F$6,2,FALSE)*(VLOOKUP(G45,'Source lists'!$H$2:$I$7,2,FALSE)^2)/VLOOKUP(H45,'Source lists'!$K$2:$L$9,2,FALSE)</f>
        <v>32</v>
      </c>
      <c r="L45">
        <v>8</v>
      </c>
    </row>
    <row r="46" spans="1:12" ht="17" x14ac:dyDescent="0.2">
      <c r="A46">
        <v>8</v>
      </c>
      <c r="B46" t="s">
        <v>8</v>
      </c>
      <c r="C46" t="s">
        <v>42</v>
      </c>
      <c r="D46" t="s">
        <v>44</v>
      </c>
      <c r="E46" s="2" t="s">
        <v>46</v>
      </c>
      <c r="F46" t="s">
        <v>15</v>
      </c>
      <c r="G46" t="s">
        <v>27</v>
      </c>
      <c r="H46" t="s">
        <v>69</v>
      </c>
      <c r="I46" s="1">
        <f>VLOOKUP(F46,'Source lists'!$E$1:F45,2,FALSE)</f>
        <v>4</v>
      </c>
      <c r="J46" s="1">
        <f>VLOOKUP(G46,'Source lists'!$H$1:I46,2,FALSE)</f>
        <v>7</v>
      </c>
      <c r="K46" s="1">
        <f>VLOOKUP(F46,'Source lists'!$E$2:$F$6,2,FALSE)*(VLOOKUP(G46,'Source lists'!$H$2:$I$7,2,FALSE)^2)/VLOOKUP(H46,'Source lists'!$K$2:$L$9,2,FALSE)</f>
        <v>28</v>
      </c>
    </row>
    <row r="47" spans="1:12" ht="34" x14ac:dyDescent="0.2">
      <c r="A47">
        <v>22</v>
      </c>
      <c r="B47" t="s">
        <v>8</v>
      </c>
      <c r="C47" t="s">
        <v>42</v>
      </c>
      <c r="E47" s="2" t="s">
        <v>61</v>
      </c>
      <c r="F47" t="s">
        <v>16</v>
      </c>
      <c r="G47" t="s">
        <v>29</v>
      </c>
      <c r="H47" t="s">
        <v>25</v>
      </c>
      <c r="I47" s="1">
        <f>VLOOKUP(F47,'Source lists'!$E$1:F46,2,FALSE)</f>
        <v>3</v>
      </c>
      <c r="J47" s="1">
        <f>VLOOKUP(G47,'Source lists'!$H$1:I47,2,FALSE)</f>
        <v>3</v>
      </c>
      <c r="K47" s="1">
        <f>VLOOKUP(F47,'Source lists'!$E$2:$F$6,2,FALSE)*(VLOOKUP(G47,'Source lists'!$H$2:$I$7,2,FALSE)^2)/VLOOKUP(H47,'Source lists'!$K$2:$L$9,2,FALSE)</f>
        <v>27</v>
      </c>
    </row>
    <row r="48" spans="1:12" ht="34" x14ac:dyDescent="0.2">
      <c r="A48">
        <v>43</v>
      </c>
      <c r="B48" t="s">
        <v>1</v>
      </c>
      <c r="C48" t="s">
        <v>87</v>
      </c>
      <c r="E48" s="2" t="s">
        <v>93</v>
      </c>
      <c r="F48" t="s">
        <v>16</v>
      </c>
      <c r="G48" t="s">
        <v>159</v>
      </c>
      <c r="H48" t="s">
        <v>67</v>
      </c>
      <c r="I48" s="1">
        <f>VLOOKUP(F48,'Source lists'!$E$1:F47,2,FALSE)</f>
        <v>3</v>
      </c>
      <c r="J48" s="1">
        <f>VLOOKUP(G48,'Source lists'!$H$1:I48,2,FALSE)</f>
        <v>6</v>
      </c>
      <c r="K48" s="1">
        <f>VLOOKUP(F48,'Source lists'!$E$2:$F$6,2,FALSE)*(VLOOKUP(G48,'Source lists'!$H$2:$I$7,2,FALSE)^2)/VLOOKUP(H48,'Source lists'!$K$2:$L$9,2,FALSE)</f>
        <v>27</v>
      </c>
    </row>
    <row r="49" spans="1:13" ht="68" x14ac:dyDescent="0.2">
      <c r="A49">
        <v>44</v>
      </c>
      <c r="B49" t="s">
        <v>1</v>
      </c>
      <c r="C49" t="s">
        <v>87</v>
      </c>
      <c r="E49" s="2" t="s">
        <v>94</v>
      </c>
      <c r="F49" t="s">
        <v>16</v>
      </c>
      <c r="G49" t="s">
        <v>159</v>
      </c>
      <c r="H49" t="s">
        <v>67</v>
      </c>
      <c r="I49" s="1">
        <f>VLOOKUP(F49,'Source lists'!$E$1:F48,2,FALSE)</f>
        <v>3</v>
      </c>
      <c r="J49" s="1">
        <f>VLOOKUP(G49,'Source lists'!$H$1:I49,2,FALSE)</f>
        <v>6</v>
      </c>
      <c r="K49" s="1">
        <f>VLOOKUP(F49,'Source lists'!$E$2:$F$6,2,FALSE)*(VLOOKUP(G49,'Source lists'!$H$2:$I$7,2,FALSE)^2)/VLOOKUP(H49,'Source lists'!$K$2:$L$9,2,FALSE)</f>
        <v>27</v>
      </c>
    </row>
    <row r="50" spans="1:13" ht="34" x14ac:dyDescent="0.2">
      <c r="A50">
        <v>48</v>
      </c>
      <c r="B50" t="s">
        <v>1</v>
      </c>
      <c r="C50" t="s">
        <v>91</v>
      </c>
      <c r="E50" s="2" t="s">
        <v>99</v>
      </c>
      <c r="F50" t="s">
        <v>16</v>
      </c>
      <c r="G50" t="s">
        <v>29</v>
      </c>
      <c r="H50" t="s">
        <v>25</v>
      </c>
      <c r="I50" s="1">
        <f>VLOOKUP(F50,'Source lists'!$E$1:F49,2,FALSE)</f>
        <v>3</v>
      </c>
      <c r="J50" s="1">
        <f>VLOOKUP(G50,'Source lists'!$H$1:I50,2,FALSE)</f>
        <v>3</v>
      </c>
      <c r="K50" s="1">
        <f>VLOOKUP(F50,'Source lists'!$E$2:$F$6,2,FALSE)*(VLOOKUP(G50,'Source lists'!$H$2:$I$7,2,FALSE)^2)/VLOOKUP(H50,'Source lists'!$K$2:$L$9,2,FALSE)</f>
        <v>27</v>
      </c>
    </row>
    <row r="51" spans="1:13" ht="17" x14ac:dyDescent="0.2">
      <c r="A51">
        <v>57</v>
      </c>
      <c r="B51" t="s">
        <v>2</v>
      </c>
      <c r="C51" t="s">
        <v>106</v>
      </c>
      <c r="E51" s="2" t="s">
        <v>107</v>
      </c>
      <c r="F51" t="s">
        <v>16</v>
      </c>
      <c r="G51" t="s">
        <v>29</v>
      </c>
      <c r="H51" t="s">
        <v>25</v>
      </c>
      <c r="I51" s="1">
        <f>VLOOKUP(F51,'Source lists'!$E$1:F50,2,FALSE)</f>
        <v>3</v>
      </c>
      <c r="J51" s="1">
        <f>VLOOKUP(G51,'Source lists'!$H$1:I51,2,FALSE)</f>
        <v>3</v>
      </c>
      <c r="K51" s="1">
        <f>VLOOKUP(F51,'Source lists'!$E$2:$F$6,2,FALSE)*(VLOOKUP(G51,'Source lists'!$H$2:$I$7,2,FALSE)^2)/VLOOKUP(H51,'Source lists'!$K$2:$L$9,2,FALSE)</f>
        <v>27</v>
      </c>
    </row>
    <row r="52" spans="1:13" ht="17" x14ac:dyDescent="0.2">
      <c r="A52" s="3">
        <v>106</v>
      </c>
      <c r="B52" s="3" t="s">
        <v>75</v>
      </c>
      <c r="C52" s="3"/>
      <c r="D52" s="3"/>
      <c r="E52" s="4" t="s">
        <v>174</v>
      </c>
      <c r="F52" s="3" t="s">
        <v>16</v>
      </c>
      <c r="G52" s="3" t="s">
        <v>29</v>
      </c>
      <c r="H52" s="3" t="s">
        <v>25</v>
      </c>
      <c r="I52" s="5">
        <f>VLOOKUP(F52,'Source lists'!$E$1:F51,2,FALSE)</f>
        <v>3</v>
      </c>
      <c r="J52" s="5">
        <f>VLOOKUP(G52,'Source lists'!$H$1:I52,2,FALSE)</f>
        <v>3</v>
      </c>
      <c r="K52" s="5">
        <f>VLOOKUP(F52,'Source lists'!$E$2:$F$6,2,FALSE)*(VLOOKUP(G52,'Source lists'!$H$2:$I$7,2,FALSE)^2)/VLOOKUP(H52,'Source lists'!$K$2:$L$9,2,FALSE)</f>
        <v>27</v>
      </c>
      <c r="L52" s="3"/>
      <c r="M52" s="3" t="s">
        <v>176</v>
      </c>
    </row>
    <row r="53" spans="1:13" ht="34" x14ac:dyDescent="0.2">
      <c r="A53">
        <v>49</v>
      </c>
      <c r="B53" t="s">
        <v>1</v>
      </c>
      <c r="C53" t="s">
        <v>91</v>
      </c>
      <c r="E53" s="2" t="s">
        <v>100</v>
      </c>
      <c r="F53" t="s">
        <v>15</v>
      </c>
      <c r="G53" t="s">
        <v>28</v>
      </c>
      <c r="H53" t="s">
        <v>24</v>
      </c>
      <c r="I53" s="1">
        <f>VLOOKUP(F53,'Source lists'!$E$1:F52,2,FALSE)</f>
        <v>4</v>
      </c>
      <c r="J53" s="1">
        <f>VLOOKUP(G53,'Source lists'!$H$1:I53,2,FALSE)</f>
        <v>4</v>
      </c>
      <c r="K53" s="1">
        <f>VLOOKUP(F53,'Source lists'!$E$2:$F$6,2,FALSE)*(VLOOKUP(G53,'Source lists'!$H$2:$I$7,2,FALSE)^2)/VLOOKUP(H53,'Source lists'!$K$2:$L$9,2,FALSE)</f>
        <v>21.333333333333332</v>
      </c>
    </row>
    <row r="54" spans="1:13" ht="34" x14ac:dyDescent="0.2">
      <c r="A54">
        <v>74</v>
      </c>
      <c r="B54" t="s">
        <v>2</v>
      </c>
      <c r="C54" t="s">
        <v>133</v>
      </c>
      <c r="D54" t="s">
        <v>188</v>
      </c>
      <c r="E54" s="2" t="s">
        <v>137</v>
      </c>
      <c r="F54" t="s">
        <v>15</v>
      </c>
      <c r="G54" t="s">
        <v>28</v>
      </c>
      <c r="H54" t="s">
        <v>24</v>
      </c>
      <c r="I54" s="1">
        <f>VLOOKUP(F54,'Source lists'!$E$1:F53,2,FALSE)</f>
        <v>4</v>
      </c>
      <c r="J54" s="1">
        <f>VLOOKUP(G54,'Source lists'!$H$1:I54,2,FALSE)</f>
        <v>4</v>
      </c>
      <c r="K54" s="1">
        <f>VLOOKUP(F54,'Source lists'!$E$2:$F$6,2,FALSE)*(VLOOKUP(G54,'Source lists'!$H$2:$I$7,2,FALSE)^2)/VLOOKUP(H54,'Source lists'!$K$2:$L$9,2,FALSE)</f>
        <v>21.333333333333332</v>
      </c>
    </row>
    <row r="55" spans="1:13" ht="51" x14ac:dyDescent="0.2">
      <c r="A55">
        <v>79</v>
      </c>
      <c r="B55" t="s">
        <v>3</v>
      </c>
      <c r="C55" t="s">
        <v>142</v>
      </c>
      <c r="E55" s="2" t="s">
        <v>155</v>
      </c>
      <c r="F55" t="s">
        <v>15</v>
      </c>
      <c r="G55" t="s">
        <v>28</v>
      </c>
      <c r="H55" t="s">
        <v>24</v>
      </c>
      <c r="I55" s="1">
        <f>VLOOKUP(F55,'Source lists'!$E$1:F54,2,FALSE)</f>
        <v>4</v>
      </c>
      <c r="J55" s="1">
        <f>VLOOKUP(G55,'Source lists'!$H$1:I55,2,FALSE)</f>
        <v>4</v>
      </c>
      <c r="K55" s="1">
        <f>VLOOKUP(F55,'Source lists'!$E$2:$F$6,2,FALSE)*(VLOOKUP(G55,'Source lists'!$H$2:$I$7,2,FALSE)^2)/VLOOKUP(H55,'Source lists'!$K$2:$L$9,2,FALSE)</f>
        <v>21.333333333333332</v>
      </c>
    </row>
    <row r="56" spans="1:13" ht="51" x14ac:dyDescent="0.2">
      <c r="A56">
        <v>80</v>
      </c>
      <c r="B56" t="s">
        <v>2</v>
      </c>
      <c r="C56" t="s">
        <v>106</v>
      </c>
      <c r="E56" s="2" t="s">
        <v>145</v>
      </c>
      <c r="F56" t="s">
        <v>15</v>
      </c>
      <c r="G56" t="s">
        <v>28</v>
      </c>
      <c r="H56" t="s">
        <v>24</v>
      </c>
      <c r="I56" s="1">
        <f>VLOOKUP(F56,'Source lists'!$E$1:F55,2,FALSE)</f>
        <v>4</v>
      </c>
      <c r="J56" s="1">
        <f>VLOOKUP(G56,'Source lists'!$H$1:I56,2,FALSE)</f>
        <v>4</v>
      </c>
      <c r="K56" s="1">
        <f>VLOOKUP(F56,'Source lists'!$E$2:$F$6,2,FALSE)*(VLOOKUP(G56,'Source lists'!$H$2:$I$7,2,FALSE)^2)/VLOOKUP(H56,'Source lists'!$K$2:$L$9,2,FALSE)</f>
        <v>21.333333333333332</v>
      </c>
    </row>
    <row r="57" spans="1:13" ht="51" x14ac:dyDescent="0.2">
      <c r="A57">
        <v>81</v>
      </c>
      <c r="B57" t="s">
        <v>3</v>
      </c>
      <c r="C57" t="s">
        <v>142</v>
      </c>
      <c r="E57" s="2" t="s">
        <v>146</v>
      </c>
      <c r="F57" t="s">
        <v>15</v>
      </c>
      <c r="G57" t="s">
        <v>28</v>
      </c>
      <c r="H57" t="s">
        <v>24</v>
      </c>
      <c r="I57" s="1">
        <f>VLOOKUP(F57,'Source lists'!$E$1:F56,2,FALSE)</f>
        <v>4</v>
      </c>
      <c r="J57" s="1">
        <f>VLOOKUP(G57,'Source lists'!$H$1:I57,2,FALSE)</f>
        <v>4</v>
      </c>
      <c r="K57" s="1">
        <f>VLOOKUP(F57,'Source lists'!$E$2:$F$6,2,FALSE)*(VLOOKUP(G57,'Source lists'!$H$2:$I$7,2,FALSE)^2)/VLOOKUP(H57,'Source lists'!$K$2:$L$9,2,FALSE)</f>
        <v>21.333333333333332</v>
      </c>
    </row>
    <row r="58" spans="1:13" ht="34" x14ac:dyDescent="0.2">
      <c r="A58">
        <v>87</v>
      </c>
      <c r="B58" t="s">
        <v>6</v>
      </c>
      <c r="C58" t="s">
        <v>154</v>
      </c>
      <c r="E58" s="2" t="s">
        <v>189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</row>
    <row r="59" spans="1:13" ht="34" x14ac:dyDescent="0.2">
      <c r="A59">
        <v>88</v>
      </c>
      <c r="B59" t="s">
        <v>6</v>
      </c>
      <c r="C59" t="s">
        <v>154</v>
      </c>
      <c r="E59" s="2" t="s">
        <v>156</v>
      </c>
      <c r="F59" t="s">
        <v>15</v>
      </c>
      <c r="G59" t="s">
        <v>28</v>
      </c>
      <c r="H59" t="s">
        <v>24</v>
      </c>
      <c r="I59" s="1">
        <f>VLOOKUP(F59,'Source lists'!$E$1:F58,2,FALSE)</f>
        <v>4</v>
      </c>
      <c r="J59" s="1">
        <f>VLOOKUP(G59,'Source lists'!$H$1:I59,2,FALSE)</f>
        <v>4</v>
      </c>
      <c r="K59" s="1">
        <f>VLOOKUP(F59,'Source lists'!$E$2:$F$6,2,FALSE)*(VLOOKUP(G59,'Source lists'!$H$2:$I$7,2,FALSE)^2)/VLOOKUP(H59,'Source lists'!$K$2:$L$9,2,FALSE)</f>
        <v>21.333333333333332</v>
      </c>
    </row>
    <row r="60" spans="1:13" ht="17" x14ac:dyDescent="0.2">
      <c r="A60">
        <v>17</v>
      </c>
      <c r="B60" t="s">
        <v>8</v>
      </c>
      <c r="C60" t="s">
        <v>42</v>
      </c>
      <c r="D60" t="s">
        <v>54</v>
      </c>
      <c r="E60" s="2" t="s">
        <v>55</v>
      </c>
      <c r="F60" t="s">
        <v>15</v>
      </c>
      <c r="G60" t="s">
        <v>159</v>
      </c>
      <c r="H60" t="s">
        <v>69</v>
      </c>
      <c r="I60" s="1">
        <f>VLOOKUP(F60,'Source lists'!$E$1:F59,2,FALSE)</f>
        <v>4</v>
      </c>
      <c r="J60" s="1">
        <f>VLOOKUP(G60,'Source lists'!$H$1:I60,2,FALSE)</f>
        <v>6</v>
      </c>
      <c r="K60" s="1">
        <f>VLOOKUP(F60,'Source lists'!$E$2:$F$6,2,FALSE)*(VLOOKUP(G60,'Source lists'!$H$2:$I$7,2,FALSE)^2)/VLOOKUP(H60,'Source lists'!$K$2:$L$9,2,FALSE)</f>
        <v>20.571428571428573</v>
      </c>
    </row>
    <row r="61" spans="1:13" ht="17" x14ac:dyDescent="0.2">
      <c r="A61">
        <v>18</v>
      </c>
      <c r="B61" t="s">
        <v>8</v>
      </c>
      <c r="C61" t="s">
        <v>42</v>
      </c>
      <c r="D61" t="s">
        <v>54</v>
      </c>
      <c r="E61" s="2" t="s">
        <v>57</v>
      </c>
      <c r="F61" t="s">
        <v>15</v>
      </c>
      <c r="G61" t="s">
        <v>159</v>
      </c>
      <c r="H61" t="s">
        <v>69</v>
      </c>
      <c r="I61" s="1">
        <f>VLOOKUP(F61,'Source lists'!$E$1:F60,2,FALSE)</f>
        <v>4</v>
      </c>
      <c r="J61" s="1">
        <f>VLOOKUP(G61,'Source lists'!$H$1:I61,2,FALSE)</f>
        <v>6</v>
      </c>
      <c r="K61" s="1">
        <f>VLOOKUP(F61,'Source lists'!$E$2:$F$6,2,FALSE)*(VLOOKUP(G61,'Source lists'!$H$2:$I$7,2,FALSE)^2)/VLOOKUP(H61,'Source lists'!$K$2:$L$9,2,FALSE)</f>
        <v>20.571428571428573</v>
      </c>
    </row>
    <row r="62" spans="1:13" ht="17" x14ac:dyDescent="0.2">
      <c r="A62">
        <v>19</v>
      </c>
      <c r="B62" t="s">
        <v>8</v>
      </c>
      <c r="C62" t="s">
        <v>42</v>
      </c>
      <c r="D62" t="s">
        <v>54</v>
      </c>
      <c r="E62" s="2" t="s">
        <v>58</v>
      </c>
      <c r="F62" t="s">
        <v>15</v>
      </c>
      <c r="G62" t="s">
        <v>159</v>
      </c>
      <c r="H62" t="s">
        <v>69</v>
      </c>
      <c r="I62" s="1">
        <f>VLOOKUP(F62,'Source lists'!$E$1:F61,2,FALSE)</f>
        <v>4</v>
      </c>
      <c r="J62" s="1">
        <f>VLOOKUP(G62,'Source lists'!$H$1:I62,2,FALSE)</f>
        <v>6</v>
      </c>
      <c r="K62" s="1">
        <f>VLOOKUP(F62,'Source lists'!$E$2:$F$6,2,FALSE)*(VLOOKUP(G62,'Source lists'!$H$2:$I$7,2,FALSE)^2)/VLOOKUP(H62,'Source lists'!$K$2:$L$9,2,FALSE)</f>
        <v>20.571428571428573</v>
      </c>
    </row>
    <row r="63" spans="1:13" ht="17" x14ac:dyDescent="0.2">
      <c r="A63">
        <v>20</v>
      </c>
      <c r="B63" t="s">
        <v>8</v>
      </c>
      <c r="C63" t="s">
        <v>42</v>
      </c>
      <c r="D63" t="s">
        <v>54</v>
      </c>
      <c r="E63" s="2" t="s">
        <v>59</v>
      </c>
      <c r="F63" t="s">
        <v>15</v>
      </c>
      <c r="G63" t="s">
        <v>159</v>
      </c>
      <c r="H63" t="s">
        <v>69</v>
      </c>
      <c r="I63" s="1">
        <f>VLOOKUP(F63,'Source lists'!$E$1:F62,2,FALSE)</f>
        <v>4</v>
      </c>
      <c r="J63" s="1">
        <f>VLOOKUP(G63,'Source lists'!$H$1:I63,2,FALSE)</f>
        <v>6</v>
      </c>
      <c r="K63" s="1">
        <f>VLOOKUP(F63,'Source lists'!$E$2:$F$6,2,FALSE)*(VLOOKUP(G63,'Source lists'!$H$2:$I$7,2,FALSE)^2)/VLOOKUP(H63,'Source lists'!$K$2:$L$9,2,FALSE)</f>
        <v>20.571428571428573</v>
      </c>
    </row>
    <row r="64" spans="1:13" ht="17" x14ac:dyDescent="0.2">
      <c r="A64">
        <v>21</v>
      </c>
      <c r="B64" t="s">
        <v>8</v>
      </c>
      <c r="C64" t="s">
        <v>42</v>
      </c>
      <c r="D64" t="s">
        <v>54</v>
      </c>
      <c r="E64" s="2" t="s">
        <v>60</v>
      </c>
      <c r="F64" t="s">
        <v>15</v>
      </c>
      <c r="G64" t="s">
        <v>159</v>
      </c>
      <c r="H64" t="s">
        <v>69</v>
      </c>
      <c r="I64" s="1">
        <f>VLOOKUP(F64,'Source lists'!$E$1:F63,2,FALSE)</f>
        <v>4</v>
      </c>
      <c r="J64" s="1">
        <f>VLOOKUP(G64,'Source lists'!$H$1:I64,2,FALSE)</f>
        <v>6</v>
      </c>
      <c r="K64" s="1">
        <f>VLOOKUP(F64,'Source lists'!$E$2:$F$6,2,FALSE)*(VLOOKUP(G64,'Source lists'!$H$2:$I$7,2,FALSE)^2)/VLOOKUP(H64,'Source lists'!$K$2:$L$9,2,FALSE)</f>
        <v>20.571428571428573</v>
      </c>
    </row>
    <row r="65" spans="1:12" ht="34" x14ac:dyDescent="0.2">
      <c r="A65">
        <v>66</v>
      </c>
      <c r="B65" t="s">
        <v>2</v>
      </c>
      <c r="C65" t="s">
        <v>106</v>
      </c>
      <c r="E65" s="2" t="s">
        <v>190</v>
      </c>
      <c r="F65" t="s">
        <v>17</v>
      </c>
      <c r="G65" t="s">
        <v>159</v>
      </c>
      <c r="H65" t="s">
        <v>23</v>
      </c>
      <c r="I65" s="1">
        <f>VLOOKUP(F65,'Source lists'!$E$1:F64,2,FALSE)</f>
        <v>1</v>
      </c>
      <c r="J65" s="1">
        <f>VLOOKUP(G65,'Source lists'!$H$1:I65,2,FALSE)</f>
        <v>6</v>
      </c>
      <c r="K65" s="1">
        <f>VLOOKUP(F65,'Source lists'!$E$2:$F$6,2,FALSE)*(VLOOKUP(G65,'Source lists'!$H$2:$I$7,2,FALSE)^2)/VLOOKUP(H65,'Source lists'!$K$2:$L$9,2,FALSE)</f>
        <v>18</v>
      </c>
    </row>
    <row r="66" spans="1:12" ht="34" x14ac:dyDescent="0.2">
      <c r="A66">
        <v>76</v>
      </c>
      <c r="B66" t="s">
        <v>3</v>
      </c>
      <c r="C66" t="s">
        <v>139</v>
      </c>
      <c r="E66" s="2" t="s">
        <v>141</v>
      </c>
      <c r="F66" t="s">
        <v>17</v>
      </c>
      <c r="G66" t="s">
        <v>159</v>
      </c>
      <c r="H66" t="s">
        <v>23</v>
      </c>
      <c r="I66" s="1">
        <f>VLOOKUP(F66,'Source lists'!$E$1:F65,2,FALSE)</f>
        <v>1</v>
      </c>
      <c r="J66" s="1">
        <f>VLOOKUP(G66,'Source lists'!$H$1:I66,2,FALSE)</f>
        <v>6</v>
      </c>
      <c r="K66" s="1">
        <f>VLOOKUP(F66,'Source lists'!$E$2:$F$6,2,FALSE)*(VLOOKUP(G66,'Source lists'!$H$2:$I$7,2,FALSE)^2)/VLOOKUP(H66,'Source lists'!$K$2:$L$9,2,FALSE)</f>
        <v>18</v>
      </c>
    </row>
    <row r="67" spans="1:12" ht="34" x14ac:dyDescent="0.2">
      <c r="A67">
        <v>73</v>
      </c>
      <c r="B67" t="s">
        <v>2</v>
      </c>
      <c r="C67" t="s">
        <v>133</v>
      </c>
      <c r="D67" t="s">
        <v>188</v>
      </c>
      <c r="E67" s="2" t="s">
        <v>136</v>
      </c>
      <c r="F67" t="s">
        <v>15</v>
      </c>
      <c r="G67" t="s">
        <v>28</v>
      </c>
      <c r="H67" t="s">
        <v>67</v>
      </c>
      <c r="I67" s="1">
        <f>VLOOKUP(F67,'Source lists'!$E$1:F66,2,FALSE)</f>
        <v>4</v>
      </c>
      <c r="J67" s="1">
        <f>VLOOKUP(G67,'Source lists'!$H$1:I67,2,FALSE)</f>
        <v>4</v>
      </c>
      <c r="K67" s="1">
        <f>VLOOKUP(F67,'Source lists'!$E$2:$F$6,2,FALSE)*(VLOOKUP(G67,'Source lists'!$H$2:$I$7,2,FALSE)^2)/VLOOKUP(H67,'Source lists'!$K$2:$L$9,2,FALSE)</f>
        <v>16</v>
      </c>
    </row>
    <row r="68" spans="1:12" ht="17" x14ac:dyDescent="0.2">
      <c r="A68">
        <v>91</v>
      </c>
      <c r="B68" t="s">
        <v>4</v>
      </c>
      <c r="C68" t="s">
        <v>161</v>
      </c>
      <c r="E68" s="2" t="s">
        <v>167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</row>
    <row r="69" spans="1:12" ht="17" x14ac:dyDescent="0.2">
      <c r="A69">
        <v>92</v>
      </c>
      <c r="B69" t="s">
        <v>4</v>
      </c>
      <c r="C69" t="s">
        <v>162</v>
      </c>
      <c r="E69" s="2" t="s">
        <v>167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</row>
    <row r="70" spans="1:12" ht="17" x14ac:dyDescent="0.2">
      <c r="A70">
        <v>93</v>
      </c>
      <c r="B70" t="s">
        <v>4</v>
      </c>
      <c r="C70" t="s">
        <v>163</v>
      </c>
      <c r="E70" s="2" t="s">
        <v>167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</row>
    <row r="71" spans="1:12" ht="17" x14ac:dyDescent="0.2">
      <c r="A71">
        <v>94</v>
      </c>
      <c r="B71" t="s">
        <v>4</v>
      </c>
      <c r="C71" t="s">
        <v>164</v>
      </c>
      <c r="E71" s="2" t="s">
        <v>167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</row>
    <row r="72" spans="1:12" ht="17" x14ac:dyDescent="0.2">
      <c r="A72">
        <v>95</v>
      </c>
      <c r="B72" t="s">
        <v>4</v>
      </c>
      <c r="C72" t="s">
        <v>165</v>
      </c>
      <c r="E72" s="2" t="s">
        <v>167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</row>
    <row r="73" spans="1:12" ht="17" x14ac:dyDescent="0.2">
      <c r="A73">
        <v>96</v>
      </c>
      <c r="B73" t="s">
        <v>4</v>
      </c>
      <c r="C73" t="s">
        <v>166</v>
      </c>
      <c r="E73" s="2" t="s">
        <v>167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</row>
    <row r="74" spans="1:12" ht="34" x14ac:dyDescent="0.2">
      <c r="A74">
        <v>97</v>
      </c>
      <c r="B74" t="s">
        <v>5</v>
      </c>
      <c r="C74" t="s">
        <v>147</v>
      </c>
      <c r="E74" s="2" t="s">
        <v>191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</row>
    <row r="75" spans="1:12" ht="34" x14ac:dyDescent="0.2">
      <c r="A75">
        <v>98</v>
      </c>
      <c r="B75" t="s">
        <v>5</v>
      </c>
      <c r="C75" t="s">
        <v>147</v>
      </c>
      <c r="E75" s="2" t="s">
        <v>191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</row>
    <row r="76" spans="1:12" ht="51" x14ac:dyDescent="0.2">
      <c r="A76">
        <v>100</v>
      </c>
      <c r="B76" t="s">
        <v>6</v>
      </c>
      <c r="C76" t="s">
        <v>169</v>
      </c>
      <c r="E76" s="2" t="s">
        <v>192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</row>
    <row r="77" spans="1:12" ht="34" x14ac:dyDescent="0.2">
      <c r="A77">
        <v>101</v>
      </c>
      <c r="B77" t="s">
        <v>6</v>
      </c>
      <c r="C77" t="s">
        <v>169</v>
      </c>
      <c r="E77" s="2" t="s">
        <v>193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</row>
    <row r="78" spans="1:12" ht="51" x14ac:dyDescent="0.2">
      <c r="A78">
        <v>103</v>
      </c>
      <c r="B78" t="s">
        <v>5</v>
      </c>
      <c r="C78" t="s">
        <v>170</v>
      </c>
      <c r="E78" s="2" t="s">
        <v>194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</row>
    <row r="79" spans="1:12" ht="34" x14ac:dyDescent="0.2">
      <c r="A79">
        <v>104</v>
      </c>
      <c r="B79" t="s">
        <v>5</v>
      </c>
      <c r="C79" t="s">
        <v>170</v>
      </c>
      <c r="E79" s="2" t="s">
        <v>172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</row>
    <row r="80" spans="1:12" ht="34" x14ac:dyDescent="0.2">
      <c r="A80">
        <v>35</v>
      </c>
      <c r="B80" t="s">
        <v>38</v>
      </c>
      <c r="C80" t="s">
        <v>80</v>
      </c>
      <c r="E80" s="2" t="s">
        <v>84</v>
      </c>
      <c r="F80" t="s">
        <v>16</v>
      </c>
      <c r="G80" t="s">
        <v>29</v>
      </c>
      <c r="H80" t="s">
        <v>23</v>
      </c>
      <c r="I80" s="1">
        <f>VLOOKUP(F80,'Source lists'!$E$1:F79,2,FALSE)</f>
        <v>3</v>
      </c>
      <c r="J80" s="1">
        <f>VLOOKUP(G80,'Source lists'!$H$1:I80,2,FALSE)</f>
        <v>3</v>
      </c>
      <c r="K80" s="1">
        <f>VLOOKUP(F80,'Source lists'!$E$2:$F$6,2,FALSE)*(VLOOKUP(G80,'Source lists'!$H$2:$I$7,2,FALSE)^2)/VLOOKUP(H80,'Source lists'!$K$2:$L$9,2,FALSE)</f>
        <v>13.5</v>
      </c>
    </row>
    <row r="81" spans="1:11" ht="34" x14ac:dyDescent="0.2">
      <c r="A81">
        <v>38</v>
      </c>
      <c r="B81" t="s">
        <v>1</v>
      </c>
      <c r="C81" t="s">
        <v>87</v>
      </c>
      <c r="E81" s="2" t="s">
        <v>118</v>
      </c>
      <c r="F81" t="s">
        <v>16</v>
      </c>
      <c r="G81" t="s">
        <v>29</v>
      </c>
      <c r="H81" t="s">
        <v>23</v>
      </c>
      <c r="I81" s="1">
        <f>VLOOKUP(F81,'Source lists'!$E$1:F80,2,FALSE)</f>
        <v>3</v>
      </c>
      <c r="J81" s="1">
        <f>VLOOKUP(G81,'Source lists'!$H$1:I81,2,FALSE)</f>
        <v>3</v>
      </c>
      <c r="K81" s="1">
        <f>VLOOKUP(F81,'Source lists'!$E$2:$F$6,2,FALSE)*(VLOOKUP(G81,'Source lists'!$H$2:$I$7,2,FALSE)^2)/VLOOKUP(H81,'Source lists'!$K$2:$L$9,2,FALSE)</f>
        <v>13.5</v>
      </c>
    </row>
    <row r="82" spans="1:11" ht="34" x14ac:dyDescent="0.2">
      <c r="A82">
        <v>71</v>
      </c>
      <c r="B82" t="s">
        <v>2</v>
      </c>
      <c r="C82" t="s">
        <v>133</v>
      </c>
      <c r="D82" t="s">
        <v>188</v>
      </c>
      <c r="E82" s="2" t="s">
        <v>135</v>
      </c>
      <c r="F82" t="s">
        <v>16</v>
      </c>
      <c r="G82" t="s">
        <v>29</v>
      </c>
      <c r="H82" t="s">
        <v>23</v>
      </c>
      <c r="I82" s="1">
        <f>VLOOKUP(F82,'Source lists'!$E$1:F81,2,FALSE)</f>
        <v>3</v>
      </c>
      <c r="J82" s="1">
        <f>VLOOKUP(G82,'Source lists'!$H$1:I82,2,FALSE)</f>
        <v>3</v>
      </c>
      <c r="K82" s="1">
        <f>VLOOKUP(F82,'Source lists'!$E$2:$F$6,2,FALSE)*(VLOOKUP(G82,'Source lists'!$H$2:$I$7,2,FALSE)^2)/VLOOKUP(H82,'Source lists'!$K$2:$L$9,2,FALSE)</f>
        <v>13.5</v>
      </c>
    </row>
    <row r="83" spans="1:11" ht="34" x14ac:dyDescent="0.2">
      <c r="A83">
        <v>72</v>
      </c>
      <c r="B83" t="s">
        <v>2</v>
      </c>
      <c r="C83" t="s">
        <v>133</v>
      </c>
      <c r="D83" t="s">
        <v>188</v>
      </c>
      <c r="E83" s="2" t="s">
        <v>195</v>
      </c>
      <c r="F83" t="s">
        <v>16</v>
      </c>
      <c r="G83" t="s">
        <v>29</v>
      </c>
      <c r="H83" t="s">
        <v>23</v>
      </c>
      <c r="I83" s="1">
        <f>VLOOKUP(F83,'Source lists'!$E$1:F82,2,FALSE)</f>
        <v>3</v>
      </c>
      <c r="J83" s="1">
        <f>VLOOKUP(G83,'Source lists'!$H$1:I83,2,FALSE)</f>
        <v>3</v>
      </c>
      <c r="K83" s="1">
        <f>VLOOKUP(F83,'Source lists'!$E$2:$F$6,2,FALSE)*(VLOOKUP(G83,'Source lists'!$H$2:$I$7,2,FALSE)^2)/VLOOKUP(H83,'Source lists'!$K$2:$L$9,2,FALSE)</f>
        <v>13.5</v>
      </c>
    </row>
    <row r="84" spans="1:11" ht="17" x14ac:dyDescent="0.2">
      <c r="A84">
        <v>85</v>
      </c>
      <c r="B84" t="s">
        <v>6</v>
      </c>
      <c r="C84" t="s">
        <v>150</v>
      </c>
      <c r="E84" s="2" t="s">
        <v>152</v>
      </c>
      <c r="F84" t="s">
        <v>16</v>
      </c>
      <c r="G84" t="s">
        <v>29</v>
      </c>
      <c r="H84" t="s">
        <v>23</v>
      </c>
      <c r="I84" s="1">
        <f>VLOOKUP(F84,'Source lists'!$E$1:F83,2,FALSE)</f>
        <v>3</v>
      </c>
      <c r="J84" s="1">
        <f>VLOOKUP(G84,'Source lists'!$H$1:I84,2,FALSE)</f>
        <v>3</v>
      </c>
      <c r="K84" s="1">
        <f>VLOOKUP(F84,'Source lists'!$E$2:$F$6,2,FALSE)*(VLOOKUP(G84,'Source lists'!$H$2:$I$7,2,FALSE)^2)/VLOOKUP(H84,'Source lists'!$K$2:$L$9,2,FALSE)</f>
        <v>13.5</v>
      </c>
    </row>
    <row r="85" spans="1:11" ht="17" x14ac:dyDescent="0.2">
      <c r="A85">
        <v>86</v>
      </c>
      <c r="B85" t="s">
        <v>6</v>
      </c>
      <c r="C85" t="s">
        <v>150</v>
      </c>
      <c r="E85" s="2" t="s">
        <v>153</v>
      </c>
      <c r="F85" t="s">
        <v>16</v>
      </c>
      <c r="G85" t="s">
        <v>29</v>
      </c>
      <c r="H85" t="s">
        <v>23</v>
      </c>
      <c r="I85" s="1">
        <f>VLOOKUP(F85,'Source lists'!$E$1:F84,2,FALSE)</f>
        <v>3</v>
      </c>
      <c r="J85" s="1">
        <f>VLOOKUP(G85,'Source lists'!$H$1:I85,2,FALSE)</f>
        <v>3</v>
      </c>
      <c r="K85" s="1">
        <f>VLOOKUP(F85,'Source lists'!$E$2:$F$6,2,FALSE)*(VLOOKUP(G85,'Source lists'!$H$2:$I$7,2,FALSE)^2)/VLOOKUP(H85,'Source lists'!$K$2:$L$9,2,FALSE)</f>
        <v>13.5</v>
      </c>
    </row>
    <row r="86" spans="1:11" ht="17" x14ac:dyDescent="0.2">
      <c r="A86">
        <v>36</v>
      </c>
      <c r="B86" t="s">
        <v>66</v>
      </c>
      <c r="C86" t="s">
        <v>73</v>
      </c>
      <c r="D86" t="s">
        <v>85</v>
      </c>
      <c r="E86" s="2" t="s">
        <v>86</v>
      </c>
      <c r="F86" t="s">
        <v>15</v>
      </c>
      <c r="G86" t="s">
        <v>28</v>
      </c>
      <c r="H86" t="s">
        <v>70</v>
      </c>
      <c r="I86" s="1">
        <f>VLOOKUP(F86,'Source lists'!$E$1:F85,2,FALSE)</f>
        <v>4</v>
      </c>
      <c r="J86" s="1">
        <f>VLOOKUP(G86,'Source lists'!$H$1:I86,2,FALSE)</f>
        <v>4</v>
      </c>
      <c r="K86" s="1">
        <f>VLOOKUP(F86,'Source lists'!$E$2:$F$6,2,FALSE)*(VLOOKUP(G86,'Source lists'!$H$2:$I$7,2,FALSE)^2)/VLOOKUP(H86,'Source lists'!$K$2:$L$9,2,FALSE)</f>
        <v>12.8</v>
      </c>
    </row>
    <row r="87" spans="1:11" ht="17" x14ac:dyDescent="0.2">
      <c r="A87">
        <v>37</v>
      </c>
      <c r="B87" t="s">
        <v>38</v>
      </c>
      <c r="C87" t="s">
        <v>80</v>
      </c>
      <c r="D87" t="s">
        <v>85</v>
      </c>
      <c r="E87" s="2" t="s">
        <v>86</v>
      </c>
      <c r="F87" t="s">
        <v>15</v>
      </c>
      <c r="G87" t="s">
        <v>28</v>
      </c>
      <c r="H87" t="s">
        <v>70</v>
      </c>
      <c r="I87" s="1">
        <f>VLOOKUP(F87,'Source lists'!$E$1:F86,2,FALSE)</f>
        <v>4</v>
      </c>
      <c r="J87" s="1">
        <f>VLOOKUP(G87,'Source lists'!$H$1:I87,2,FALSE)</f>
        <v>4</v>
      </c>
      <c r="K87" s="1">
        <f>VLOOKUP(F87,'Source lists'!$E$2:$F$6,2,FALSE)*(VLOOKUP(G87,'Source lists'!$H$2:$I$7,2,FALSE)^2)/VLOOKUP(H87,'Source lists'!$K$2:$L$9,2,FALSE)</f>
        <v>12.8</v>
      </c>
    </row>
    <row r="88" spans="1:11" ht="34" x14ac:dyDescent="0.2">
      <c r="A88">
        <v>47</v>
      </c>
      <c r="B88" t="s">
        <v>1</v>
      </c>
      <c r="C88" t="s">
        <v>91</v>
      </c>
      <c r="D88" t="s">
        <v>112</v>
      </c>
      <c r="E88" s="2" t="s">
        <v>113</v>
      </c>
      <c r="F88" t="s">
        <v>15</v>
      </c>
      <c r="G88" t="s">
        <v>28</v>
      </c>
      <c r="H88" t="s">
        <v>70</v>
      </c>
      <c r="I88" s="1">
        <f>VLOOKUP(F88,'Source lists'!$E$1:F87,2,FALSE)</f>
        <v>4</v>
      </c>
      <c r="J88" s="1">
        <f>VLOOKUP(G88,'Source lists'!$H$1:I88,2,FALSE)</f>
        <v>4</v>
      </c>
      <c r="K88" s="1">
        <f>VLOOKUP(F88,'Source lists'!$E$2:$F$6,2,FALSE)*(VLOOKUP(G88,'Source lists'!$H$2:$I$7,2,FALSE)^2)/VLOOKUP(H88,'Source lists'!$K$2:$L$9,2,FALSE)</f>
        <v>12.8</v>
      </c>
    </row>
    <row r="89" spans="1:11" ht="34" x14ac:dyDescent="0.2">
      <c r="A89">
        <v>50</v>
      </c>
      <c r="B89" t="s">
        <v>1</v>
      </c>
      <c r="C89" t="s">
        <v>91</v>
      </c>
      <c r="D89" t="s">
        <v>112</v>
      </c>
      <c r="E89" s="2" t="s">
        <v>101</v>
      </c>
      <c r="F89" t="s">
        <v>15</v>
      </c>
      <c r="G89" t="s">
        <v>28</v>
      </c>
      <c r="H89" t="s">
        <v>70</v>
      </c>
      <c r="I89" s="1">
        <f>VLOOKUP(F89,'Source lists'!$E$1:F88,2,FALSE)</f>
        <v>4</v>
      </c>
      <c r="J89" s="1">
        <f>VLOOKUP(G89,'Source lists'!$H$1:I89,2,FALSE)</f>
        <v>4</v>
      </c>
      <c r="K89" s="1">
        <f>VLOOKUP(F89,'Source lists'!$E$2:$F$6,2,FALSE)*(VLOOKUP(G89,'Source lists'!$H$2:$I$7,2,FALSE)^2)/VLOOKUP(H89,'Source lists'!$K$2:$L$9,2,FALSE)</f>
        <v>12.8</v>
      </c>
    </row>
    <row r="90" spans="1:11" ht="34" x14ac:dyDescent="0.2">
      <c r="A90">
        <v>56</v>
      </c>
      <c r="B90" t="s">
        <v>1</v>
      </c>
      <c r="C90" t="s">
        <v>91</v>
      </c>
      <c r="E90" s="2" t="s">
        <v>110</v>
      </c>
      <c r="F90" t="s">
        <v>15</v>
      </c>
      <c r="G90" t="s">
        <v>28</v>
      </c>
      <c r="H90" t="s">
        <v>70</v>
      </c>
      <c r="I90" s="1">
        <f>VLOOKUP(F90,'Source lists'!$E$1:F89,2,FALSE)</f>
        <v>4</v>
      </c>
      <c r="J90" s="1">
        <f>VLOOKUP(G90,'Source lists'!$H$1:I90,2,FALSE)</f>
        <v>4</v>
      </c>
      <c r="K90" s="1">
        <f>VLOOKUP(F90,'Source lists'!$E$2:$F$6,2,FALSE)*(VLOOKUP(G90,'Source lists'!$H$2:$I$7,2,FALSE)^2)/VLOOKUP(H90,'Source lists'!$K$2:$L$9,2,FALSE)</f>
        <v>12.8</v>
      </c>
    </row>
    <row r="91" spans="1:11" ht="119" x14ac:dyDescent="0.2">
      <c r="A91">
        <v>41</v>
      </c>
      <c r="B91" t="s">
        <v>1</v>
      </c>
      <c r="C91" t="s">
        <v>87</v>
      </c>
      <c r="D91" t="s">
        <v>89</v>
      </c>
      <c r="E91" s="2" t="s">
        <v>90</v>
      </c>
      <c r="F91" t="s">
        <v>17</v>
      </c>
      <c r="G91" t="s">
        <v>26</v>
      </c>
      <c r="H91" t="s">
        <v>22</v>
      </c>
      <c r="I91" s="1">
        <f>VLOOKUP(F91,'Source lists'!$E$1:F90,2,FALSE)</f>
        <v>1</v>
      </c>
      <c r="J91" s="1">
        <f>VLOOKUP(G91,'Source lists'!$H$1:I91,2,FALSE)</f>
        <v>10</v>
      </c>
      <c r="K91" s="1">
        <f>VLOOKUP(F91,'Source lists'!$E$2:$F$6,2,FALSE)*(VLOOKUP(G91,'Source lists'!$H$2:$I$7,2,FALSE)^2)/VLOOKUP(H91,'Source lists'!$K$2:$L$9,2,FALSE)</f>
        <v>12.5</v>
      </c>
    </row>
    <row r="92" spans="1:11" ht="68" x14ac:dyDescent="0.2">
      <c r="A92">
        <v>52</v>
      </c>
      <c r="B92" t="s">
        <v>3</v>
      </c>
      <c r="C92" t="s">
        <v>104</v>
      </c>
      <c r="E92" s="2" t="s">
        <v>114</v>
      </c>
      <c r="F92" t="s">
        <v>17</v>
      </c>
      <c r="G92" t="s">
        <v>26</v>
      </c>
      <c r="H92" t="s">
        <v>22</v>
      </c>
      <c r="I92" s="1">
        <f>VLOOKUP(F92,'Source lists'!$E$1:F91,2,FALSE)</f>
        <v>1</v>
      </c>
      <c r="J92" s="1">
        <f>VLOOKUP(G92,'Source lists'!$H$1:I92,2,FALSE)</f>
        <v>10</v>
      </c>
      <c r="K92" s="1">
        <f>VLOOKUP(F92,'Source lists'!$E$2:$F$6,2,FALSE)*(VLOOKUP(G92,'Source lists'!$H$2:$I$7,2,FALSE)^2)/VLOOKUP(H92,'Source lists'!$K$2:$L$9,2,FALSE)</f>
        <v>12.5</v>
      </c>
    </row>
    <row r="93" spans="1:11" ht="51" x14ac:dyDescent="0.2">
      <c r="A93">
        <v>65</v>
      </c>
      <c r="B93" t="s">
        <v>2</v>
      </c>
      <c r="C93" t="s">
        <v>128</v>
      </c>
      <c r="E93" s="2" t="s">
        <v>129</v>
      </c>
      <c r="F93" t="s">
        <v>17</v>
      </c>
      <c r="G93" t="s">
        <v>26</v>
      </c>
      <c r="H93" t="s">
        <v>22</v>
      </c>
      <c r="I93" s="1">
        <f>VLOOKUP(F93,'Source lists'!$E$1:F92,2,FALSE)</f>
        <v>1</v>
      </c>
      <c r="J93" s="1">
        <f>VLOOKUP(G93,'Source lists'!$H$1:I93,2,FALSE)</f>
        <v>10</v>
      </c>
      <c r="K93" s="1">
        <f>VLOOKUP(F93,'Source lists'!$E$2:$F$6,2,FALSE)*(VLOOKUP(G93,'Source lists'!$H$2:$I$7,2,FALSE)^2)/VLOOKUP(H93,'Source lists'!$K$2:$L$9,2,FALSE)</f>
        <v>12.5</v>
      </c>
    </row>
    <row r="94" spans="1:11" ht="34" x14ac:dyDescent="0.2">
      <c r="A94">
        <v>83</v>
      </c>
      <c r="B94" t="s">
        <v>4</v>
      </c>
      <c r="C94" t="s">
        <v>148</v>
      </c>
      <c r="E94" s="2" t="s">
        <v>149</v>
      </c>
      <c r="F94" t="s">
        <v>17</v>
      </c>
      <c r="G94" t="s">
        <v>26</v>
      </c>
      <c r="H94" t="s">
        <v>22</v>
      </c>
      <c r="I94" s="1">
        <f>VLOOKUP(F94,'Source lists'!$E$1:F93,2,FALSE)</f>
        <v>1</v>
      </c>
      <c r="J94" s="1">
        <f>VLOOKUP(G94,'Source lists'!$H$1:I94,2,FALSE)</f>
        <v>10</v>
      </c>
      <c r="K94" s="1">
        <f>VLOOKUP(F94,'Source lists'!$E$2:$F$6,2,FALSE)*(VLOOKUP(G94,'Source lists'!$H$2:$I$7,2,FALSE)^2)/VLOOKUP(H94,'Source lists'!$K$2:$L$9,2,FALSE)</f>
        <v>12.5</v>
      </c>
    </row>
    <row r="95" spans="1:11" ht="119" x14ac:dyDescent="0.2">
      <c r="A95">
        <v>102</v>
      </c>
      <c r="B95" t="s">
        <v>5</v>
      </c>
      <c r="C95" t="s">
        <v>170</v>
      </c>
      <c r="E95" s="2" t="s">
        <v>171</v>
      </c>
      <c r="F95" t="s">
        <v>17</v>
      </c>
      <c r="G95" t="s">
        <v>26</v>
      </c>
      <c r="H95" t="s">
        <v>22</v>
      </c>
      <c r="I95" s="1">
        <f>VLOOKUP(F95,'Source lists'!$E$1:F94,2,FALSE)</f>
        <v>1</v>
      </c>
      <c r="J95" s="1">
        <f>VLOOKUP(G95,'Source lists'!$H$1:I95,2,FALSE)</f>
        <v>10</v>
      </c>
      <c r="K95" s="1">
        <f>VLOOKUP(F95,'Source lists'!$E$2:$F$6,2,FALSE)*(VLOOKUP(G95,'Source lists'!$H$2:$I$7,2,FALSE)^2)/VLOOKUP(H95,'Source lists'!$K$2:$L$9,2,FALSE)</f>
        <v>12.5</v>
      </c>
    </row>
    <row r="96" spans="1:11" ht="68" x14ac:dyDescent="0.2">
      <c r="A96">
        <v>105</v>
      </c>
      <c r="B96" t="s">
        <v>8</v>
      </c>
      <c r="C96" t="s">
        <v>173</v>
      </c>
      <c r="E96" s="2" t="s">
        <v>196</v>
      </c>
      <c r="F96" t="s">
        <v>17</v>
      </c>
      <c r="G96" t="s">
        <v>26</v>
      </c>
      <c r="H96" t="s">
        <v>22</v>
      </c>
      <c r="I96" s="1">
        <f>VLOOKUP(F96,'Source lists'!$E$1:F95,2,FALSE)</f>
        <v>1</v>
      </c>
      <c r="J96" s="1">
        <f>VLOOKUP(G96,'Source lists'!$H$1:I96,2,FALSE)</f>
        <v>10</v>
      </c>
      <c r="K96" s="1">
        <f>VLOOKUP(F96,'Source lists'!$E$2:$F$6,2,FALSE)*(VLOOKUP(G96,'Source lists'!$H$2:$I$7,2,FALSE)^2)/VLOOKUP(H96,'Source lists'!$K$2:$L$9,2,FALSE)</f>
        <v>12.5</v>
      </c>
    </row>
    <row r="97" spans="1:11" ht="68" x14ac:dyDescent="0.2">
      <c r="A97">
        <v>33</v>
      </c>
      <c r="B97" t="s">
        <v>66</v>
      </c>
      <c r="C97" t="s">
        <v>82</v>
      </c>
      <c r="E97" s="2" t="s">
        <v>117</v>
      </c>
      <c r="F97" t="s">
        <v>17</v>
      </c>
      <c r="G97" t="s">
        <v>26</v>
      </c>
      <c r="H97" t="s">
        <v>21</v>
      </c>
      <c r="I97" s="1">
        <f>VLOOKUP(F97,'Source lists'!$E$1:F96,2,FALSE)</f>
        <v>1</v>
      </c>
      <c r="J97" s="1">
        <f>VLOOKUP(G97,'Source lists'!$H$1:I97,2,FALSE)</f>
        <v>10</v>
      </c>
      <c r="K97" s="1">
        <f>VLOOKUP(F97,'Source lists'!$E$2:$F$6,2,FALSE)*(VLOOKUP(G97,'Source lists'!$H$2:$I$7,2,FALSE)^2)/VLOOKUP(H97,'Source lists'!$K$2:$L$9,2,FALSE)</f>
        <v>10</v>
      </c>
    </row>
    <row r="98" spans="1:11" ht="17" x14ac:dyDescent="0.2">
      <c r="A98">
        <v>62</v>
      </c>
      <c r="B98" t="s">
        <v>7</v>
      </c>
      <c r="E98" s="2" t="s">
        <v>125</v>
      </c>
      <c r="F98" t="s">
        <v>17</v>
      </c>
      <c r="G98" t="s">
        <v>26</v>
      </c>
      <c r="H98" t="s">
        <v>21</v>
      </c>
      <c r="I98" s="1">
        <f>VLOOKUP(F98,'Source lists'!$E$1:F97,2,FALSE)</f>
        <v>1</v>
      </c>
      <c r="J98" s="1">
        <f>VLOOKUP(G98,'Source lists'!$H$1:I98,2,FALSE)</f>
        <v>10</v>
      </c>
      <c r="K98" s="1">
        <f>VLOOKUP(F98,'Source lists'!$E$2:$F$6,2,FALSE)*(VLOOKUP(G98,'Source lists'!$H$2:$I$7,2,FALSE)^2)/VLOOKUP(H98,'Source lists'!$K$2:$L$9,2,FALSE)</f>
        <v>10</v>
      </c>
    </row>
    <row r="99" spans="1:11" ht="17" x14ac:dyDescent="0.2">
      <c r="A99">
        <v>63</v>
      </c>
      <c r="B99" t="s">
        <v>123</v>
      </c>
      <c r="E99" s="2" t="s">
        <v>124</v>
      </c>
      <c r="F99" t="s">
        <v>17</v>
      </c>
      <c r="G99" t="s">
        <v>26</v>
      </c>
      <c r="H99" t="s">
        <v>21</v>
      </c>
      <c r="I99" s="1">
        <f>VLOOKUP(F99,'Source lists'!$E$1:F98,2,FALSE)</f>
        <v>1</v>
      </c>
      <c r="J99" s="1">
        <f>VLOOKUP(G99,'Source lists'!$H$1:I99,2,FALSE)</f>
        <v>10</v>
      </c>
      <c r="K99" s="1">
        <f>VLOOKUP(F99,'Source lists'!$E$2:$F$6,2,FALSE)*(VLOOKUP(G99,'Source lists'!$H$2:$I$7,2,FALSE)^2)/VLOOKUP(H99,'Source lists'!$K$2:$L$9,2,FALSE)</f>
        <v>10</v>
      </c>
    </row>
    <row r="100" spans="1:11" ht="119" x14ac:dyDescent="0.2">
      <c r="A100">
        <v>82</v>
      </c>
      <c r="B100" t="s">
        <v>5</v>
      </c>
      <c r="C100" t="s">
        <v>147</v>
      </c>
      <c r="E100" s="2" t="s">
        <v>197</v>
      </c>
      <c r="F100" t="s">
        <v>17</v>
      </c>
      <c r="G100" t="s">
        <v>26</v>
      </c>
      <c r="H100" t="s">
        <v>21</v>
      </c>
      <c r="I100" s="1">
        <f>VLOOKUP(F100,'Source lists'!$E$1:F99,2,FALSE)</f>
        <v>1</v>
      </c>
      <c r="J100" s="1">
        <f>VLOOKUP(G100,'Source lists'!$H$1:I100,2,FALSE)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1" ht="51" x14ac:dyDescent="0.2">
      <c r="A101">
        <v>99</v>
      </c>
      <c r="B101" t="s">
        <v>168</v>
      </c>
      <c r="C101" t="s">
        <v>169</v>
      </c>
      <c r="E101" s="2" t="s">
        <v>198</v>
      </c>
      <c r="F101" t="s">
        <v>17</v>
      </c>
      <c r="G101" t="s">
        <v>26</v>
      </c>
      <c r="H101" t="s">
        <v>21</v>
      </c>
      <c r="I101" s="1">
        <f>VLOOKUP(F101,'Source lists'!$E$1:F100,2,FALSE)</f>
        <v>1</v>
      </c>
      <c r="J101" s="1">
        <f>VLOOKUP(G101,'Source lists'!$H$1:I101,2,FALSE)</f>
        <v>10</v>
      </c>
      <c r="K101" s="1">
        <f>VLOOKUP(F101,'Source lists'!$E$2:$F$6,2,FALSE)*(VLOOKUP(G101,'Source lists'!$H$2:$I$7,2,FALSE)^2)/VLOOKUP(H101,'Source lists'!$K$2:$L$9,2,FALSE)</f>
        <v>10</v>
      </c>
    </row>
    <row r="102" spans="1:11" ht="34" x14ac:dyDescent="0.2">
      <c r="A102">
        <v>26</v>
      </c>
      <c r="B102" t="s">
        <v>66</v>
      </c>
      <c r="C102" t="s">
        <v>73</v>
      </c>
      <c r="E102" s="2" t="s">
        <v>74</v>
      </c>
      <c r="F102" t="s">
        <v>16</v>
      </c>
      <c r="G102" t="s">
        <v>29</v>
      </c>
      <c r="H102" t="s">
        <v>24</v>
      </c>
      <c r="I102" s="1">
        <f>VLOOKUP(F102,'Source lists'!$E$1:F101,2,FALSE)</f>
        <v>3</v>
      </c>
      <c r="J102" s="1">
        <f>VLOOKUP(G102,'Source lists'!$H$1:I102,2,FALSE)</f>
        <v>3</v>
      </c>
      <c r="K102" s="1">
        <f>VLOOKUP(F102,'Source lists'!$E$2:$F$6,2,FALSE)*(VLOOKUP(G102,'Source lists'!$H$2:$I$7,2,FALSE)^2)/VLOOKUP(H102,'Source lists'!$K$2:$L$9,2,FALSE)</f>
        <v>9</v>
      </c>
    </row>
    <row r="103" spans="1:11" ht="34" x14ac:dyDescent="0.2">
      <c r="A103">
        <v>39</v>
      </c>
      <c r="B103" t="s">
        <v>1</v>
      </c>
      <c r="C103" t="s">
        <v>87</v>
      </c>
      <c r="E103" s="2" t="s">
        <v>119</v>
      </c>
      <c r="F103" t="s">
        <v>16</v>
      </c>
      <c r="G103" t="s">
        <v>29</v>
      </c>
      <c r="H103" t="s">
        <v>24</v>
      </c>
      <c r="I103" s="1">
        <f>VLOOKUP(F103,'Source lists'!$E$1:F102,2,FALSE)</f>
        <v>3</v>
      </c>
      <c r="J103" s="1">
        <f>VLOOKUP(G103,'Source lists'!$H$1:I103,2,FALSE)</f>
        <v>3</v>
      </c>
      <c r="K103" s="1">
        <f>VLOOKUP(F103,'Source lists'!$E$2:$F$6,2,FALSE)*(VLOOKUP(G103,'Source lists'!$H$2:$I$7,2,FALSE)^2)/VLOOKUP(H103,'Source lists'!$K$2:$L$9,2,FALSE)</f>
        <v>9</v>
      </c>
    </row>
    <row r="104" spans="1:11" ht="17" x14ac:dyDescent="0.2">
      <c r="A104">
        <v>42</v>
      </c>
      <c r="B104" t="s">
        <v>1</v>
      </c>
      <c r="C104" t="s">
        <v>91</v>
      </c>
      <c r="E104" s="2" t="s">
        <v>92</v>
      </c>
      <c r="F104" t="s">
        <v>16</v>
      </c>
      <c r="G104" t="s">
        <v>29</v>
      </c>
      <c r="H104" t="s">
        <v>24</v>
      </c>
      <c r="I104" s="1">
        <f>VLOOKUP(F104,'Source lists'!$E$1:F103,2,FALSE)</f>
        <v>3</v>
      </c>
      <c r="J104" s="1">
        <f>VLOOKUP(G104,'Source lists'!$H$1:I104,2,FALSE)</f>
        <v>3</v>
      </c>
      <c r="K104" s="1">
        <f>VLOOKUP(F104,'Source lists'!$E$2:$F$6,2,FALSE)*(VLOOKUP(G104,'Source lists'!$H$2:$I$7,2,FALSE)^2)/VLOOKUP(H104,'Source lists'!$K$2:$L$9,2,FALSE)</f>
        <v>9</v>
      </c>
    </row>
    <row r="105" spans="1:11" ht="34" x14ac:dyDescent="0.2">
      <c r="A105">
        <v>46</v>
      </c>
      <c r="B105" t="s">
        <v>1</v>
      </c>
      <c r="C105" t="s">
        <v>91</v>
      </c>
      <c r="E105" s="2" t="s">
        <v>98</v>
      </c>
      <c r="F105" t="s">
        <v>16</v>
      </c>
      <c r="G105" t="s">
        <v>29</v>
      </c>
      <c r="H105" t="s">
        <v>24</v>
      </c>
      <c r="I105" s="1">
        <f>VLOOKUP(F105,'Source lists'!$E$1:F104,2,FALSE)</f>
        <v>3</v>
      </c>
      <c r="J105" s="1">
        <f>VLOOKUP(G105,'Source lists'!$H$1:I105,2,FALSE)</f>
        <v>3</v>
      </c>
      <c r="K105" s="1">
        <f>VLOOKUP(F105,'Source lists'!$E$2:$F$6,2,FALSE)*(VLOOKUP(G105,'Source lists'!$H$2:$I$7,2,FALSE)^2)/VLOOKUP(H105,'Source lists'!$K$2:$L$9,2,FALSE)</f>
        <v>9</v>
      </c>
    </row>
    <row r="106" spans="1:11" ht="17" x14ac:dyDescent="0.2">
      <c r="A106">
        <v>68</v>
      </c>
      <c r="B106" t="s">
        <v>2</v>
      </c>
      <c r="C106" t="s">
        <v>131</v>
      </c>
      <c r="E106" s="2" t="s">
        <v>199</v>
      </c>
      <c r="F106" t="s">
        <v>17</v>
      </c>
      <c r="G106" t="s">
        <v>159</v>
      </c>
      <c r="H106" t="s">
        <v>67</v>
      </c>
      <c r="I106" s="1">
        <f>VLOOKUP(F106,'Source lists'!$E$1:F105,2,FALSE)</f>
        <v>1</v>
      </c>
      <c r="J106" s="1">
        <f>VLOOKUP(G106,'Source lists'!$H$1:I106,2,FALSE)</f>
        <v>6</v>
      </c>
      <c r="K106" s="1">
        <f>VLOOKUP(F106,'Source lists'!$E$2:$F$6,2,FALSE)*(VLOOKUP(G106,'Source lists'!$H$2:$I$7,2,FALSE)^2)/VLOOKUP(H106,'Source lists'!$K$2:$L$9,2,FALSE)</f>
        <v>9</v>
      </c>
    </row>
    <row r="107" spans="1:11" ht="17" x14ac:dyDescent="0.2">
      <c r="A107">
        <v>69</v>
      </c>
      <c r="B107" t="s">
        <v>2</v>
      </c>
      <c r="C107" t="s">
        <v>131</v>
      </c>
      <c r="E107" s="2" t="s">
        <v>200</v>
      </c>
      <c r="F107" t="s">
        <v>17</v>
      </c>
      <c r="G107" t="s">
        <v>159</v>
      </c>
      <c r="H107" t="s">
        <v>67</v>
      </c>
      <c r="I107" s="1">
        <f>VLOOKUP(F107,'Source lists'!$E$1:F106,2,FALSE)</f>
        <v>1</v>
      </c>
      <c r="J107" s="1">
        <f>VLOOKUP(G107,'Source lists'!$H$1:I107,2,FALSE)</f>
        <v>6</v>
      </c>
      <c r="K107" s="1">
        <f>VLOOKUP(F107,'Source lists'!$E$2:$F$6,2,FALSE)*(VLOOKUP(G107,'Source lists'!$H$2:$I$7,2,FALSE)^2)/VLOOKUP(H107,'Source lists'!$K$2:$L$9,2,FALSE)</f>
        <v>9</v>
      </c>
    </row>
    <row r="108" spans="1:11" ht="17" x14ac:dyDescent="0.2">
      <c r="A108">
        <v>70</v>
      </c>
      <c r="B108" t="s">
        <v>2</v>
      </c>
      <c r="C108" t="s">
        <v>131</v>
      </c>
      <c r="E108" s="2" t="s">
        <v>132</v>
      </c>
      <c r="F108" t="s">
        <v>17</v>
      </c>
      <c r="G108" t="s">
        <v>159</v>
      </c>
      <c r="H108" t="s">
        <v>67</v>
      </c>
      <c r="I108" s="1">
        <f>VLOOKUP(F108,'Source lists'!$E$1:F107,2,FALSE)</f>
        <v>1</v>
      </c>
      <c r="J108" s="1">
        <f>VLOOKUP(G108,'Source lists'!$H$1:I108,2,FALSE)</f>
        <v>6</v>
      </c>
      <c r="K108" s="1">
        <f>VLOOKUP(F108,'Source lists'!$E$2:$F$6,2,FALSE)*(VLOOKUP(G108,'Source lists'!$H$2:$I$7,2,FALSE)^2)/VLOOKUP(H108,'Source lists'!$K$2:$L$9,2,FALSE)</f>
        <v>9</v>
      </c>
    </row>
    <row r="109" spans="1:11" ht="119" x14ac:dyDescent="0.2">
      <c r="A109">
        <v>75</v>
      </c>
      <c r="B109" t="s">
        <v>2</v>
      </c>
      <c r="C109" t="s">
        <v>133</v>
      </c>
      <c r="D109" t="s">
        <v>138</v>
      </c>
      <c r="E109" s="2" t="s">
        <v>201</v>
      </c>
      <c r="F109" t="s">
        <v>17</v>
      </c>
      <c r="G109" t="s">
        <v>159</v>
      </c>
      <c r="H109" t="s">
        <v>67</v>
      </c>
      <c r="I109" s="1">
        <f>VLOOKUP(F109,'Source lists'!$E$1:F108,2,FALSE)</f>
        <v>1</v>
      </c>
      <c r="J109" s="1">
        <f>VLOOKUP(G109,'Source lists'!$H$1:I109,2,FALSE)</f>
        <v>6</v>
      </c>
      <c r="K109" s="1">
        <f>VLOOKUP(F109,'Source lists'!$E$2:$F$6,2,FALSE)*(VLOOKUP(G109,'Source lists'!$H$2:$I$7,2,FALSE)^2)/VLOOKUP(H109,'Source lists'!$K$2:$L$9,2,FALSE)</f>
        <v>9</v>
      </c>
    </row>
    <row r="110" spans="1:11" ht="17" x14ac:dyDescent="0.2">
      <c r="A110">
        <v>78</v>
      </c>
      <c r="B110" t="s">
        <v>3</v>
      </c>
      <c r="C110" t="s">
        <v>142</v>
      </c>
      <c r="E110" s="2" t="s">
        <v>144</v>
      </c>
      <c r="F110" t="s">
        <v>17</v>
      </c>
      <c r="G110" t="s">
        <v>159</v>
      </c>
      <c r="H110" t="s">
        <v>67</v>
      </c>
      <c r="I110" s="1">
        <f>VLOOKUP(F110,'Source lists'!$E$1:F109,2,FALSE)</f>
        <v>1</v>
      </c>
      <c r="J110" s="1">
        <f>VLOOKUP(G110,'Source lists'!$H$1:I110,2,FALSE)</f>
        <v>6</v>
      </c>
      <c r="K110" s="1">
        <f>VLOOKUP(F110,'Source lists'!$E$2:$F$6,2,FALSE)*(VLOOKUP(G110,'Source lists'!$H$2:$I$7,2,FALSE)^2)/VLOOKUP(H110,'Source lists'!$K$2:$L$9,2,FALSE)</f>
        <v>9</v>
      </c>
    </row>
    <row r="111" spans="1:11" ht="34" x14ac:dyDescent="0.2">
      <c r="A111">
        <v>110</v>
      </c>
      <c r="B111" t="s">
        <v>75</v>
      </c>
      <c r="E111" s="2" t="s">
        <v>185</v>
      </c>
      <c r="F111" t="s">
        <v>16</v>
      </c>
      <c r="G111" t="s">
        <v>29</v>
      </c>
      <c r="H111" t="s">
        <v>24</v>
      </c>
      <c r="I111" s="1">
        <f>VLOOKUP(F111,'Source lists'!$E$1:F45,2,FALSE)</f>
        <v>3</v>
      </c>
      <c r="J111" s="1">
        <f>VLOOKUP(G111,'Source lists'!$H$1:I46,2,FALSE)</f>
        <v>3</v>
      </c>
      <c r="K111" s="1">
        <f>VLOOKUP(F111,'Source lists'!$E$2:$F$6,2,FALSE)*(VLOOKUP(G111,'Source lists'!$H$2:$I$7,2,FALSE)^2)/VLOOKUP(H111,'Source lists'!$K$2:$L$9,2,FALSE)</f>
        <v>9</v>
      </c>
    </row>
    <row r="112" spans="1:11" ht="34" x14ac:dyDescent="0.2">
      <c r="A112">
        <v>51</v>
      </c>
      <c r="B112" t="s">
        <v>75</v>
      </c>
      <c r="C112" t="s">
        <v>102</v>
      </c>
      <c r="E112" s="2" t="s">
        <v>103</v>
      </c>
      <c r="F112" t="s">
        <v>17</v>
      </c>
      <c r="G112" t="s">
        <v>27</v>
      </c>
      <c r="H112" t="s">
        <v>69</v>
      </c>
      <c r="I112" s="1">
        <f>VLOOKUP(F112,'Source lists'!$E$1:F110,2,FALSE)</f>
        <v>1</v>
      </c>
      <c r="J112" s="1">
        <f>VLOOKUP(G112,'Source lists'!$H$1:I111,2,FALSE)</f>
        <v>7</v>
      </c>
      <c r="K112" s="1">
        <f>VLOOKUP(F112,'Source lists'!$E$2:$F$6,2,FALSE)*(VLOOKUP(G112,'Source lists'!$H$2:$I$7,2,FALSE)^2)/VLOOKUP(H112,'Source lists'!$K$2:$L$9,2,FALSE)</f>
        <v>7</v>
      </c>
    </row>
    <row r="113" spans="1:13" ht="34" x14ac:dyDescent="0.2">
      <c r="A113">
        <v>28</v>
      </c>
      <c r="B113" t="s">
        <v>66</v>
      </c>
      <c r="C113" t="s">
        <v>73</v>
      </c>
      <c r="E113" s="2" t="s">
        <v>78</v>
      </c>
      <c r="F113" t="s">
        <v>16</v>
      </c>
      <c r="G113" t="s">
        <v>29</v>
      </c>
      <c r="H113" t="s">
        <v>67</v>
      </c>
      <c r="I113" s="1">
        <f>VLOOKUP(F113,'Source lists'!$E$1:F111,2,FALSE)</f>
        <v>3</v>
      </c>
      <c r="J113" s="1">
        <f>VLOOKUP(G113,'Source lists'!$H$1:I112,2,FALSE)</f>
        <v>3</v>
      </c>
      <c r="K113" s="1">
        <f>VLOOKUP(F113,'Source lists'!$E$2:$F$6,2,FALSE)*(VLOOKUP(G113,'Source lists'!$H$2:$I$7,2,FALSE)^2)/VLOOKUP(H113,'Source lists'!$K$2:$L$9,2,FALSE)</f>
        <v>6.75</v>
      </c>
    </row>
    <row r="114" spans="1:13" ht="34" x14ac:dyDescent="0.2">
      <c r="A114">
        <v>111</v>
      </c>
      <c r="B114" t="s">
        <v>2</v>
      </c>
      <c r="C114" t="s">
        <v>133</v>
      </c>
      <c r="E114" s="2" t="s">
        <v>203</v>
      </c>
      <c r="F114" t="s">
        <v>15</v>
      </c>
      <c r="G114" t="s">
        <v>30</v>
      </c>
      <c r="H114" t="s">
        <v>23</v>
      </c>
      <c r="I114" s="1">
        <f>VLOOKUP(F114,'Source lists'!$E$1:F46,2,FALSE)</f>
        <v>4</v>
      </c>
      <c r="J114" s="1">
        <f>VLOOKUP(G114,'Source lists'!$H$1:I47,2,FALSE)</f>
        <v>1</v>
      </c>
      <c r="K114" s="1">
        <f>VLOOKUP(F114,'Source lists'!$E$2:$F$6,2,FALSE)*(VLOOKUP(G114,'Source lists'!$H$2:$I$7,2,FALSE)^2)/VLOOKUP(H114,'Source lists'!$K$2:$L$9,2,FALSE)</f>
        <v>2</v>
      </c>
    </row>
    <row r="115" spans="1:13" ht="34" x14ac:dyDescent="0.2">
      <c r="A115">
        <v>29</v>
      </c>
      <c r="B115" t="s">
        <v>66</v>
      </c>
      <c r="C115" t="s">
        <v>73</v>
      </c>
      <c r="E115" s="2" t="s">
        <v>79</v>
      </c>
      <c r="F115" t="s">
        <v>16</v>
      </c>
      <c r="G115" t="s">
        <v>30</v>
      </c>
      <c r="H115" t="s">
        <v>23</v>
      </c>
      <c r="I115" s="1">
        <f>VLOOKUP(F115,'Source lists'!$E$1:F112,2,FALSE)</f>
        <v>3</v>
      </c>
      <c r="J115" s="1">
        <f>VLOOKUP(G115,'Source lists'!$H$1:I113,2,FALSE)</f>
        <v>1</v>
      </c>
      <c r="K115" s="1">
        <f>VLOOKUP(F115,'Source lists'!$E$2:$F$6,2,FALSE)*(VLOOKUP(G115,'Source lists'!$H$2:$I$7,2,FALSE)^2)/VLOOKUP(H115,'Source lists'!$K$2:$L$9,2,FALSE)</f>
        <v>1.5</v>
      </c>
      <c r="L115">
        <v>27</v>
      </c>
    </row>
    <row r="116" spans="1:13" ht="34" x14ac:dyDescent="0.2">
      <c r="A116">
        <v>30</v>
      </c>
      <c r="B116" t="s">
        <v>38</v>
      </c>
      <c r="E116" s="2" t="s">
        <v>79</v>
      </c>
      <c r="F116" t="s">
        <v>16</v>
      </c>
      <c r="G116" t="s">
        <v>30</v>
      </c>
      <c r="H116" t="s">
        <v>23</v>
      </c>
      <c r="I116" s="1">
        <f>VLOOKUP(F116,'Source lists'!$E$1:F113,2,FALSE)</f>
        <v>3</v>
      </c>
      <c r="J116" s="1">
        <f>VLOOKUP(G116,'Source lists'!$H$1:I114,2,FALSE)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</row>
    <row r="117" spans="1:13" s="3" customFormat="1" ht="34" x14ac:dyDescent="0.2">
      <c r="A117">
        <v>27</v>
      </c>
      <c r="B117" t="s">
        <v>75</v>
      </c>
      <c r="C117" t="s">
        <v>76</v>
      </c>
      <c r="D117"/>
      <c r="E117" s="2" t="s">
        <v>77</v>
      </c>
      <c r="F117" t="s">
        <v>16</v>
      </c>
      <c r="G117" t="s">
        <v>30</v>
      </c>
      <c r="H117" t="s">
        <v>69</v>
      </c>
      <c r="I117" s="1">
        <f>VLOOKUP(F117,'Source lists'!$E$1:F114,2,FALSE)</f>
        <v>3</v>
      </c>
      <c r="J117" s="1">
        <f>VLOOKUP(G117,'Source lists'!$H$1:I115,2,FALSE)</f>
        <v>1</v>
      </c>
      <c r="K117" s="1">
        <f>VLOOKUP(F117,'Source lists'!$E$2:$F$6,2,FALSE)*(VLOOKUP(G117,'Source lists'!$H$2:$I$7,2,FALSE)^2)/VLOOKUP(H117,'Source lists'!$K$2:$L$9,2,FALSE)</f>
        <v>0.42857142857142855</v>
      </c>
      <c r="L117"/>
      <c r="M117"/>
    </row>
  </sheetData>
  <autoFilter ref="A1:M1" xr:uid="{1EB57299-5CFD-7049-BDE4-6415040FFB14}">
    <sortState xmlns:xlrd2="http://schemas.microsoft.com/office/spreadsheetml/2017/richdata2" ref="A2:M117">
      <sortCondition descending="1" ref="K1:K11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2024-01-18T19:41:49Z</dcterms:modified>
</cp:coreProperties>
</file>