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ownloads/nci-jupyter-app_v3.3.1_beta/"/>
    </mc:Choice>
  </mc:AlternateContent>
  <xr:revisionPtr revIDLastSave="0" documentId="13_ncr:1_{2BDA7A74-5CDD-804D-A667-FFBD5C19895B}" xr6:coauthVersionLast="47" xr6:coauthVersionMax="47" xr10:uidLastSave="{00000000-0000-0000-0000-000000000000}"/>
  <bookViews>
    <workbookView xWindow="1500" yWindow="3980" windowWidth="18200" windowHeight="14280" xr2:uid="{030C1BEB-A638-7D4C-8EC0-0515833B8E4B}"/>
  </bookViews>
  <sheets>
    <sheet name="Sheet1" sheetId="1" r:id="rId1"/>
    <sheet name="Selectivity Convers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F2" i="3"/>
  <c r="G2" i="3" s="1"/>
  <c r="C3" i="3"/>
  <c r="D3" i="3" s="1"/>
  <c r="F3" i="3"/>
  <c r="G3" i="3" s="1"/>
  <c r="C4" i="3"/>
  <c r="D4" i="3"/>
  <c r="F4" i="3"/>
  <c r="G4" i="3"/>
  <c r="C5" i="3"/>
  <c r="D5" i="3" s="1"/>
  <c r="G5" i="3" s="1"/>
  <c r="F5" i="3"/>
  <c r="C6" i="3"/>
  <c r="D6" i="3"/>
  <c r="F6" i="3"/>
  <c r="G6" i="3"/>
  <c r="C7" i="3"/>
  <c r="D7" i="3"/>
  <c r="G7" i="3" s="1"/>
  <c r="F7" i="3"/>
  <c r="C8" i="3"/>
  <c r="D8" i="3"/>
  <c r="F8" i="3"/>
  <c r="G8" i="3"/>
  <c r="C9" i="3"/>
  <c r="D9" i="3"/>
  <c r="G9" i="3" s="1"/>
  <c r="F9" i="3"/>
  <c r="C10" i="3"/>
  <c r="D10" i="3"/>
  <c r="F10" i="3"/>
  <c r="G10" i="3"/>
  <c r="C11" i="3"/>
  <c r="D11" i="3"/>
  <c r="G11" i="3" s="1"/>
  <c r="F11" i="3"/>
  <c r="C12" i="3"/>
  <c r="D12" i="3"/>
  <c r="F12" i="3"/>
  <c r="G12" i="3"/>
  <c r="C13" i="3"/>
  <c r="D13" i="3"/>
  <c r="G13" i="3" s="1"/>
  <c r="F13" i="3"/>
  <c r="C14" i="3"/>
  <c r="D14" i="3"/>
  <c r="F14" i="3"/>
  <c r="G14" i="3"/>
  <c r="C15" i="3"/>
  <c r="D15" i="3" s="1"/>
  <c r="G15" i="3" s="1"/>
  <c r="F15" i="3"/>
  <c r="C16" i="3"/>
  <c r="D16" i="3"/>
  <c r="F16" i="3"/>
  <c r="G16" i="3"/>
  <c r="C17" i="3"/>
  <c r="D17" i="3" s="1"/>
  <c r="G17" i="3" s="1"/>
  <c r="F17" i="3"/>
  <c r="C18" i="3"/>
  <c r="D18" i="3"/>
  <c r="F18" i="3"/>
  <c r="G18" i="3"/>
  <c r="C19" i="3"/>
  <c r="D19" i="3" s="1"/>
  <c r="G19" i="3" s="1"/>
  <c r="F19" i="3"/>
  <c r="C20" i="3"/>
  <c r="D20" i="3"/>
  <c r="F20" i="3"/>
  <c r="G20" i="3"/>
</calcChain>
</file>

<file path=xl/sharedStrings.xml><?xml version="1.0" encoding="utf-8"?>
<sst xmlns="http://schemas.openxmlformats.org/spreadsheetml/2006/main" count="11" uniqueCount="11">
  <si>
    <t>Arene Fragment or Substituent</t>
  </si>
  <si>
    <t>Experimental Data</t>
  </si>
  <si>
    <t>*enter Temp here</t>
  </si>
  <si>
    <t>*enter % major product here</t>
  </si>
  <si>
    <t>∆∆G‡ (kcal/mol)</t>
  </si>
  <si>
    <t>T (K)</t>
  </si>
  <si>
    <t>T (C)</t>
  </si>
  <si>
    <t>Relative rate</t>
  </si>
  <si>
    <t>% Minor product</t>
  </si>
  <si>
    <t>% Major product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</si>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</sst>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CDA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9181-026B-BE48-B7BC-B70CBA6E5C63}">
  <dimension ref="A1:B1"/>
  <sheetViews>
    <sheetView tabSelected="1" workbookViewId="0">
      <selection activeCell="D12" sqref="D12"/>
    </sheetView>
  </sheetViews>
  <sheetFormatPr baseColWidth="10" defaultRowHeight="16" x14ac:dyDescent="0.2"/>
  <cols>
    <col min="1" max="1" width="31.1640625" customWidth="1"/>
    <col min="2" max="2" width="21" customWidth="1"/>
  </cols>
  <sheetData>
    <row r="1" spans="1:2" x14ac:dyDescent="0.2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643B-878A-E149-B04D-D6E3B3A6DC62}">
  <dimension ref="A1:G22"/>
  <sheetViews>
    <sheetView workbookViewId="0">
      <selection activeCell="D26" sqref="D26"/>
    </sheetView>
  </sheetViews>
  <sheetFormatPr baseColWidth="10" defaultRowHeight="16" x14ac:dyDescent="0.2"/>
  <cols>
    <col min="2" max="2" width="15.6640625" customWidth="1"/>
    <col min="3" max="3" width="14.6640625" bestFit="1" customWidth="1"/>
    <col min="4" max="4" width="11.83203125" bestFit="1" customWidth="1"/>
    <col min="7" max="7" width="14.83203125" bestFit="1" customWidth="1"/>
  </cols>
  <sheetData>
    <row r="1" spans="1:7" x14ac:dyDescent="0.2">
      <c r="A1" s="7" t="s">
        <v>10</v>
      </c>
      <c r="B1" s="7" t="s">
        <v>9</v>
      </c>
      <c r="C1" s="7" t="s">
        <v>8</v>
      </c>
      <c r="D1" s="7" t="s">
        <v>7</v>
      </c>
      <c r="E1" s="7" t="s">
        <v>6</v>
      </c>
      <c r="F1" s="7" t="s">
        <v>5</v>
      </c>
      <c r="G1" s="7" t="s">
        <v>4</v>
      </c>
    </row>
    <row r="2" spans="1:7" x14ac:dyDescent="0.2">
      <c r="B2" s="6"/>
      <c r="C2" s="6">
        <f>100-B2</f>
        <v>100</v>
      </c>
      <c r="D2" s="5">
        <f>B2/C2</f>
        <v>0</v>
      </c>
      <c r="E2" s="4"/>
      <c r="F2">
        <f>E2+273.15</f>
        <v>273.14999999999998</v>
      </c>
      <c r="G2" t="e">
        <f>($DL$3*F2*LN(D2))/1000</f>
        <v>#NUM!</v>
      </c>
    </row>
    <row r="3" spans="1:7" x14ac:dyDescent="0.2">
      <c r="B3" s="6"/>
      <c r="C3" s="6">
        <f>100-B3</f>
        <v>100</v>
      </c>
      <c r="D3" s="5">
        <f>B3/C3</f>
        <v>0</v>
      </c>
      <c r="E3" s="4"/>
      <c r="F3">
        <f>E3+273.15</f>
        <v>273.14999999999998</v>
      </c>
      <c r="G3" t="e">
        <f>($DL$3*F3*LN(D3))/1000</f>
        <v>#NUM!</v>
      </c>
    </row>
    <row r="4" spans="1:7" x14ac:dyDescent="0.2">
      <c r="B4" s="6"/>
      <c r="C4" s="6">
        <f>100-B4</f>
        <v>100</v>
      </c>
      <c r="D4" s="5">
        <f>B4/C4</f>
        <v>0</v>
      </c>
      <c r="E4" s="4"/>
      <c r="F4">
        <f>E4+273.15</f>
        <v>273.14999999999998</v>
      </c>
      <c r="G4" t="e">
        <f>($DL$3*F4*LN(D4))/1000</f>
        <v>#NUM!</v>
      </c>
    </row>
    <row r="5" spans="1:7" x14ac:dyDescent="0.2">
      <c r="B5" s="6"/>
      <c r="C5" s="6">
        <f>100-B5</f>
        <v>100</v>
      </c>
      <c r="D5" s="5">
        <f>B5/C5</f>
        <v>0</v>
      </c>
      <c r="E5" s="4"/>
      <c r="F5">
        <f>E5+273.15</f>
        <v>273.14999999999998</v>
      </c>
      <c r="G5" t="e">
        <f>($DL$3*F5*LN(D5))/1000</f>
        <v>#NUM!</v>
      </c>
    </row>
    <row r="6" spans="1:7" x14ac:dyDescent="0.2">
      <c r="B6" s="6"/>
      <c r="C6" s="6">
        <f>100-B6</f>
        <v>100</v>
      </c>
      <c r="D6" s="5">
        <f>B6/C6</f>
        <v>0</v>
      </c>
      <c r="E6" s="4"/>
      <c r="F6">
        <f>E6+273.15</f>
        <v>273.14999999999998</v>
      </c>
      <c r="G6" t="e">
        <f>($DL$3*F6*LN(D6))/1000</f>
        <v>#NUM!</v>
      </c>
    </row>
    <row r="7" spans="1:7" x14ac:dyDescent="0.2">
      <c r="B7" s="6"/>
      <c r="C7" s="6">
        <f>100-B7</f>
        <v>100</v>
      </c>
      <c r="D7" s="5">
        <f>B7/C7</f>
        <v>0</v>
      </c>
      <c r="E7" s="4"/>
      <c r="F7">
        <f>E7+273.15</f>
        <v>273.14999999999998</v>
      </c>
      <c r="G7" t="e">
        <f>($DL$3*F7*LN(D7))/1000</f>
        <v>#NUM!</v>
      </c>
    </row>
    <row r="8" spans="1:7" x14ac:dyDescent="0.2">
      <c r="B8" s="6"/>
      <c r="C8" s="6">
        <f>100-B8</f>
        <v>100</v>
      </c>
      <c r="D8" s="5">
        <f>B8/C8</f>
        <v>0</v>
      </c>
      <c r="E8" s="4"/>
      <c r="F8">
        <f>E8+273.15</f>
        <v>273.14999999999998</v>
      </c>
      <c r="G8" t="e">
        <f>($DL$3*F8*LN(D8))/1000</f>
        <v>#NUM!</v>
      </c>
    </row>
    <row r="9" spans="1:7" x14ac:dyDescent="0.2">
      <c r="B9" s="6"/>
      <c r="C9" s="6">
        <f>100-B9</f>
        <v>100</v>
      </c>
      <c r="D9" s="5">
        <f>B9/C9</f>
        <v>0</v>
      </c>
      <c r="E9" s="4"/>
      <c r="F9">
        <f>E9+273.15</f>
        <v>273.14999999999998</v>
      </c>
      <c r="G9" t="e">
        <f>($DL$3*F9*LN(D9))/1000</f>
        <v>#NUM!</v>
      </c>
    </row>
    <row r="10" spans="1:7" x14ac:dyDescent="0.2">
      <c r="B10" s="6"/>
      <c r="C10" s="6">
        <f>100-B10</f>
        <v>100</v>
      </c>
      <c r="D10" s="5">
        <f>B10/C10</f>
        <v>0</v>
      </c>
      <c r="E10" s="4"/>
      <c r="F10">
        <f>E10+273.15</f>
        <v>273.14999999999998</v>
      </c>
      <c r="G10" t="e">
        <f>($DL$3*F10*LN(D10))/1000</f>
        <v>#NUM!</v>
      </c>
    </row>
    <row r="11" spans="1:7" x14ac:dyDescent="0.2">
      <c r="B11" s="6"/>
      <c r="C11" s="6">
        <f>100-B11</f>
        <v>100</v>
      </c>
      <c r="D11" s="5">
        <f>B11/C11</f>
        <v>0</v>
      </c>
      <c r="E11" s="4"/>
      <c r="F11">
        <f>E11+273.15</f>
        <v>273.14999999999998</v>
      </c>
      <c r="G11" t="e">
        <f>($DL$3*F11*LN(D11))/1000</f>
        <v>#NUM!</v>
      </c>
    </row>
    <row r="12" spans="1:7" x14ac:dyDescent="0.2">
      <c r="B12" s="6"/>
      <c r="C12" s="6">
        <f>100-B12</f>
        <v>100</v>
      </c>
      <c r="D12" s="5">
        <f>B12/C12</f>
        <v>0</v>
      </c>
      <c r="E12" s="4"/>
      <c r="F12">
        <f>E12+273.15</f>
        <v>273.14999999999998</v>
      </c>
      <c r="G12" t="e">
        <f>($DL$3*F12*LN(D12))/1000</f>
        <v>#NUM!</v>
      </c>
    </row>
    <row r="13" spans="1:7" x14ac:dyDescent="0.2">
      <c r="B13" s="6"/>
      <c r="C13" s="6">
        <f>100-B13</f>
        <v>100</v>
      </c>
      <c r="D13" s="5">
        <f>B13/C13</f>
        <v>0</v>
      </c>
      <c r="E13" s="4"/>
      <c r="F13">
        <f>E13+273.15</f>
        <v>273.14999999999998</v>
      </c>
      <c r="G13" t="e">
        <f>($DL$3*F13*LN(D13))/1000</f>
        <v>#NUM!</v>
      </c>
    </row>
    <row r="14" spans="1:7" x14ac:dyDescent="0.2">
      <c r="B14" s="6"/>
      <c r="C14" s="6">
        <f>100-B14</f>
        <v>100</v>
      </c>
      <c r="D14" s="5">
        <f>B14/C14</f>
        <v>0</v>
      </c>
      <c r="E14" s="4"/>
      <c r="F14">
        <f>E14+273.15</f>
        <v>273.14999999999998</v>
      </c>
      <c r="G14" t="e">
        <f>($DL$3*F14*LN(D14))/1000</f>
        <v>#NUM!</v>
      </c>
    </row>
    <row r="15" spans="1:7" x14ac:dyDescent="0.2">
      <c r="B15" s="6"/>
      <c r="C15" s="6">
        <f>100-B15</f>
        <v>100</v>
      </c>
      <c r="D15" s="5">
        <f>B15/C15</f>
        <v>0</v>
      </c>
      <c r="E15" s="4"/>
      <c r="F15">
        <f>E15+273.15</f>
        <v>273.14999999999998</v>
      </c>
      <c r="G15" t="e">
        <f>($DL$3*F15*LN(D15))/1000</f>
        <v>#NUM!</v>
      </c>
    </row>
    <row r="16" spans="1:7" x14ac:dyDescent="0.2">
      <c r="B16" s="6"/>
      <c r="C16" s="6">
        <f>100-B16</f>
        <v>100</v>
      </c>
      <c r="D16" s="5">
        <f>B16/C16</f>
        <v>0</v>
      </c>
      <c r="E16" s="4"/>
      <c r="F16">
        <f>E16+273.15</f>
        <v>273.14999999999998</v>
      </c>
      <c r="G16" t="e">
        <f>($DL$3*F16*LN(D16))/1000</f>
        <v>#NUM!</v>
      </c>
    </row>
    <row r="17" spans="2:7" x14ac:dyDescent="0.2">
      <c r="B17" s="6"/>
      <c r="C17" s="6">
        <f>100-B17</f>
        <v>100</v>
      </c>
      <c r="D17" s="5">
        <f>B17/C17</f>
        <v>0</v>
      </c>
      <c r="E17" s="4"/>
      <c r="F17">
        <f>E17+273.15</f>
        <v>273.14999999999998</v>
      </c>
      <c r="G17" t="e">
        <f>($DL$3*F17*LN(D17))/1000</f>
        <v>#NUM!</v>
      </c>
    </row>
    <row r="18" spans="2:7" x14ac:dyDescent="0.2">
      <c r="B18" s="6"/>
      <c r="C18" s="6">
        <f>100-B18</f>
        <v>100</v>
      </c>
      <c r="D18" s="5">
        <f>B18/C18</f>
        <v>0</v>
      </c>
      <c r="E18" s="4"/>
      <c r="F18">
        <f>E18+273.15</f>
        <v>273.14999999999998</v>
      </c>
      <c r="G18" t="e">
        <f>($DL$3*F18*LN(D18))/1000</f>
        <v>#NUM!</v>
      </c>
    </row>
    <row r="19" spans="2:7" x14ac:dyDescent="0.2">
      <c r="B19" s="6"/>
      <c r="C19" s="6">
        <f>100-B19</f>
        <v>100</v>
      </c>
      <c r="D19" s="5">
        <f>B19/C19</f>
        <v>0</v>
      </c>
      <c r="E19" s="4"/>
      <c r="F19">
        <f>E19+273.15</f>
        <v>273.14999999999998</v>
      </c>
      <c r="G19" t="e">
        <f>($DL$3*F19*LN(D19))/1000</f>
        <v>#NUM!</v>
      </c>
    </row>
    <row r="20" spans="2:7" x14ac:dyDescent="0.2">
      <c r="B20" s="6"/>
      <c r="C20" s="6">
        <f>100-B20</f>
        <v>100</v>
      </c>
      <c r="D20" s="5">
        <f>B20/C20</f>
        <v>0</v>
      </c>
      <c r="E20" s="4"/>
      <c r="F20">
        <f>E20+273.15</f>
        <v>273.14999999999998</v>
      </c>
      <c r="G20" t="e">
        <f>($DL$3*F20*LN(D20))/1000</f>
        <v>#NUM!</v>
      </c>
    </row>
    <row r="22" spans="2:7" x14ac:dyDescent="0.2">
      <c r="B22" s="3" t="s">
        <v>3</v>
      </c>
      <c r="E22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Selectivity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2023-07-29T00:16:02Z</dcterms:created>
  <dcterms:modified xsi:type="dcterms:W3CDTF">2023-07-29T00:17:18Z</dcterms:modified>
</cp:coreProperties>
</file>