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qc268\Desktop\Github\StyrN\Scenarios\common\"/>
    </mc:Choice>
  </mc:AlternateContent>
  <bookViews>
    <workbookView xWindow="0" yWindow="0" windowWidth="28800" windowHeight="12435" activeTab="1"/>
  </bookViews>
  <sheets>
    <sheet name="Ark1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2" l="1"/>
  <c r="K18" i="2" l="1"/>
  <c r="K17" i="2"/>
  <c r="K16" i="2"/>
  <c r="K15" i="2"/>
  <c r="K14" i="2"/>
  <c r="K13" i="2"/>
  <c r="K12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<sst xmlns="http://schemas.openxmlformats.org/spreadsheetml/2006/main" count="362" uniqueCount="338">
  <si>
    <t>JB 1+3</t>
  </si>
  <si>
    <t>JB 2+4</t>
  </si>
  <si>
    <t>Vandet sandjord</t>
  </si>
  <si>
    <t>JB 5-6</t>
  </si>
  <si>
    <t>JB7-9</t>
  </si>
  <si>
    <t>Ja/Nej</t>
  </si>
  <si>
    <t>Vårbyg</t>
  </si>
  <si>
    <t>Vårhvede</t>
  </si>
  <si>
    <t>Vårhvede, brødhvede</t>
  </si>
  <si>
    <t>Vårhavre</t>
  </si>
  <si>
    <t>Andre kornarter, vårsået</t>
  </si>
  <si>
    <t>Vårrug</t>
  </si>
  <si>
    <t>Vårspelt</t>
  </si>
  <si>
    <t>Majs modenhed</t>
  </si>
  <si>
    <t>Korn + bælgsæd, vårsået, under 50 % bælgsæd</t>
  </si>
  <si>
    <t>Vårrtriticale</t>
  </si>
  <si>
    <t>Sorghum</t>
  </si>
  <si>
    <t>Vinterbyg</t>
  </si>
  <si>
    <t>Vinterhvede</t>
  </si>
  <si>
    <t>Vinterhvede, brødhvede</t>
  </si>
  <si>
    <t>Vinterrhavre</t>
  </si>
  <si>
    <t>Vinterrug</t>
  </si>
  <si>
    <t>Vinterhybridrug</t>
  </si>
  <si>
    <t>Vintertriticale</t>
  </si>
  <si>
    <t>Vinterspelt</t>
  </si>
  <si>
    <t>Blanding af efterårssåede kornarter</t>
  </si>
  <si>
    <t>Vårraps</t>
  </si>
  <si>
    <t>Vinterraps</t>
  </si>
  <si>
    <t>Rybs</t>
  </si>
  <si>
    <t>Solsikke</t>
  </si>
  <si>
    <t>Sojabønner</t>
  </si>
  <si>
    <t>Gul sennep</t>
  </si>
  <si>
    <t>Anden oliefrøart</t>
  </si>
  <si>
    <t>Ærter</t>
  </si>
  <si>
    <t>Hestebønner</t>
  </si>
  <si>
    <t>Sødlupin</t>
  </si>
  <si>
    <t>Bælgsæd blanding</t>
  </si>
  <si>
    <t>Bælgsæd, flerårig blanding</t>
  </si>
  <si>
    <t>Bælgsæd, andre typer til modenhed, blanding</t>
  </si>
  <si>
    <t>Oliehør</t>
  </si>
  <si>
    <t>Spindhør</t>
  </si>
  <si>
    <t>Hamp</t>
  </si>
  <si>
    <t>Blanding af bredbladede afgrøde. Frø/kerne</t>
  </si>
  <si>
    <t>Quuinoa</t>
  </si>
  <si>
    <t>Boghvede</t>
  </si>
  <si>
    <t>Rajgræs, alm.</t>
  </si>
  <si>
    <t>Rajgræs, alm. 1. år, efterårsudlagt</t>
  </si>
  <si>
    <t>Rajgræs, ital.</t>
  </si>
  <si>
    <t>Rajgræs, itali., 1. år, efterårsudlagt</t>
  </si>
  <si>
    <t>Rajgræs, hybrid</t>
  </si>
  <si>
    <t>Rajgræs, hybrid, efterårsudlagt</t>
  </si>
  <si>
    <t>Timothefrø (Knoldrottehale)</t>
  </si>
  <si>
    <t>Hundegræsfrø</t>
  </si>
  <si>
    <t>Engsvingelfrø</t>
  </si>
  <si>
    <t>Rødsvingelfrø , fåresvingel</t>
  </si>
  <si>
    <t>Rajsvingelfrø</t>
  </si>
  <si>
    <t>Rajsvingelfrø, efterårsudlagt</t>
  </si>
  <si>
    <t>Svingelfrø, stivbladet</t>
  </si>
  <si>
    <t>Svingelfrø, strand</t>
  </si>
  <si>
    <t>Engrapgræsfrø (marktype)</t>
  </si>
  <si>
    <t>Engrapgræsfrø (plænetype)</t>
  </si>
  <si>
    <t xml:space="preserve">Rapgræs, alm. </t>
  </si>
  <si>
    <t>Hvene, alm. og krybende</t>
  </si>
  <si>
    <t>Kløverfrø, hvid-, rød samt alsikke</t>
  </si>
  <si>
    <t>Græsmarksbælgplanter</t>
  </si>
  <si>
    <t>Kommenfrø</t>
  </si>
  <si>
    <t>Valmuefrø</t>
  </si>
  <si>
    <t>Spinatfrø</t>
  </si>
  <si>
    <t>Bederoefrø</t>
  </si>
  <si>
    <t>Markfrø til udsæd, andre typer</t>
  </si>
  <si>
    <t>Kartofler, lægge- (certificerede)</t>
  </si>
  <si>
    <t>Kartofler, lægge- (egen opformering)</t>
  </si>
  <si>
    <t>Kartofler, stivelse</t>
  </si>
  <si>
    <t>Kartofler, spise</t>
  </si>
  <si>
    <t>Kartofler, andre</t>
  </si>
  <si>
    <t>Sukkerroer til fabrik</t>
  </si>
  <si>
    <t>Cikorierødder</t>
  </si>
  <si>
    <t>Blanding, andre industriafgrøder/ rodfrugter</t>
  </si>
  <si>
    <t>Vårbyg, helsæd</t>
  </si>
  <si>
    <t>Vårhvede, helsæd</t>
  </si>
  <si>
    <t>Havre, helsæd</t>
  </si>
  <si>
    <t>Blandkorn, vårsået, helsæd</t>
  </si>
  <si>
    <t>Korn + bælgsæd, helsæd,maks. 50 pct. bælgsæd</t>
  </si>
  <si>
    <t>Ærtehelsæd</t>
  </si>
  <si>
    <t>Majshelsæd</t>
  </si>
  <si>
    <t>Vinterbyg, helsæd</t>
  </si>
  <si>
    <t>Vinterhvede, helsæd</t>
  </si>
  <si>
    <t>Vinterrug, helsæd</t>
  </si>
  <si>
    <t>Vintertriticale, helsæd</t>
  </si>
  <si>
    <t>Blandkorn, efterårssået, helsæd</t>
  </si>
  <si>
    <t>Blanding af vårkorn, grønkorn12</t>
  </si>
  <si>
    <t>Grønkorn af vårbyg</t>
  </si>
  <si>
    <t xml:space="preserve">Grønkorn af vårhvede </t>
  </si>
  <si>
    <t>Grønkorn af vårhavre</t>
  </si>
  <si>
    <t>Grønkorn af vårrug</t>
  </si>
  <si>
    <t>Grønkorn af vårtriticale</t>
  </si>
  <si>
    <t>Korn og bælgsæd, grønkorn, u. 50 pct. bælgsæd</t>
  </si>
  <si>
    <t>Vinterkorn, grønkorn14</t>
  </si>
  <si>
    <t>Grønkorn af vinterbyg</t>
  </si>
  <si>
    <t xml:space="preserve">Grønkorn af vinterhvede </t>
  </si>
  <si>
    <t>Grønkorn af vinterhavre</t>
  </si>
  <si>
    <t>Grønkorn af vinterrug</t>
  </si>
  <si>
    <t>Grønkorn af hybridrug</t>
  </si>
  <si>
    <t>Grønkorn af vintertriticale</t>
  </si>
  <si>
    <t>Permanent græs ved vandboring</t>
  </si>
  <si>
    <t>Udnyttet græs ved vandboring</t>
  </si>
  <si>
    <t>Permanent græs, meget lavt udbytte4</t>
  </si>
  <si>
    <t>Permanent græs, lavt udbytte4</t>
  </si>
  <si>
    <t>Permanent græs, normalt udbytte4</t>
  </si>
  <si>
    <t>Permanent græs til fabrik, min. 6 tons udbytte3</t>
  </si>
  <si>
    <t>Permanent græs og kløvergræs uden norm6</t>
  </si>
  <si>
    <t>Permanent græs og klævergræs uden norm, over 50 % kløver</t>
  </si>
  <si>
    <t>Græs til udegrise , permanent</t>
  </si>
  <si>
    <t>Permanent græs under 50 pct. kløver4+7+16</t>
  </si>
  <si>
    <t>Permanent græs over 50 pct. kløver4+7+16</t>
  </si>
  <si>
    <t>Permanent græs uden kløver4+16</t>
  </si>
  <si>
    <t>Permanent græs til fabrik,  3,16</t>
  </si>
  <si>
    <t>Permanent lucerne med min. 25 pct. græs til fabrik, omlagt mindst hvert 5. år 3,16</t>
  </si>
  <si>
    <t>Permanent lucerne og lucernegræs med over 50 pct. lucerne, 4+16</t>
  </si>
  <si>
    <t>Permanent kløvergræs, u. 50 pct. kl.  til fabrik3,16</t>
  </si>
  <si>
    <t>Græs/kløvergræs under 50 pct.,med ekstremt lavt udbytte4+7</t>
  </si>
  <si>
    <t>Græs/kløvergræs under 50 pct. kløver, meget lavt udbytte4+7</t>
  </si>
  <si>
    <t>Græs/kløvergræs under 50 pct. kløver, lavt udbytte4+7</t>
  </si>
  <si>
    <t>Kløver- og lucernegræs under 50 pct. kløver (omdrift)4+20</t>
  </si>
  <si>
    <t>Græs med vikke og andre bælgplanter, under 50%</t>
  </si>
  <si>
    <t>Kløvergræs over 50 pct. kløver (omdrift)4+7</t>
  </si>
  <si>
    <t>Lucerne og lucernegræs med over 50 pct. lucerne (omdrift)4</t>
  </si>
  <si>
    <t>Græs uden kløver (omdrift)4</t>
  </si>
  <si>
    <t>Græs, rullegræs (omdrift)</t>
  </si>
  <si>
    <t>Græs til udegrise</t>
  </si>
  <si>
    <t>Græs og kløvergræs uden norm6</t>
  </si>
  <si>
    <t>Græs og kløvergræs uden norm, over 50 % kløver (omdrift)</t>
  </si>
  <si>
    <t>Græs til fabrik3</t>
  </si>
  <si>
    <t>Kløvergræs til fabrik3</t>
  </si>
  <si>
    <t>Lucerne til slæt (inkl. slæt til eget foder)3</t>
  </si>
  <si>
    <t>Lucerne, over 25 pct. græs til slæt (inkl. eget foder)3</t>
  </si>
  <si>
    <t>Kløver til slæt3</t>
  </si>
  <si>
    <t>Græs, slæt før vårsået afgrøde</t>
  </si>
  <si>
    <t>Lucerne til fabrik 16</t>
  </si>
  <si>
    <t>Kløver eller kløvergræs m. under 50 pct. kl.  til fabrik3,16</t>
  </si>
  <si>
    <t>Fodersukkerroer</t>
  </si>
  <si>
    <t>Kålroer</t>
  </si>
  <si>
    <t>Fodermarvkål</t>
  </si>
  <si>
    <t>Fodergulerødder</t>
  </si>
  <si>
    <t>Kløvergræs med over 50% kløver, udlæg/efterslæt efter grønkorn o.l. høstet i maj/juni4,10</t>
  </si>
  <si>
    <t>Kløvergræs med over 50% kløver, udlæg/efterslæt efter helsæd høstet senest 1. august4,10</t>
  </si>
  <si>
    <t>Kløvergræs med over 50% kløver, udlæg/efterslæt efter korn o.l. 4,10</t>
  </si>
  <si>
    <t>Kløvergræs  med over 50% kløver til fabrik, efterslæt efter grøn-korn o.l. høstet i maj/juni3</t>
  </si>
  <si>
    <t>Græs, udlæg/efterslæt efter grønkorn o.l. høstet i maj/juni4+9</t>
  </si>
  <si>
    <t>Græs, udlæg/efterslæt efter helsæd/tidlig frøgræs eller vinterbyg høstet senest 1. august4+9</t>
  </si>
  <si>
    <t>Græs, udlæg/efterslæt efter korn/sildig frøgræs4+9</t>
  </si>
  <si>
    <t>Kløvergræs, udlæg/efterslæt efter grønkorn o.l. høstet i maj/jun4+10</t>
  </si>
  <si>
    <t>Kløvergræs, udlæg/efterslæt efter helsæd høstet senest 1. august4+10</t>
  </si>
  <si>
    <t>Kløvergræs, udlæg/efterslæt efter korn o.l.4+10</t>
  </si>
  <si>
    <t>Græs/kl.græs udlæg til fabrik, efterslæt efter grønkorn o.l. høstet i maj/juni3</t>
  </si>
  <si>
    <t>Pligtige efterafgrøder</t>
  </si>
  <si>
    <t xml:space="preserve"> 17/25</t>
  </si>
  <si>
    <t>Udlæg og efterafgrøder til grøngødning</t>
  </si>
  <si>
    <t>Mellemafgrøder</t>
  </si>
  <si>
    <t>Asier</t>
  </si>
  <si>
    <t>Asparges</t>
  </si>
  <si>
    <t>Bladselleri</t>
  </si>
  <si>
    <t>Blomkål</t>
  </si>
  <si>
    <t>Broccoli</t>
  </si>
  <si>
    <t>Courgette, squash</t>
  </si>
  <si>
    <t>Grønkål</t>
  </si>
  <si>
    <t>Gulerod</t>
  </si>
  <si>
    <t>Hvidkål</t>
  </si>
  <si>
    <t>Kinakål</t>
  </si>
  <si>
    <t>Knoldselleri</t>
  </si>
  <si>
    <t>Løg</t>
  </si>
  <si>
    <t>Pastinak</t>
  </si>
  <si>
    <t>Rodpersille</t>
  </si>
  <si>
    <t>Porre</t>
  </si>
  <si>
    <t>Rosenkål</t>
  </si>
  <si>
    <t>Rødbede</t>
  </si>
  <si>
    <t>Rødkål</t>
  </si>
  <si>
    <t>Salat</t>
  </si>
  <si>
    <t>Savoykål, spidskål</t>
  </si>
  <si>
    <t>Spinat</t>
  </si>
  <si>
    <t>Sukkermajs</t>
  </si>
  <si>
    <t>Ærter, konsum</t>
  </si>
  <si>
    <t>Jordskok, konsum</t>
  </si>
  <si>
    <t>Grønsager, andre</t>
  </si>
  <si>
    <t>Bladpersille</t>
  </si>
  <si>
    <t>Purløg</t>
  </si>
  <si>
    <t>Krydderurter, støtteberettigede</t>
  </si>
  <si>
    <t>Krydderurter, andre</t>
  </si>
  <si>
    <t>Permanent græs, uden udbetaling af økologi-tilskud</t>
  </si>
  <si>
    <t>Græs i omdrift, uden udbetaling af økologi-tilskud</t>
  </si>
  <si>
    <t>MFO-slåningsbrak</t>
  </si>
  <si>
    <t>Udyrket areal ved vandboring</t>
  </si>
  <si>
    <t>Slåningsbrak</t>
  </si>
  <si>
    <t>Rekreative formål</t>
  </si>
  <si>
    <t>Tagetes, sygdomssanerende plante</t>
  </si>
  <si>
    <t>Miljøgræs MVJ-tilsagn (0 N), omdrift</t>
  </si>
  <si>
    <t>Miljøgræs MVJ-tilsagn(80 N), omdrift 4+5+18</t>
  </si>
  <si>
    <t>Miljøgræs MVJ-tilsagn (0 N), permanent 4+5+18</t>
  </si>
  <si>
    <t>Permanent græs, Ø-støtte</t>
  </si>
  <si>
    <t>Skovrejsning på tidl. landbrugsjord</t>
  </si>
  <si>
    <t>20-årig udtagning</t>
  </si>
  <si>
    <t>20 -årig udtagning med skov</t>
  </si>
  <si>
    <t>Vådområder eller lavbunds med  udtagning</t>
  </si>
  <si>
    <t>MVJ ej udtagning, ej landbrugsjord</t>
  </si>
  <si>
    <t>MFO-brak, Udtagning, ej landbrugsareal</t>
  </si>
  <si>
    <t>Braklagt</t>
  </si>
  <si>
    <t>Miljøtiltag, ej landbrugsarealer</t>
  </si>
  <si>
    <t>MFO-udyrket areal ved vandboring</t>
  </si>
  <si>
    <t>Brak, forårspløjning efterfulgt af en blanding af frø- og nektarproducerende planter</t>
  </si>
  <si>
    <t>MFO_Brak, forårspløjning efterfulgt af en blanding af frø- og nektarproducerende planter</t>
  </si>
  <si>
    <t>Ej landbrug, MSO, omlagt fra permanent græs</t>
  </si>
  <si>
    <t>Vildtafgrøder</t>
  </si>
  <si>
    <t>Ikke støtteberettet landbrugsareal</t>
  </si>
  <si>
    <t>Solhat</t>
  </si>
  <si>
    <t>Medicinplanter, et- og toårige</t>
  </si>
  <si>
    <t>Medicinplanter, stauder</t>
  </si>
  <si>
    <t>Medicinpl., vedplanter</t>
  </si>
  <si>
    <t>Chrysanthemum Garland,frø</t>
  </si>
  <si>
    <t>Dildfrø</t>
  </si>
  <si>
    <t>Kinesisk kålfrø</t>
  </si>
  <si>
    <t>Karsefrø</t>
  </si>
  <si>
    <t>Rucolafrø</t>
  </si>
  <si>
    <t>Radisefrø (inklusiv oliereæddike)</t>
  </si>
  <si>
    <t>Bladbedefrø, rødbedefrø</t>
  </si>
  <si>
    <t>Grønkålfrø</t>
  </si>
  <si>
    <t>Gulerodsfrø</t>
  </si>
  <si>
    <t>Kålfrø (hvid- og rødkål)</t>
  </si>
  <si>
    <t>Persillefrø</t>
  </si>
  <si>
    <t>Kørvelfrø</t>
  </si>
  <si>
    <t>Majroefrø</t>
  </si>
  <si>
    <t>Pastinakfrø</t>
  </si>
  <si>
    <t>Skorzonerrod/skorzonerrodfrø</t>
  </si>
  <si>
    <t>Havrerodfrø</t>
  </si>
  <si>
    <t>Purløgfrø</t>
  </si>
  <si>
    <t>Timianfrø</t>
  </si>
  <si>
    <t>Blomsterfrø</t>
  </si>
  <si>
    <t>Andet havefrø</t>
  </si>
  <si>
    <t>Stauder</t>
  </si>
  <si>
    <t>Blomsterløg</t>
  </si>
  <si>
    <t>En- og toårige planter</t>
  </si>
  <si>
    <t>Solbær, stiklingeopformering</t>
  </si>
  <si>
    <t>Ribs, stiklingeopformering</t>
  </si>
  <si>
    <t>Stikkelsbær, stiklingeopformering</t>
  </si>
  <si>
    <t>Hindbær, stiklingeopformering</t>
  </si>
  <si>
    <t>Andre af slægten Vaccinium</t>
  </si>
  <si>
    <t>Trækvæde</t>
  </si>
  <si>
    <t>Havtorn</t>
  </si>
  <si>
    <t>Storfrugtet tranebær</t>
  </si>
  <si>
    <t xml:space="preserve">Tyttebær </t>
  </si>
  <si>
    <t xml:space="preserve">Surbær </t>
  </si>
  <si>
    <t>Japan kvæde</t>
  </si>
  <si>
    <t xml:space="preserve">Morbær </t>
  </si>
  <si>
    <t>Tomat2</t>
  </si>
  <si>
    <t>Agurk2</t>
  </si>
  <si>
    <t>Salat (drivhus) 2</t>
  </si>
  <si>
    <t>Grøntsager, andre (drivhus) 2,9</t>
  </si>
  <si>
    <t>Snitblomster og snitgrønt2</t>
  </si>
  <si>
    <t>Potteplanter2</t>
  </si>
  <si>
    <t xml:space="preserve">Planteskolekulturer, stauder2 </t>
  </si>
  <si>
    <t>Planteskolekulturer, vedplanter, til videresalg 2</t>
  </si>
  <si>
    <t>Småplanter, en-årige2</t>
  </si>
  <si>
    <t>Lukket system 1, en-årige3</t>
  </si>
  <si>
    <t>Svampe, champignon</t>
  </si>
  <si>
    <t>Containerplads</t>
  </si>
  <si>
    <t>Melon</t>
  </si>
  <si>
    <t>Centnergræskar</t>
  </si>
  <si>
    <t>Moskusgræskar</t>
  </si>
  <si>
    <t>Mandelgræskar</t>
  </si>
  <si>
    <t>Rabarber</t>
  </si>
  <si>
    <t>Jordbær7</t>
  </si>
  <si>
    <t>Solbær</t>
  </si>
  <si>
    <t>Ribs</t>
  </si>
  <si>
    <t>Stikkelsbær</t>
  </si>
  <si>
    <t>Brombær</t>
  </si>
  <si>
    <t>Hindbær</t>
  </si>
  <si>
    <t>Blåbær</t>
  </si>
  <si>
    <t>Anden buskfrugt9</t>
  </si>
  <si>
    <t>Humle</t>
  </si>
  <si>
    <t>Surkirsebær uden undervækst af græs</t>
  </si>
  <si>
    <t>Surkirsebær med undervækst af græs1</t>
  </si>
  <si>
    <t>Blomme uden undervækst</t>
  </si>
  <si>
    <t>Blomme med undervækst1</t>
  </si>
  <si>
    <t>Sødkirsebær uden undervækst af græs</t>
  </si>
  <si>
    <t>Sødkirsebær med undervækst af græs1</t>
  </si>
  <si>
    <t>Hyld</t>
  </si>
  <si>
    <t xml:space="preserve">Hassel </t>
  </si>
  <si>
    <t>Æbler</t>
  </si>
  <si>
    <t>Pærer</t>
  </si>
  <si>
    <t>Vindrue</t>
  </si>
  <si>
    <t>Spisedruer</t>
  </si>
  <si>
    <t>Rønnebær</t>
  </si>
  <si>
    <t>Hyben</t>
  </si>
  <si>
    <t>Bærmispel</t>
  </si>
  <si>
    <t>Blandet frugt</t>
  </si>
  <si>
    <t>Anden træfrugt9</t>
  </si>
  <si>
    <t>Skovlandbrug</t>
  </si>
  <si>
    <t>Hønsegård, permanent græs10</t>
  </si>
  <si>
    <t>Skovrejsning – forbedring af vandmiljø og grundvandsbeskyttelse</t>
  </si>
  <si>
    <t>Skovdrift, alm.</t>
  </si>
  <si>
    <t>Nyplantning i skov med træhøjde under 3 m</t>
  </si>
  <si>
    <t>Juletræer og pyntegrønt, økologisk jordbrug, JB 2+4 – 12</t>
  </si>
  <si>
    <t>Juletræer og pyntegrønt, økologisk jordbrug, JB 1+3</t>
  </si>
  <si>
    <t>Juletræer og pyntegrønt på landbrugsjord</t>
  </si>
  <si>
    <t>Skovrejsning i projektområde, som ikke er omfattet af tilsagn</t>
  </si>
  <si>
    <t>Offentlig skovrejsning</t>
  </si>
  <si>
    <t>Skovrejsning på tidl. landbrugsjord 3</t>
  </si>
  <si>
    <t>Statslig skovrejsning</t>
  </si>
  <si>
    <t>Bæredygtig skovdrift</t>
  </si>
  <si>
    <t>Bæredygtig skovdrift i Natura 2000-område</t>
  </si>
  <si>
    <t>Lavskov6</t>
  </si>
  <si>
    <t>Pil5</t>
  </si>
  <si>
    <t>Poppel6</t>
  </si>
  <si>
    <t>El6</t>
  </si>
  <si>
    <t>MFO-Lavskov6</t>
  </si>
  <si>
    <t>MFO-Pil5</t>
  </si>
  <si>
    <t>MFO-Poppel6</t>
  </si>
  <si>
    <t>MFO-El6</t>
  </si>
  <si>
    <t>Elefantgræs</t>
  </si>
  <si>
    <t>Rørgræs</t>
  </si>
  <si>
    <t>Sorrel</t>
  </si>
  <si>
    <t>Øvrige afgrøder</t>
  </si>
  <si>
    <t>Lysåbne arealer, fredskovspligtige</t>
  </si>
  <si>
    <t>Nye tilsagn uden råderet v. ansøgningsfristen</t>
  </si>
  <si>
    <t>Naturarealer, økologisk jordbrug8</t>
  </si>
  <si>
    <t>Naturarealer, ansøgning om miljøtilsagn</t>
  </si>
  <si>
    <t>Økologisk sommerbrak</t>
  </si>
  <si>
    <t>Bar jord</t>
  </si>
  <si>
    <t>Forfrugt</t>
  </si>
  <si>
    <t>Crop</t>
  </si>
  <si>
    <t>afgkode</t>
  </si>
  <si>
    <t>norm_JB4</t>
  </si>
  <si>
    <t>norm_JB6</t>
  </si>
  <si>
    <t>yield_JB1</t>
  </si>
  <si>
    <t>yield_JB4</t>
  </si>
  <si>
    <t>yield_JB6</t>
  </si>
  <si>
    <t>yieldfaktorN</t>
  </si>
  <si>
    <t>yieldfaktorDM</t>
  </si>
  <si>
    <t>norm_JB1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</si>
</sst>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" x14ac:knownFonts="1"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2"/>
  <sheetViews>
    <sheetView workbookViewId="0">
      <selection activeCell="D3" sqref="D3"/>
    </sheetView>
  </sheetViews>
  <sheetFormatPr defaultRowHeight="12" x14ac:dyDescent="0.2"/>
  <cols>
    <col min="1" max="1" width="7.5703125" customWidth="1"/>
    <col min="2" max="2" width="30.85546875" customWidth="1"/>
    <col min="7" max="7" width="14" bestFit="1" customWidth="1"/>
  </cols>
  <sheetData>
    <row r="1" spans="1:9" x14ac:dyDescent="0.2">
      <c r="A1" t="s">
        <v>329</v>
      </c>
      <c r="B1" t="s">
        <v>328</v>
      </c>
      <c r="C1" s="1" t="s">
        <v>327</v>
      </c>
      <c r="D1" t="s">
        <v>5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 x14ac:dyDescent="0.2">
      <c r="A2">
        <v>1</v>
      </c>
      <c r="B2" t="s">
        <v>6</v>
      </c>
      <c r="C2">
        <v>0</v>
      </c>
      <c r="D2">
        <v>1</v>
      </c>
      <c r="E2">
        <v>142</v>
      </c>
      <c r="F2">
        <v>137</v>
      </c>
      <c r="G2">
        <v>160</v>
      </c>
      <c r="H2">
        <v>145</v>
      </c>
      <c r="I2">
        <v>151</v>
      </c>
    </row>
    <row r="3" spans="1:9" x14ac:dyDescent="0.2">
      <c r="A3">
        <v>2</v>
      </c>
      <c r="B3" t="s">
        <v>7</v>
      </c>
      <c r="C3">
        <v>0</v>
      </c>
      <c r="D3">
        <v>1</v>
      </c>
      <c r="E3">
        <v>165</v>
      </c>
      <c r="F3">
        <v>159</v>
      </c>
      <c r="G3">
        <v>182</v>
      </c>
      <c r="H3">
        <v>166</v>
      </c>
      <c r="I3">
        <v>172</v>
      </c>
    </row>
    <row r="4" spans="1:9" x14ac:dyDescent="0.2">
      <c r="A4">
        <v>6</v>
      </c>
      <c r="B4" t="s">
        <v>8</v>
      </c>
      <c r="C4">
        <v>0</v>
      </c>
      <c r="D4">
        <v>1</v>
      </c>
      <c r="E4">
        <v>169</v>
      </c>
      <c r="F4">
        <v>164</v>
      </c>
      <c r="G4">
        <v>188</v>
      </c>
      <c r="H4">
        <v>173</v>
      </c>
      <c r="I4">
        <v>180</v>
      </c>
    </row>
    <row r="5" spans="1:9" x14ac:dyDescent="0.2">
      <c r="A5">
        <v>3</v>
      </c>
      <c r="B5" t="s">
        <v>9</v>
      </c>
      <c r="C5">
        <v>0</v>
      </c>
      <c r="D5">
        <v>1</v>
      </c>
      <c r="E5">
        <v>120</v>
      </c>
      <c r="F5">
        <v>115</v>
      </c>
      <c r="G5">
        <v>138</v>
      </c>
      <c r="H5">
        <v>114</v>
      </c>
      <c r="I5">
        <v>119</v>
      </c>
    </row>
    <row r="6" spans="1:9" x14ac:dyDescent="0.2">
      <c r="A6">
        <v>4</v>
      </c>
      <c r="B6" t="s">
        <v>10</v>
      </c>
      <c r="C6">
        <v>0</v>
      </c>
      <c r="D6">
        <v>1</v>
      </c>
      <c r="E6">
        <v>120</v>
      </c>
      <c r="F6">
        <v>115</v>
      </c>
      <c r="G6">
        <v>138</v>
      </c>
      <c r="H6">
        <v>114</v>
      </c>
      <c r="I6">
        <v>119</v>
      </c>
    </row>
    <row r="7" spans="1:9" x14ac:dyDescent="0.2">
      <c r="A7">
        <v>55</v>
      </c>
      <c r="B7" t="s">
        <v>11</v>
      </c>
      <c r="C7">
        <v>0</v>
      </c>
      <c r="D7">
        <v>1</v>
      </c>
      <c r="E7">
        <v>120</v>
      </c>
      <c r="F7">
        <v>115</v>
      </c>
      <c r="G7">
        <v>138</v>
      </c>
      <c r="H7">
        <v>114</v>
      </c>
      <c r="I7">
        <v>119</v>
      </c>
    </row>
    <row r="8" spans="1:9" x14ac:dyDescent="0.2">
      <c r="A8">
        <v>8</v>
      </c>
      <c r="B8" t="s">
        <v>12</v>
      </c>
      <c r="C8">
        <v>0</v>
      </c>
      <c r="D8">
        <v>1</v>
      </c>
      <c r="E8">
        <v>120</v>
      </c>
      <c r="F8">
        <v>115</v>
      </c>
      <c r="G8">
        <v>138</v>
      </c>
      <c r="H8">
        <v>114</v>
      </c>
      <c r="I8">
        <v>119</v>
      </c>
    </row>
    <row r="9" spans="1:9" x14ac:dyDescent="0.2">
      <c r="A9">
        <v>5</v>
      </c>
      <c r="B9" t="s">
        <v>13</v>
      </c>
      <c r="C9">
        <v>0</v>
      </c>
      <c r="D9">
        <v>1</v>
      </c>
      <c r="E9">
        <v>173</v>
      </c>
      <c r="F9">
        <v>158</v>
      </c>
      <c r="G9">
        <v>188</v>
      </c>
      <c r="H9">
        <v>162</v>
      </c>
      <c r="I9">
        <v>170</v>
      </c>
    </row>
    <row r="10" spans="1:9" x14ac:dyDescent="0.2">
      <c r="A10">
        <v>7</v>
      </c>
      <c r="B10" t="s">
        <v>14</v>
      </c>
      <c r="C10">
        <v>8</v>
      </c>
      <c r="D10">
        <v>1</v>
      </c>
      <c r="E10">
        <v>78</v>
      </c>
      <c r="F10">
        <v>64</v>
      </c>
      <c r="G10">
        <v>81</v>
      </c>
      <c r="H10">
        <v>57</v>
      </c>
      <c r="I10">
        <v>58</v>
      </c>
    </row>
    <row r="11" spans="1:9" x14ac:dyDescent="0.2">
      <c r="A11">
        <v>56</v>
      </c>
      <c r="B11" t="s">
        <v>15</v>
      </c>
      <c r="C11">
        <v>0</v>
      </c>
      <c r="D11">
        <v>1</v>
      </c>
      <c r="E11">
        <v>120</v>
      </c>
      <c r="F11">
        <v>115</v>
      </c>
      <c r="G11">
        <v>138</v>
      </c>
      <c r="H11">
        <v>114</v>
      </c>
      <c r="I11">
        <v>119</v>
      </c>
    </row>
    <row r="12" spans="1:9" x14ac:dyDescent="0.2">
      <c r="A12">
        <v>58</v>
      </c>
      <c r="B12" t="s">
        <v>16</v>
      </c>
      <c r="C12">
        <v>0</v>
      </c>
      <c r="D12">
        <v>1</v>
      </c>
      <c r="E12">
        <v>120</v>
      </c>
      <c r="F12">
        <v>115</v>
      </c>
      <c r="G12">
        <v>138</v>
      </c>
      <c r="H12">
        <v>114</v>
      </c>
      <c r="I12">
        <v>119</v>
      </c>
    </row>
    <row r="13" spans="1:9" x14ac:dyDescent="0.2">
      <c r="A13">
        <v>10</v>
      </c>
      <c r="B13" t="s">
        <v>17</v>
      </c>
      <c r="C13">
        <v>0</v>
      </c>
      <c r="D13">
        <v>1</v>
      </c>
      <c r="E13">
        <v>181</v>
      </c>
      <c r="F13">
        <v>171</v>
      </c>
      <c r="G13">
        <v>191</v>
      </c>
      <c r="H13">
        <v>194</v>
      </c>
      <c r="I13">
        <v>205</v>
      </c>
    </row>
    <row r="14" spans="1:9" x14ac:dyDescent="0.2">
      <c r="A14">
        <v>11</v>
      </c>
      <c r="B14" t="s">
        <v>18</v>
      </c>
      <c r="C14">
        <v>0</v>
      </c>
      <c r="D14">
        <v>1</v>
      </c>
      <c r="E14">
        <v>179</v>
      </c>
      <c r="F14">
        <v>185</v>
      </c>
      <c r="G14">
        <v>206</v>
      </c>
      <c r="H14">
        <v>212</v>
      </c>
      <c r="I14">
        <v>224</v>
      </c>
    </row>
    <row r="15" spans="1:9" x14ac:dyDescent="0.2">
      <c r="A15">
        <v>13</v>
      </c>
      <c r="B15" t="s">
        <v>19</v>
      </c>
      <c r="C15">
        <v>0</v>
      </c>
      <c r="D15">
        <v>1</v>
      </c>
      <c r="E15">
        <v>215</v>
      </c>
      <c r="F15">
        <v>224</v>
      </c>
      <c r="G15">
        <v>246</v>
      </c>
      <c r="H15">
        <v>255</v>
      </c>
      <c r="I15">
        <v>268</v>
      </c>
    </row>
    <row r="16" spans="1:9" x14ac:dyDescent="0.2">
      <c r="A16">
        <v>57</v>
      </c>
      <c r="B16" t="s">
        <v>20</v>
      </c>
      <c r="C16">
        <v>0</v>
      </c>
      <c r="D16">
        <v>1</v>
      </c>
      <c r="E16">
        <v>141</v>
      </c>
      <c r="F16">
        <v>142</v>
      </c>
      <c r="G16">
        <v>156</v>
      </c>
      <c r="H16">
        <v>156</v>
      </c>
      <c r="I16">
        <v>166</v>
      </c>
    </row>
    <row r="17" spans="1:9" x14ac:dyDescent="0.2">
      <c r="A17">
        <v>14</v>
      </c>
      <c r="B17" t="s">
        <v>21</v>
      </c>
      <c r="C17">
        <v>0</v>
      </c>
      <c r="D17">
        <v>1</v>
      </c>
      <c r="E17">
        <v>141</v>
      </c>
      <c r="F17">
        <v>142</v>
      </c>
      <c r="G17">
        <v>156</v>
      </c>
      <c r="H17">
        <v>156</v>
      </c>
      <c r="I17">
        <v>166</v>
      </c>
    </row>
    <row r="18" spans="1:9" x14ac:dyDescent="0.2">
      <c r="A18">
        <v>15</v>
      </c>
      <c r="B18" t="s">
        <v>22</v>
      </c>
      <c r="C18">
        <v>0</v>
      </c>
      <c r="D18">
        <v>1</v>
      </c>
      <c r="E18">
        <v>153</v>
      </c>
      <c r="F18">
        <v>156</v>
      </c>
      <c r="G18">
        <v>171</v>
      </c>
      <c r="H18">
        <v>170</v>
      </c>
      <c r="I18">
        <v>181</v>
      </c>
    </row>
    <row r="19" spans="1:9" x14ac:dyDescent="0.2">
      <c r="A19">
        <v>16</v>
      </c>
      <c r="B19" t="s">
        <v>23</v>
      </c>
      <c r="C19">
        <v>0</v>
      </c>
      <c r="D19">
        <v>1</v>
      </c>
      <c r="E19">
        <v>177</v>
      </c>
      <c r="F19">
        <v>176</v>
      </c>
      <c r="G19">
        <v>191</v>
      </c>
      <c r="H19">
        <v>186</v>
      </c>
      <c r="I19">
        <v>195</v>
      </c>
    </row>
    <row r="20" spans="1:9" x14ac:dyDescent="0.2">
      <c r="A20">
        <v>9</v>
      </c>
      <c r="B20" t="s">
        <v>24</v>
      </c>
      <c r="C20">
        <v>0</v>
      </c>
      <c r="D20">
        <v>1</v>
      </c>
      <c r="E20">
        <v>141</v>
      </c>
      <c r="F20">
        <v>142</v>
      </c>
      <c r="G20">
        <v>156</v>
      </c>
      <c r="H20">
        <v>156</v>
      </c>
      <c r="I20">
        <v>166</v>
      </c>
    </row>
    <row r="21" spans="1:9" x14ac:dyDescent="0.2">
      <c r="A21">
        <v>17</v>
      </c>
      <c r="B21" t="s">
        <v>25</v>
      </c>
      <c r="C21">
        <v>0</v>
      </c>
      <c r="D21">
        <v>1</v>
      </c>
      <c r="E21">
        <v>141</v>
      </c>
      <c r="F21">
        <v>142</v>
      </c>
      <c r="G21">
        <v>156</v>
      </c>
      <c r="H21">
        <v>156</v>
      </c>
      <c r="I21">
        <v>166</v>
      </c>
    </row>
    <row r="22" spans="1:9" x14ac:dyDescent="0.2">
      <c r="A22">
        <v>21</v>
      </c>
      <c r="B22" t="s">
        <v>26</v>
      </c>
      <c r="C22">
        <v>23</v>
      </c>
      <c r="D22">
        <v>1</v>
      </c>
      <c r="E22">
        <v>137</v>
      </c>
      <c r="F22">
        <v>126</v>
      </c>
      <c r="G22">
        <v>144</v>
      </c>
      <c r="H22">
        <v>121</v>
      </c>
      <c r="I22">
        <v>122</v>
      </c>
    </row>
    <row r="23" spans="1:9" x14ac:dyDescent="0.2">
      <c r="A23">
        <v>22</v>
      </c>
      <c r="B23" t="s">
        <v>27</v>
      </c>
      <c r="C23">
        <v>23</v>
      </c>
      <c r="D23">
        <v>1</v>
      </c>
      <c r="E23">
        <v>195</v>
      </c>
      <c r="F23">
        <v>207</v>
      </c>
      <c r="G23">
        <v>207</v>
      </c>
      <c r="H23">
        <v>215</v>
      </c>
      <c r="I23">
        <v>218</v>
      </c>
    </row>
    <row r="24" spans="1:9" x14ac:dyDescent="0.2">
      <c r="A24">
        <v>23</v>
      </c>
      <c r="B24" t="s">
        <v>28</v>
      </c>
      <c r="C24">
        <v>23</v>
      </c>
      <c r="D24">
        <v>1</v>
      </c>
      <c r="E24">
        <v>137</v>
      </c>
      <c r="F24">
        <v>126</v>
      </c>
      <c r="G24">
        <v>144</v>
      </c>
      <c r="H24">
        <v>121</v>
      </c>
      <c r="I24">
        <v>122</v>
      </c>
    </row>
    <row r="25" spans="1:9" x14ac:dyDescent="0.2">
      <c r="A25">
        <v>24</v>
      </c>
      <c r="B25" t="s">
        <v>29</v>
      </c>
      <c r="C25">
        <v>23</v>
      </c>
      <c r="D25">
        <v>1</v>
      </c>
      <c r="E25">
        <v>185</v>
      </c>
      <c r="F25">
        <v>170</v>
      </c>
      <c r="G25">
        <v>185</v>
      </c>
      <c r="H25">
        <v>160</v>
      </c>
      <c r="I25">
        <v>160</v>
      </c>
    </row>
    <row r="26" spans="1:9" x14ac:dyDescent="0.2">
      <c r="A26">
        <v>25</v>
      </c>
      <c r="B26" t="s">
        <v>30</v>
      </c>
      <c r="C26">
        <v>23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>
        <v>180</v>
      </c>
      <c r="B27" t="s">
        <v>31</v>
      </c>
      <c r="C27">
        <v>23</v>
      </c>
      <c r="D27">
        <v>1</v>
      </c>
      <c r="E27">
        <v>137</v>
      </c>
      <c r="F27">
        <v>126</v>
      </c>
      <c r="G27">
        <v>144</v>
      </c>
      <c r="H27">
        <v>121</v>
      </c>
      <c r="I27">
        <v>122</v>
      </c>
    </row>
    <row r="28" spans="1:9" x14ac:dyDescent="0.2">
      <c r="A28">
        <v>181</v>
      </c>
      <c r="B28" t="s">
        <v>32</v>
      </c>
      <c r="C28">
        <v>23</v>
      </c>
      <c r="D28">
        <v>1</v>
      </c>
      <c r="E28">
        <v>137</v>
      </c>
      <c r="F28">
        <v>126</v>
      </c>
      <c r="G28">
        <v>144</v>
      </c>
      <c r="H28">
        <v>121</v>
      </c>
      <c r="I28">
        <v>122</v>
      </c>
    </row>
    <row r="29" spans="1:9" x14ac:dyDescent="0.2">
      <c r="A29">
        <v>30</v>
      </c>
      <c r="B29" t="s">
        <v>33</v>
      </c>
      <c r="C29">
        <v>23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>
        <v>31</v>
      </c>
      <c r="B30" t="s">
        <v>34</v>
      </c>
      <c r="C30">
        <v>23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">
      <c r="A31">
        <v>32</v>
      </c>
      <c r="B31" t="s">
        <v>35</v>
      </c>
      <c r="C31">
        <v>23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>
        <v>54</v>
      </c>
      <c r="B32" t="s">
        <v>36</v>
      </c>
      <c r="C32">
        <v>23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>
        <v>35</v>
      </c>
      <c r="B33" t="s">
        <v>37</v>
      </c>
      <c r="C33">
        <v>23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>
        <v>36</v>
      </c>
      <c r="B34" t="s">
        <v>38</v>
      </c>
      <c r="C34">
        <v>23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>
        <v>40</v>
      </c>
      <c r="B35" t="s">
        <v>39</v>
      </c>
      <c r="C35">
        <v>23</v>
      </c>
      <c r="D35">
        <v>1</v>
      </c>
      <c r="E35">
        <v>101</v>
      </c>
      <c r="F35">
        <v>86</v>
      </c>
      <c r="G35">
        <v>101</v>
      </c>
      <c r="H35">
        <v>76</v>
      </c>
      <c r="I35">
        <v>76</v>
      </c>
    </row>
    <row r="36" spans="1:9" x14ac:dyDescent="0.2">
      <c r="A36">
        <v>41</v>
      </c>
      <c r="B36" t="s">
        <v>40</v>
      </c>
      <c r="C36">
        <v>23</v>
      </c>
      <c r="D36">
        <v>1</v>
      </c>
      <c r="E36">
        <v>63</v>
      </c>
      <c r="F36">
        <v>48</v>
      </c>
      <c r="G36">
        <v>63</v>
      </c>
      <c r="H36">
        <v>38</v>
      </c>
      <c r="I36">
        <v>38</v>
      </c>
    </row>
    <row r="37" spans="1:9" x14ac:dyDescent="0.2">
      <c r="A37">
        <v>42</v>
      </c>
      <c r="B37" t="s">
        <v>41</v>
      </c>
      <c r="C37">
        <v>23</v>
      </c>
      <c r="D37">
        <v>1</v>
      </c>
      <c r="E37">
        <v>155</v>
      </c>
      <c r="F37">
        <v>140</v>
      </c>
      <c r="G37">
        <v>155</v>
      </c>
      <c r="H37">
        <v>130</v>
      </c>
      <c r="I37">
        <v>130</v>
      </c>
    </row>
    <row r="38" spans="1:9" x14ac:dyDescent="0.2">
      <c r="A38">
        <v>50</v>
      </c>
      <c r="B38" t="s">
        <v>42</v>
      </c>
      <c r="C38">
        <v>23</v>
      </c>
      <c r="D38">
        <v>1</v>
      </c>
      <c r="E38">
        <v>137</v>
      </c>
      <c r="F38">
        <v>126</v>
      </c>
      <c r="G38">
        <v>144</v>
      </c>
      <c r="H38">
        <v>121</v>
      </c>
      <c r="I38">
        <v>122</v>
      </c>
    </row>
    <row r="39" spans="1:9" x14ac:dyDescent="0.2">
      <c r="A39">
        <v>52</v>
      </c>
      <c r="B39" t="s">
        <v>43</v>
      </c>
      <c r="C39">
        <v>23</v>
      </c>
      <c r="D39">
        <v>1</v>
      </c>
      <c r="E39">
        <v>114</v>
      </c>
      <c r="F39">
        <v>114</v>
      </c>
      <c r="G39">
        <v>114</v>
      </c>
      <c r="H39">
        <v>114</v>
      </c>
      <c r="I39">
        <v>114</v>
      </c>
    </row>
    <row r="40" spans="1:9" x14ac:dyDescent="0.2">
      <c r="A40">
        <v>53</v>
      </c>
      <c r="B40" t="s">
        <v>44</v>
      </c>
      <c r="C40">
        <v>23</v>
      </c>
      <c r="D40">
        <v>1</v>
      </c>
      <c r="E40">
        <v>114</v>
      </c>
      <c r="F40">
        <v>114</v>
      </c>
      <c r="G40">
        <v>114</v>
      </c>
      <c r="H40">
        <v>114</v>
      </c>
      <c r="I40">
        <v>114</v>
      </c>
    </row>
    <row r="41" spans="1:9" x14ac:dyDescent="0.2">
      <c r="A41">
        <v>101</v>
      </c>
      <c r="B41" t="s">
        <v>45</v>
      </c>
      <c r="C41">
        <v>23</v>
      </c>
      <c r="D41">
        <v>0</v>
      </c>
      <c r="E41">
        <v>170</v>
      </c>
      <c r="F41">
        <v>170</v>
      </c>
      <c r="G41">
        <v>170</v>
      </c>
      <c r="H41">
        <v>170</v>
      </c>
      <c r="I41">
        <v>170</v>
      </c>
    </row>
    <row r="42" spans="1:9" x14ac:dyDescent="0.2">
      <c r="A42">
        <v>102</v>
      </c>
      <c r="B42" t="s">
        <v>46</v>
      </c>
      <c r="C42">
        <v>23</v>
      </c>
      <c r="D42">
        <v>0</v>
      </c>
      <c r="E42">
        <v>200</v>
      </c>
      <c r="F42">
        <v>200</v>
      </c>
      <c r="G42">
        <v>200</v>
      </c>
      <c r="H42">
        <v>200</v>
      </c>
      <c r="I42">
        <v>200</v>
      </c>
    </row>
    <row r="43" spans="1:9" x14ac:dyDescent="0.2">
      <c r="A43">
        <v>103</v>
      </c>
      <c r="B43" t="s">
        <v>47</v>
      </c>
      <c r="C43">
        <v>23</v>
      </c>
      <c r="D43">
        <v>0</v>
      </c>
      <c r="E43">
        <v>125</v>
      </c>
      <c r="F43">
        <v>125</v>
      </c>
      <c r="G43">
        <v>125</v>
      </c>
      <c r="H43">
        <v>125</v>
      </c>
      <c r="I43">
        <v>125</v>
      </c>
    </row>
    <row r="44" spans="1:9" x14ac:dyDescent="0.2">
      <c r="A44">
        <v>104</v>
      </c>
      <c r="B44" t="s">
        <v>48</v>
      </c>
      <c r="C44">
        <v>23</v>
      </c>
      <c r="D44">
        <v>0</v>
      </c>
      <c r="E44">
        <v>155</v>
      </c>
      <c r="F44">
        <v>155</v>
      </c>
      <c r="G44">
        <v>155</v>
      </c>
      <c r="H44">
        <v>155</v>
      </c>
      <c r="I44">
        <v>155</v>
      </c>
    </row>
    <row r="45" spans="1:9" x14ac:dyDescent="0.2">
      <c r="A45">
        <v>116</v>
      </c>
      <c r="B45" t="s">
        <v>49</v>
      </c>
      <c r="C45">
        <v>23</v>
      </c>
      <c r="D45">
        <v>0</v>
      </c>
      <c r="E45">
        <v>140</v>
      </c>
      <c r="F45">
        <v>140</v>
      </c>
      <c r="G45">
        <v>140</v>
      </c>
      <c r="H45">
        <v>140</v>
      </c>
      <c r="I45">
        <v>140</v>
      </c>
    </row>
    <row r="46" spans="1:9" x14ac:dyDescent="0.2">
      <c r="A46">
        <v>117</v>
      </c>
      <c r="B46" t="s">
        <v>50</v>
      </c>
      <c r="C46">
        <v>23</v>
      </c>
      <c r="D46">
        <v>0</v>
      </c>
      <c r="E46">
        <v>170</v>
      </c>
      <c r="F46">
        <v>170</v>
      </c>
      <c r="G46">
        <v>170</v>
      </c>
      <c r="H46">
        <v>170</v>
      </c>
      <c r="I46">
        <v>170</v>
      </c>
    </row>
    <row r="47" spans="1:9" x14ac:dyDescent="0.2">
      <c r="A47">
        <v>105</v>
      </c>
      <c r="B47" t="s">
        <v>51</v>
      </c>
      <c r="C47">
        <v>23</v>
      </c>
      <c r="D47">
        <v>0</v>
      </c>
      <c r="E47">
        <v>110</v>
      </c>
      <c r="F47">
        <v>110</v>
      </c>
      <c r="G47">
        <v>110</v>
      </c>
      <c r="H47">
        <v>110</v>
      </c>
      <c r="I47">
        <v>110</v>
      </c>
    </row>
    <row r="48" spans="1:9" x14ac:dyDescent="0.2">
      <c r="A48">
        <v>106</v>
      </c>
      <c r="B48" t="s">
        <v>52</v>
      </c>
      <c r="C48">
        <v>23</v>
      </c>
      <c r="D48">
        <v>0</v>
      </c>
      <c r="E48">
        <v>200</v>
      </c>
      <c r="F48">
        <v>200</v>
      </c>
      <c r="G48">
        <v>200</v>
      </c>
      <c r="H48">
        <v>200</v>
      </c>
      <c r="I48">
        <v>200</v>
      </c>
    </row>
    <row r="49" spans="1:9" x14ac:dyDescent="0.2">
      <c r="A49">
        <v>107</v>
      </c>
      <c r="B49" t="s">
        <v>53</v>
      </c>
      <c r="C49">
        <v>23</v>
      </c>
      <c r="D49">
        <v>0</v>
      </c>
      <c r="E49">
        <v>120</v>
      </c>
      <c r="F49">
        <v>120</v>
      </c>
      <c r="G49">
        <v>120</v>
      </c>
      <c r="H49">
        <v>120</v>
      </c>
      <c r="I49">
        <v>120</v>
      </c>
    </row>
    <row r="50" spans="1:9" x14ac:dyDescent="0.2">
      <c r="A50">
        <v>108</v>
      </c>
      <c r="B50" t="s">
        <v>54</v>
      </c>
      <c r="C50">
        <v>23</v>
      </c>
      <c r="D50">
        <v>0</v>
      </c>
      <c r="E50">
        <v>150</v>
      </c>
      <c r="F50">
        <v>150</v>
      </c>
      <c r="G50">
        <v>150</v>
      </c>
      <c r="H50">
        <v>150</v>
      </c>
      <c r="I50">
        <v>150</v>
      </c>
    </row>
    <row r="51" spans="1:9" x14ac:dyDescent="0.2">
      <c r="A51">
        <v>109</v>
      </c>
      <c r="B51" t="s">
        <v>55</v>
      </c>
      <c r="C51">
        <v>23</v>
      </c>
      <c r="D51">
        <v>0</v>
      </c>
      <c r="E51">
        <v>160</v>
      </c>
      <c r="F51">
        <v>160</v>
      </c>
      <c r="G51">
        <v>160</v>
      </c>
      <c r="H51">
        <v>160</v>
      </c>
      <c r="I51">
        <v>160</v>
      </c>
    </row>
    <row r="52" spans="1:9" x14ac:dyDescent="0.2">
      <c r="A52">
        <v>118</v>
      </c>
      <c r="B52" t="s">
        <v>56</v>
      </c>
      <c r="C52">
        <v>23</v>
      </c>
      <c r="D52">
        <v>0</v>
      </c>
      <c r="E52">
        <v>190</v>
      </c>
      <c r="F52">
        <v>190</v>
      </c>
      <c r="G52">
        <v>190</v>
      </c>
      <c r="H52">
        <v>190</v>
      </c>
      <c r="I52">
        <v>190</v>
      </c>
    </row>
    <row r="53" spans="1:9" x14ac:dyDescent="0.2">
      <c r="A53">
        <v>110</v>
      </c>
      <c r="B53" t="s">
        <v>57</v>
      </c>
      <c r="C53">
        <v>23</v>
      </c>
      <c r="D53">
        <v>0</v>
      </c>
      <c r="E53">
        <v>150</v>
      </c>
      <c r="F53">
        <v>150</v>
      </c>
      <c r="G53">
        <v>150</v>
      </c>
      <c r="H53">
        <v>150</v>
      </c>
      <c r="I53">
        <v>150</v>
      </c>
    </row>
    <row r="54" spans="1:9" x14ac:dyDescent="0.2">
      <c r="A54">
        <v>111</v>
      </c>
      <c r="B54" t="s">
        <v>58</v>
      </c>
      <c r="C54">
        <v>23</v>
      </c>
      <c r="D54">
        <v>0</v>
      </c>
      <c r="E54">
        <v>200</v>
      </c>
      <c r="F54">
        <v>200</v>
      </c>
      <c r="G54">
        <v>200</v>
      </c>
      <c r="H54">
        <v>200</v>
      </c>
      <c r="I54">
        <v>200</v>
      </c>
    </row>
    <row r="55" spans="1:9" x14ac:dyDescent="0.2">
      <c r="A55">
        <v>112</v>
      </c>
      <c r="B55" t="s">
        <v>59</v>
      </c>
      <c r="C55">
        <v>23</v>
      </c>
      <c r="D55">
        <v>0</v>
      </c>
      <c r="E55">
        <v>160</v>
      </c>
      <c r="F55">
        <v>160</v>
      </c>
      <c r="G55">
        <v>160</v>
      </c>
      <c r="H55">
        <v>160</v>
      </c>
      <c r="I55">
        <v>160</v>
      </c>
    </row>
    <row r="56" spans="1:9" x14ac:dyDescent="0.2">
      <c r="A56">
        <v>113</v>
      </c>
      <c r="B56" t="s">
        <v>60</v>
      </c>
      <c r="C56">
        <v>23</v>
      </c>
      <c r="D56">
        <v>0</v>
      </c>
      <c r="E56">
        <v>170</v>
      </c>
      <c r="F56">
        <v>170</v>
      </c>
      <c r="G56">
        <v>170</v>
      </c>
      <c r="H56">
        <v>170</v>
      </c>
      <c r="I56">
        <v>170</v>
      </c>
    </row>
    <row r="57" spans="1:9" x14ac:dyDescent="0.2">
      <c r="A57">
        <v>114</v>
      </c>
      <c r="B57" t="s">
        <v>61</v>
      </c>
      <c r="C57">
        <v>23</v>
      </c>
      <c r="D57">
        <v>0</v>
      </c>
      <c r="E57">
        <v>120</v>
      </c>
      <c r="F57">
        <v>120</v>
      </c>
      <c r="G57">
        <v>120</v>
      </c>
      <c r="H57">
        <v>120</v>
      </c>
      <c r="I57">
        <v>120</v>
      </c>
    </row>
    <row r="58" spans="1:9" x14ac:dyDescent="0.2">
      <c r="A58">
        <v>115</v>
      </c>
      <c r="B58" t="s">
        <v>62</v>
      </c>
      <c r="C58">
        <v>23</v>
      </c>
      <c r="D58">
        <v>0</v>
      </c>
      <c r="E58">
        <v>120</v>
      </c>
      <c r="F58">
        <v>120</v>
      </c>
      <c r="G58">
        <v>120</v>
      </c>
      <c r="H58">
        <v>120</v>
      </c>
      <c r="I58">
        <v>120</v>
      </c>
    </row>
    <row r="59" spans="1:9" x14ac:dyDescent="0.2">
      <c r="A59">
        <v>120</v>
      </c>
      <c r="B59" t="s">
        <v>63</v>
      </c>
      <c r="C59">
        <v>102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>
        <v>121</v>
      </c>
      <c r="B60" t="s">
        <v>64</v>
      </c>
      <c r="C60">
        <v>23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>
        <v>122</v>
      </c>
      <c r="B61" t="s">
        <v>65</v>
      </c>
      <c r="C61">
        <v>23</v>
      </c>
      <c r="D61">
        <v>0</v>
      </c>
      <c r="E61">
        <v>132</v>
      </c>
      <c r="F61">
        <v>132</v>
      </c>
      <c r="G61">
        <v>132</v>
      </c>
      <c r="H61">
        <v>132</v>
      </c>
      <c r="I61">
        <v>132</v>
      </c>
    </row>
    <row r="62" spans="1:9" x14ac:dyDescent="0.2">
      <c r="A62">
        <v>123</v>
      </c>
      <c r="B62" t="s">
        <v>66</v>
      </c>
      <c r="C62">
        <v>23</v>
      </c>
      <c r="D62">
        <v>1</v>
      </c>
      <c r="E62">
        <v>135</v>
      </c>
      <c r="F62">
        <v>133</v>
      </c>
      <c r="G62">
        <v>152</v>
      </c>
      <c r="H62">
        <v>127</v>
      </c>
      <c r="I62">
        <v>127</v>
      </c>
    </row>
    <row r="63" spans="1:9" x14ac:dyDescent="0.2">
      <c r="A63">
        <v>124</v>
      </c>
      <c r="B63" t="s">
        <v>67</v>
      </c>
      <c r="C63">
        <v>23</v>
      </c>
      <c r="D63">
        <v>1</v>
      </c>
      <c r="E63">
        <v>148</v>
      </c>
      <c r="F63">
        <v>160</v>
      </c>
      <c r="G63">
        <v>169</v>
      </c>
      <c r="H63">
        <v>169</v>
      </c>
      <c r="I63">
        <v>169</v>
      </c>
    </row>
    <row r="64" spans="1:9" x14ac:dyDescent="0.2">
      <c r="A64">
        <v>125</v>
      </c>
      <c r="B64" t="s">
        <v>68</v>
      </c>
      <c r="C64">
        <v>23</v>
      </c>
      <c r="D64">
        <v>1</v>
      </c>
      <c r="E64">
        <v>210</v>
      </c>
      <c r="F64">
        <v>210</v>
      </c>
      <c r="G64">
        <v>210</v>
      </c>
      <c r="H64">
        <v>210</v>
      </c>
      <c r="I64">
        <v>210</v>
      </c>
    </row>
    <row r="65" spans="1:9" x14ac:dyDescent="0.2">
      <c r="A65">
        <v>126</v>
      </c>
      <c r="B65" t="s">
        <v>69</v>
      </c>
      <c r="C65">
        <v>23</v>
      </c>
      <c r="D65">
        <v>0</v>
      </c>
      <c r="E65">
        <v>120</v>
      </c>
      <c r="F65">
        <v>120</v>
      </c>
      <c r="G65">
        <v>120</v>
      </c>
      <c r="H65">
        <v>120</v>
      </c>
      <c r="I65">
        <v>120</v>
      </c>
    </row>
    <row r="66" spans="1:9" x14ac:dyDescent="0.2">
      <c r="A66">
        <v>149</v>
      </c>
      <c r="B66" t="s">
        <v>70</v>
      </c>
      <c r="C66">
        <v>0</v>
      </c>
      <c r="D66">
        <v>1</v>
      </c>
      <c r="E66">
        <v>136</v>
      </c>
      <c r="F66">
        <v>126</v>
      </c>
      <c r="G66">
        <v>146</v>
      </c>
      <c r="H66">
        <v>121</v>
      </c>
      <c r="I66">
        <v>121</v>
      </c>
    </row>
    <row r="67" spans="1:9" x14ac:dyDescent="0.2">
      <c r="A67">
        <v>150</v>
      </c>
      <c r="B67" t="s">
        <v>71</v>
      </c>
      <c r="C67">
        <v>0</v>
      </c>
      <c r="D67">
        <v>1</v>
      </c>
      <c r="E67">
        <v>136</v>
      </c>
      <c r="F67">
        <v>126</v>
      </c>
      <c r="G67">
        <v>146</v>
      </c>
      <c r="H67">
        <v>121</v>
      </c>
      <c r="I67">
        <v>121</v>
      </c>
    </row>
    <row r="68" spans="1:9" x14ac:dyDescent="0.2">
      <c r="A68">
        <v>151</v>
      </c>
      <c r="B68" t="s">
        <v>72</v>
      </c>
      <c r="C68">
        <v>0</v>
      </c>
      <c r="D68">
        <v>1</v>
      </c>
      <c r="E68">
        <v>216</v>
      </c>
      <c r="F68">
        <v>211</v>
      </c>
      <c r="G68">
        <v>237</v>
      </c>
      <c r="H68">
        <v>212</v>
      </c>
      <c r="I68">
        <v>212</v>
      </c>
    </row>
    <row r="69" spans="1:9" x14ac:dyDescent="0.2">
      <c r="A69">
        <v>152</v>
      </c>
      <c r="B69" t="s">
        <v>73</v>
      </c>
      <c r="C69">
        <v>0</v>
      </c>
      <c r="D69">
        <v>1</v>
      </c>
      <c r="E69">
        <v>169</v>
      </c>
      <c r="F69">
        <v>170</v>
      </c>
      <c r="G69">
        <v>190</v>
      </c>
      <c r="H69">
        <v>165</v>
      </c>
      <c r="I69">
        <v>165</v>
      </c>
    </row>
    <row r="70" spans="1:9" x14ac:dyDescent="0.2">
      <c r="A70">
        <v>153</v>
      </c>
      <c r="B70" t="s">
        <v>74</v>
      </c>
      <c r="C70">
        <v>0</v>
      </c>
      <c r="D70">
        <v>1</v>
      </c>
      <c r="E70">
        <v>219</v>
      </c>
      <c r="F70">
        <v>214</v>
      </c>
      <c r="G70">
        <v>239</v>
      </c>
      <c r="H70">
        <v>214</v>
      </c>
      <c r="I70">
        <v>214</v>
      </c>
    </row>
    <row r="71" spans="1:9" x14ac:dyDescent="0.2">
      <c r="A71">
        <v>160</v>
      </c>
      <c r="B71" t="s">
        <v>75</v>
      </c>
      <c r="C71">
        <v>3</v>
      </c>
      <c r="D71">
        <v>1</v>
      </c>
      <c r="E71">
        <v>135</v>
      </c>
      <c r="F71">
        <v>125</v>
      </c>
      <c r="G71">
        <v>140</v>
      </c>
      <c r="H71">
        <v>127</v>
      </c>
      <c r="I71">
        <v>133</v>
      </c>
    </row>
    <row r="72" spans="1:9" x14ac:dyDescent="0.2">
      <c r="A72">
        <v>161</v>
      </c>
      <c r="B72" t="s">
        <v>76</v>
      </c>
      <c r="C72">
        <v>3</v>
      </c>
      <c r="D72">
        <v>1</v>
      </c>
      <c r="E72">
        <v>151</v>
      </c>
      <c r="F72">
        <v>141</v>
      </c>
      <c r="G72">
        <v>163</v>
      </c>
      <c r="H72">
        <v>138</v>
      </c>
      <c r="I72">
        <v>140</v>
      </c>
    </row>
    <row r="73" spans="1:9" x14ac:dyDescent="0.2">
      <c r="A73">
        <v>162</v>
      </c>
      <c r="B73" t="s">
        <v>77</v>
      </c>
      <c r="C73">
        <v>3</v>
      </c>
      <c r="D73">
        <v>1</v>
      </c>
      <c r="E73">
        <v>120</v>
      </c>
      <c r="F73">
        <v>120</v>
      </c>
      <c r="G73">
        <v>120</v>
      </c>
      <c r="H73">
        <v>120</v>
      </c>
      <c r="I73">
        <v>120</v>
      </c>
    </row>
    <row r="74" spans="1:9" x14ac:dyDescent="0.2">
      <c r="A74">
        <v>210</v>
      </c>
      <c r="B74" t="s">
        <v>78</v>
      </c>
      <c r="C74">
        <v>0</v>
      </c>
      <c r="D74">
        <v>1</v>
      </c>
      <c r="E74">
        <v>127</v>
      </c>
      <c r="F74">
        <v>121</v>
      </c>
      <c r="G74">
        <v>142</v>
      </c>
      <c r="H74">
        <v>126</v>
      </c>
      <c r="I74">
        <v>131</v>
      </c>
    </row>
    <row r="75" spans="1:9" x14ac:dyDescent="0.2">
      <c r="A75">
        <v>211</v>
      </c>
      <c r="B75" t="s">
        <v>79</v>
      </c>
      <c r="C75">
        <v>0</v>
      </c>
      <c r="D75">
        <v>1</v>
      </c>
      <c r="E75">
        <v>123</v>
      </c>
      <c r="F75">
        <v>116</v>
      </c>
      <c r="G75">
        <v>137</v>
      </c>
      <c r="H75">
        <v>120</v>
      </c>
      <c r="I75">
        <v>125</v>
      </c>
    </row>
    <row r="76" spans="1:9" x14ac:dyDescent="0.2">
      <c r="A76">
        <v>212</v>
      </c>
      <c r="B76" t="s">
        <v>80</v>
      </c>
      <c r="C76">
        <v>0</v>
      </c>
      <c r="D76">
        <v>1</v>
      </c>
      <c r="E76">
        <v>108</v>
      </c>
      <c r="F76">
        <v>102</v>
      </c>
      <c r="G76">
        <v>123</v>
      </c>
      <c r="H76">
        <v>100</v>
      </c>
      <c r="I76">
        <v>104</v>
      </c>
    </row>
    <row r="77" spans="1:9" x14ac:dyDescent="0.2">
      <c r="A77">
        <v>213</v>
      </c>
      <c r="B77" t="s">
        <v>81</v>
      </c>
      <c r="C77">
        <v>0</v>
      </c>
      <c r="D77">
        <v>1</v>
      </c>
      <c r="E77">
        <v>108</v>
      </c>
      <c r="F77">
        <v>102</v>
      </c>
      <c r="G77">
        <v>123</v>
      </c>
      <c r="H77">
        <v>100</v>
      </c>
      <c r="I77">
        <v>104</v>
      </c>
    </row>
    <row r="78" spans="1:9" x14ac:dyDescent="0.2">
      <c r="A78">
        <v>214</v>
      </c>
      <c r="B78" t="s">
        <v>82</v>
      </c>
      <c r="C78">
        <v>8</v>
      </c>
      <c r="D78">
        <v>1</v>
      </c>
      <c r="E78">
        <v>64</v>
      </c>
      <c r="F78">
        <v>58</v>
      </c>
      <c r="G78">
        <v>80</v>
      </c>
      <c r="H78">
        <v>55</v>
      </c>
      <c r="I78">
        <v>60</v>
      </c>
    </row>
    <row r="79" spans="1:9" x14ac:dyDescent="0.2">
      <c r="A79">
        <v>215</v>
      </c>
      <c r="B79" t="s">
        <v>83</v>
      </c>
      <c r="C79">
        <v>23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">
      <c r="A80">
        <v>216</v>
      </c>
      <c r="B80" t="s">
        <v>84</v>
      </c>
      <c r="C80">
        <v>0</v>
      </c>
      <c r="D80">
        <v>1</v>
      </c>
      <c r="E80">
        <v>173</v>
      </c>
      <c r="F80">
        <v>158</v>
      </c>
      <c r="G80">
        <v>188</v>
      </c>
      <c r="H80">
        <v>162</v>
      </c>
      <c r="I80">
        <v>170</v>
      </c>
    </row>
    <row r="81" spans="1:9" x14ac:dyDescent="0.2">
      <c r="A81">
        <v>220</v>
      </c>
      <c r="B81" t="s">
        <v>85</v>
      </c>
      <c r="C81">
        <v>0</v>
      </c>
      <c r="D81">
        <v>1</v>
      </c>
      <c r="E81">
        <v>182</v>
      </c>
      <c r="F81">
        <v>173</v>
      </c>
      <c r="G81">
        <v>193</v>
      </c>
      <c r="H81">
        <v>197</v>
      </c>
      <c r="I81">
        <v>208</v>
      </c>
    </row>
    <row r="82" spans="1:9" x14ac:dyDescent="0.2">
      <c r="A82">
        <v>221</v>
      </c>
      <c r="B82" t="s">
        <v>86</v>
      </c>
      <c r="C82">
        <v>0</v>
      </c>
      <c r="D82">
        <v>1</v>
      </c>
      <c r="E82">
        <v>179</v>
      </c>
      <c r="F82">
        <v>182</v>
      </c>
      <c r="G82">
        <v>202</v>
      </c>
      <c r="H82">
        <v>205</v>
      </c>
      <c r="I82">
        <v>217</v>
      </c>
    </row>
    <row r="83" spans="1:9" x14ac:dyDescent="0.2">
      <c r="A83">
        <v>222</v>
      </c>
      <c r="B83" t="s">
        <v>87</v>
      </c>
      <c r="C83">
        <v>0</v>
      </c>
      <c r="D83">
        <v>1</v>
      </c>
      <c r="E83">
        <v>137</v>
      </c>
      <c r="F83">
        <v>139</v>
      </c>
      <c r="G83">
        <v>152</v>
      </c>
      <c r="H83">
        <v>154</v>
      </c>
      <c r="I83">
        <v>164</v>
      </c>
    </row>
    <row r="84" spans="1:9" x14ac:dyDescent="0.2">
      <c r="A84">
        <v>223</v>
      </c>
      <c r="B84" t="s">
        <v>88</v>
      </c>
      <c r="C84">
        <v>0</v>
      </c>
      <c r="D84">
        <v>1</v>
      </c>
      <c r="E84">
        <v>173</v>
      </c>
      <c r="F84">
        <v>173</v>
      </c>
      <c r="G84">
        <v>188</v>
      </c>
      <c r="H84">
        <v>184</v>
      </c>
      <c r="I84">
        <v>194</v>
      </c>
    </row>
    <row r="85" spans="1:9" x14ac:dyDescent="0.2">
      <c r="A85">
        <v>224</v>
      </c>
      <c r="B85" t="s">
        <v>89</v>
      </c>
      <c r="C85">
        <v>0</v>
      </c>
      <c r="D85">
        <v>1</v>
      </c>
      <c r="E85">
        <v>137</v>
      </c>
      <c r="F85">
        <v>137</v>
      </c>
      <c r="G85">
        <v>148</v>
      </c>
      <c r="H85">
        <v>150</v>
      </c>
      <c r="I85">
        <v>160</v>
      </c>
    </row>
    <row r="86" spans="1:9" x14ac:dyDescent="0.2">
      <c r="A86">
        <v>230</v>
      </c>
      <c r="B86" t="s">
        <v>90</v>
      </c>
      <c r="C86">
        <v>0</v>
      </c>
      <c r="D86">
        <v>1</v>
      </c>
      <c r="E86">
        <v>124</v>
      </c>
      <c r="F86">
        <v>124</v>
      </c>
      <c r="G86">
        <v>139</v>
      </c>
      <c r="H86">
        <v>120</v>
      </c>
      <c r="I86">
        <v>120</v>
      </c>
    </row>
    <row r="87" spans="1:9" x14ac:dyDescent="0.2">
      <c r="A87">
        <v>701</v>
      </c>
      <c r="B87" t="s">
        <v>91</v>
      </c>
      <c r="C87">
        <v>0</v>
      </c>
      <c r="D87">
        <v>1</v>
      </c>
      <c r="E87">
        <v>124</v>
      </c>
      <c r="F87">
        <v>124</v>
      </c>
      <c r="G87">
        <v>139</v>
      </c>
      <c r="H87">
        <v>120</v>
      </c>
      <c r="I87">
        <v>120</v>
      </c>
    </row>
    <row r="88" spans="1:9" x14ac:dyDescent="0.2">
      <c r="A88">
        <v>702</v>
      </c>
      <c r="B88" t="s">
        <v>92</v>
      </c>
      <c r="C88">
        <v>0</v>
      </c>
      <c r="D88">
        <v>1</v>
      </c>
      <c r="E88">
        <v>124</v>
      </c>
      <c r="F88">
        <v>124</v>
      </c>
      <c r="G88">
        <v>139</v>
      </c>
      <c r="H88">
        <v>120</v>
      </c>
      <c r="I88">
        <v>120</v>
      </c>
    </row>
    <row r="89" spans="1:9" x14ac:dyDescent="0.2">
      <c r="A89">
        <v>703</v>
      </c>
      <c r="B89" t="s">
        <v>93</v>
      </c>
      <c r="C89">
        <v>0</v>
      </c>
      <c r="D89">
        <v>1</v>
      </c>
      <c r="E89">
        <v>124</v>
      </c>
      <c r="F89">
        <v>124</v>
      </c>
      <c r="G89">
        <v>139</v>
      </c>
      <c r="H89">
        <v>120</v>
      </c>
      <c r="I89">
        <v>120</v>
      </c>
    </row>
    <row r="90" spans="1:9" x14ac:dyDescent="0.2">
      <c r="A90">
        <v>704</v>
      </c>
      <c r="B90" t="s">
        <v>94</v>
      </c>
      <c r="C90">
        <v>0</v>
      </c>
      <c r="D90">
        <v>1</v>
      </c>
      <c r="E90">
        <v>124</v>
      </c>
      <c r="F90">
        <v>124</v>
      </c>
      <c r="G90">
        <v>139</v>
      </c>
      <c r="H90">
        <v>120</v>
      </c>
      <c r="I90">
        <v>120</v>
      </c>
    </row>
    <row r="91" spans="1:9" x14ac:dyDescent="0.2">
      <c r="A91">
        <v>705</v>
      </c>
      <c r="B91" t="s">
        <v>95</v>
      </c>
      <c r="C91">
        <v>0</v>
      </c>
      <c r="D91">
        <v>1</v>
      </c>
      <c r="E91">
        <v>124</v>
      </c>
      <c r="F91">
        <v>124</v>
      </c>
      <c r="G91">
        <v>139</v>
      </c>
      <c r="H91">
        <v>120</v>
      </c>
      <c r="I91">
        <v>120</v>
      </c>
    </row>
    <row r="92" spans="1:9" x14ac:dyDescent="0.2">
      <c r="A92">
        <v>234</v>
      </c>
      <c r="B92" t="s">
        <v>96</v>
      </c>
      <c r="C92">
        <v>0</v>
      </c>
      <c r="D92">
        <v>1</v>
      </c>
      <c r="E92">
        <v>79</v>
      </c>
      <c r="F92">
        <v>79</v>
      </c>
      <c r="G92">
        <v>94</v>
      </c>
      <c r="H92">
        <v>75</v>
      </c>
      <c r="I92">
        <v>75</v>
      </c>
    </row>
    <row r="93" spans="1:9" x14ac:dyDescent="0.2">
      <c r="A93">
        <v>235</v>
      </c>
      <c r="B93" t="s">
        <v>97</v>
      </c>
      <c r="C93">
        <v>0</v>
      </c>
      <c r="D93">
        <v>1</v>
      </c>
      <c r="E93">
        <v>152</v>
      </c>
      <c r="F93">
        <v>161</v>
      </c>
      <c r="G93">
        <v>176</v>
      </c>
      <c r="H93">
        <v>183</v>
      </c>
      <c r="I93">
        <v>188</v>
      </c>
    </row>
    <row r="94" spans="1:9" x14ac:dyDescent="0.2">
      <c r="A94">
        <v>706</v>
      </c>
      <c r="B94" t="s">
        <v>98</v>
      </c>
      <c r="C94">
        <v>0</v>
      </c>
      <c r="D94">
        <v>1</v>
      </c>
      <c r="E94">
        <v>152</v>
      </c>
      <c r="F94">
        <v>161</v>
      </c>
      <c r="G94">
        <v>176</v>
      </c>
      <c r="H94">
        <v>183</v>
      </c>
      <c r="I94">
        <v>188</v>
      </c>
    </row>
    <row r="95" spans="1:9" x14ac:dyDescent="0.2">
      <c r="A95">
        <v>707</v>
      </c>
      <c r="B95" t="s">
        <v>99</v>
      </c>
      <c r="C95">
        <v>0</v>
      </c>
      <c r="D95">
        <v>1</v>
      </c>
      <c r="E95">
        <v>152</v>
      </c>
      <c r="F95">
        <v>161</v>
      </c>
      <c r="G95">
        <v>176</v>
      </c>
      <c r="H95">
        <v>183</v>
      </c>
      <c r="I95">
        <v>188</v>
      </c>
    </row>
    <row r="96" spans="1:9" x14ac:dyDescent="0.2">
      <c r="A96">
        <v>708</v>
      </c>
      <c r="B96" t="s">
        <v>100</v>
      </c>
      <c r="C96">
        <v>0</v>
      </c>
      <c r="D96">
        <v>1</v>
      </c>
      <c r="E96">
        <v>152</v>
      </c>
      <c r="F96">
        <v>161</v>
      </c>
      <c r="G96">
        <v>176</v>
      </c>
      <c r="H96">
        <v>183</v>
      </c>
      <c r="I96">
        <v>188</v>
      </c>
    </row>
    <row r="97" spans="1:9" x14ac:dyDescent="0.2">
      <c r="A97">
        <v>709</v>
      </c>
      <c r="B97" t="s">
        <v>101</v>
      </c>
      <c r="C97">
        <v>0</v>
      </c>
      <c r="D97">
        <v>1</v>
      </c>
      <c r="E97">
        <v>152</v>
      </c>
      <c r="F97">
        <v>161</v>
      </c>
      <c r="G97">
        <v>176</v>
      </c>
      <c r="H97">
        <v>183</v>
      </c>
      <c r="I97">
        <v>188</v>
      </c>
    </row>
    <row r="98" spans="1:9" x14ac:dyDescent="0.2">
      <c r="A98">
        <v>710</v>
      </c>
      <c r="B98" t="s">
        <v>102</v>
      </c>
      <c r="C98">
        <v>0</v>
      </c>
      <c r="D98">
        <v>1</v>
      </c>
      <c r="E98">
        <v>152</v>
      </c>
      <c r="F98">
        <v>161</v>
      </c>
      <c r="G98">
        <v>176</v>
      </c>
      <c r="H98">
        <v>183</v>
      </c>
      <c r="I98">
        <v>188</v>
      </c>
    </row>
    <row r="99" spans="1:9" x14ac:dyDescent="0.2">
      <c r="A99">
        <v>711</v>
      </c>
      <c r="B99" t="s">
        <v>103</v>
      </c>
      <c r="C99">
        <v>0</v>
      </c>
      <c r="D99">
        <v>1</v>
      </c>
      <c r="E99">
        <v>152</v>
      </c>
      <c r="F99">
        <v>161</v>
      </c>
      <c r="G99">
        <v>176</v>
      </c>
      <c r="H99">
        <v>183</v>
      </c>
      <c r="I99">
        <v>188</v>
      </c>
    </row>
    <row r="100" spans="1:9" x14ac:dyDescent="0.2">
      <c r="A100">
        <v>248</v>
      </c>
      <c r="B100" t="s">
        <v>104</v>
      </c>
      <c r="C100">
        <v>23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>
        <v>249</v>
      </c>
      <c r="B101" t="s">
        <v>105</v>
      </c>
      <c r="C101">
        <v>23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>
        <v>250</v>
      </c>
      <c r="B102" t="s">
        <v>106</v>
      </c>
      <c r="C102">
        <v>23</v>
      </c>
      <c r="D102">
        <v>0</v>
      </c>
      <c r="E102">
        <v>30</v>
      </c>
      <c r="F102">
        <v>30</v>
      </c>
      <c r="G102">
        <v>30</v>
      </c>
      <c r="H102">
        <v>30</v>
      </c>
      <c r="I102">
        <v>30</v>
      </c>
    </row>
    <row r="103" spans="1:9" x14ac:dyDescent="0.2">
      <c r="A103">
        <v>251</v>
      </c>
      <c r="B103" t="s">
        <v>107</v>
      </c>
      <c r="C103">
        <v>23</v>
      </c>
      <c r="D103">
        <v>0</v>
      </c>
      <c r="E103">
        <v>80</v>
      </c>
      <c r="F103">
        <v>80</v>
      </c>
      <c r="G103">
        <v>80</v>
      </c>
      <c r="H103">
        <v>80</v>
      </c>
      <c r="I103">
        <v>80</v>
      </c>
    </row>
    <row r="104" spans="1:9" x14ac:dyDescent="0.2">
      <c r="A104">
        <v>252</v>
      </c>
      <c r="B104" t="s">
        <v>108</v>
      </c>
      <c r="C104">
        <v>23</v>
      </c>
      <c r="D104">
        <v>0</v>
      </c>
      <c r="E104">
        <v>157</v>
      </c>
      <c r="F104">
        <v>157</v>
      </c>
      <c r="G104">
        <v>157</v>
      </c>
      <c r="H104">
        <v>157</v>
      </c>
      <c r="I104">
        <v>157</v>
      </c>
    </row>
    <row r="105" spans="1:9" x14ac:dyDescent="0.2">
      <c r="A105">
        <v>259</v>
      </c>
      <c r="B105" t="s">
        <v>109</v>
      </c>
      <c r="C105">
        <v>23</v>
      </c>
      <c r="D105">
        <v>0</v>
      </c>
      <c r="E105">
        <v>229</v>
      </c>
      <c r="F105">
        <v>229</v>
      </c>
      <c r="G105">
        <v>229</v>
      </c>
      <c r="H105">
        <v>229</v>
      </c>
      <c r="I105">
        <v>229</v>
      </c>
    </row>
    <row r="106" spans="1:9" x14ac:dyDescent="0.2">
      <c r="A106">
        <v>276</v>
      </c>
      <c r="B106" t="s">
        <v>110</v>
      </c>
      <c r="C106">
        <v>23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>
        <v>286</v>
      </c>
      <c r="B107" t="s">
        <v>111</v>
      </c>
      <c r="C107">
        <v>95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">
      <c r="A108">
        <v>287</v>
      </c>
      <c r="B108" t="s">
        <v>112</v>
      </c>
      <c r="C108">
        <v>23</v>
      </c>
      <c r="D108">
        <v>0</v>
      </c>
      <c r="E108">
        <v>63</v>
      </c>
      <c r="F108">
        <v>63</v>
      </c>
      <c r="G108">
        <v>63</v>
      </c>
      <c r="H108">
        <v>63</v>
      </c>
      <c r="I108">
        <v>63</v>
      </c>
    </row>
    <row r="109" spans="1:9" x14ac:dyDescent="0.2">
      <c r="A109">
        <v>255</v>
      </c>
      <c r="B109" t="s">
        <v>113</v>
      </c>
      <c r="C109">
        <v>95</v>
      </c>
      <c r="D109">
        <v>0</v>
      </c>
      <c r="E109">
        <v>284</v>
      </c>
      <c r="F109">
        <v>286</v>
      </c>
      <c r="G109">
        <v>300</v>
      </c>
      <c r="H109">
        <v>290</v>
      </c>
      <c r="I109">
        <v>290</v>
      </c>
    </row>
    <row r="110" spans="1:9" x14ac:dyDescent="0.2">
      <c r="A110">
        <v>256</v>
      </c>
      <c r="B110" t="s">
        <v>114</v>
      </c>
      <c r="C110">
        <v>95</v>
      </c>
      <c r="D110">
        <v>0</v>
      </c>
      <c r="E110">
        <v>75</v>
      </c>
      <c r="F110">
        <v>75</v>
      </c>
      <c r="G110">
        <v>75</v>
      </c>
      <c r="H110">
        <v>75</v>
      </c>
      <c r="I110">
        <v>75</v>
      </c>
    </row>
    <row r="111" spans="1:9" x14ac:dyDescent="0.2">
      <c r="A111">
        <v>257</v>
      </c>
      <c r="B111" t="s">
        <v>115</v>
      </c>
      <c r="C111">
        <v>23</v>
      </c>
      <c r="D111">
        <v>0</v>
      </c>
      <c r="E111">
        <v>382</v>
      </c>
      <c r="F111">
        <v>393</v>
      </c>
      <c r="G111">
        <v>424</v>
      </c>
      <c r="H111">
        <v>403</v>
      </c>
      <c r="I111">
        <v>403</v>
      </c>
    </row>
    <row r="112" spans="1:9" x14ac:dyDescent="0.2">
      <c r="A112">
        <v>272</v>
      </c>
      <c r="B112" t="s">
        <v>116</v>
      </c>
      <c r="C112">
        <v>23</v>
      </c>
      <c r="D112">
        <v>0</v>
      </c>
      <c r="E112">
        <v>347</v>
      </c>
      <c r="F112">
        <v>374</v>
      </c>
      <c r="G112">
        <v>454</v>
      </c>
      <c r="H112">
        <v>401</v>
      </c>
      <c r="I112">
        <v>401</v>
      </c>
    </row>
    <row r="113" spans="1:9" x14ac:dyDescent="0.2">
      <c r="A113">
        <v>274</v>
      </c>
      <c r="B113" t="s">
        <v>117</v>
      </c>
      <c r="C113">
        <v>95</v>
      </c>
      <c r="D113">
        <v>0</v>
      </c>
      <c r="E113">
        <v>75</v>
      </c>
      <c r="F113">
        <v>75</v>
      </c>
      <c r="G113">
        <v>75</v>
      </c>
      <c r="H113">
        <v>75</v>
      </c>
      <c r="I113">
        <v>75</v>
      </c>
    </row>
    <row r="114" spans="1:9" x14ac:dyDescent="0.2">
      <c r="A114">
        <v>278</v>
      </c>
      <c r="B114" t="s">
        <v>118</v>
      </c>
      <c r="C114">
        <v>95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>
        <v>279</v>
      </c>
      <c r="B115" t="s">
        <v>119</v>
      </c>
      <c r="C115">
        <v>95</v>
      </c>
      <c r="D115">
        <v>0</v>
      </c>
      <c r="E115">
        <v>250</v>
      </c>
      <c r="F115">
        <v>255</v>
      </c>
      <c r="G115">
        <v>290</v>
      </c>
      <c r="H115">
        <v>263</v>
      </c>
      <c r="I115">
        <v>263</v>
      </c>
    </row>
    <row r="116" spans="1:9" x14ac:dyDescent="0.2">
      <c r="A116">
        <v>266</v>
      </c>
      <c r="B116" t="s">
        <v>120</v>
      </c>
      <c r="C116">
        <v>23</v>
      </c>
      <c r="D116">
        <v>0</v>
      </c>
      <c r="E116">
        <v>30</v>
      </c>
      <c r="F116">
        <v>30</v>
      </c>
      <c r="G116">
        <v>30</v>
      </c>
      <c r="H116">
        <v>30</v>
      </c>
      <c r="I116">
        <v>30</v>
      </c>
    </row>
    <row r="117" spans="1:9" x14ac:dyDescent="0.2">
      <c r="A117">
        <v>267</v>
      </c>
      <c r="B117" t="s">
        <v>121</v>
      </c>
      <c r="C117">
        <v>23</v>
      </c>
      <c r="D117">
        <v>0</v>
      </c>
      <c r="E117">
        <v>80</v>
      </c>
      <c r="F117">
        <v>80</v>
      </c>
      <c r="G117">
        <v>80</v>
      </c>
      <c r="H117">
        <v>80</v>
      </c>
      <c r="I117">
        <v>80</v>
      </c>
    </row>
    <row r="118" spans="1:9" x14ac:dyDescent="0.2">
      <c r="A118">
        <v>268</v>
      </c>
      <c r="B118" t="s">
        <v>122</v>
      </c>
      <c r="C118">
        <v>23</v>
      </c>
      <c r="D118">
        <v>0</v>
      </c>
      <c r="E118">
        <v>155</v>
      </c>
      <c r="F118">
        <v>155</v>
      </c>
      <c r="G118">
        <v>155</v>
      </c>
      <c r="H118">
        <v>155</v>
      </c>
      <c r="I118">
        <v>155</v>
      </c>
    </row>
    <row r="119" spans="1:9" x14ac:dyDescent="0.2">
      <c r="A119">
        <v>260</v>
      </c>
      <c r="B119" t="s">
        <v>123</v>
      </c>
      <c r="C119">
        <v>95</v>
      </c>
      <c r="D119">
        <v>0</v>
      </c>
      <c r="E119">
        <v>284</v>
      </c>
      <c r="F119">
        <v>286</v>
      </c>
      <c r="G119">
        <v>300</v>
      </c>
      <c r="H119">
        <v>290</v>
      </c>
      <c r="I119">
        <v>290</v>
      </c>
    </row>
    <row r="120" spans="1:9" x14ac:dyDescent="0.2">
      <c r="A120">
        <v>284</v>
      </c>
      <c r="B120" t="s">
        <v>124</v>
      </c>
      <c r="C120">
        <v>95</v>
      </c>
      <c r="D120">
        <v>0</v>
      </c>
      <c r="E120">
        <v>270</v>
      </c>
      <c r="F120">
        <v>276</v>
      </c>
      <c r="G120">
        <v>287</v>
      </c>
      <c r="H120">
        <v>287</v>
      </c>
      <c r="I120">
        <v>287</v>
      </c>
    </row>
    <row r="121" spans="1:9" x14ac:dyDescent="0.2">
      <c r="A121">
        <v>261</v>
      </c>
      <c r="B121" t="s">
        <v>125</v>
      </c>
      <c r="C121">
        <v>95</v>
      </c>
      <c r="D121">
        <v>0</v>
      </c>
      <c r="E121">
        <v>75</v>
      </c>
      <c r="F121">
        <v>75</v>
      </c>
      <c r="G121">
        <v>75</v>
      </c>
      <c r="H121">
        <v>75</v>
      </c>
      <c r="I121">
        <v>75</v>
      </c>
    </row>
    <row r="122" spans="1:9" x14ac:dyDescent="0.2">
      <c r="A122">
        <v>262</v>
      </c>
      <c r="B122" t="s">
        <v>126</v>
      </c>
      <c r="C122">
        <v>95</v>
      </c>
      <c r="D122">
        <v>0</v>
      </c>
      <c r="E122">
        <v>75</v>
      </c>
      <c r="F122">
        <v>75</v>
      </c>
      <c r="G122">
        <v>75</v>
      </c>
      <c r="H122">
        <v>75</v>
      </c>
      <c r="I122">
        <v>75</v>
      </c>
    </row>
    <row r="123" spans="1:9" x14ac:dyDescent="0.2">
      <c r="A123">
        <v>263</v>
      </c>
      <c r="B123" t="s">
        <v>127</v>
      </c>
      <c r="C123">
        <v>23</v>
      </c>
      <c r="D123">
        <v>0</v>
      </c>
      <c r="E123">
        <v>382</v>
      </c>
      <c r="F123">
        <v>393</v>
      </c>
      <c r="G123">
        <v>424</v>
      </c>
      <c r="H123">
        <v>403</v>
      </c>
      <c r="I123">
        <v>403</v>
      </c>
    </row>
    <row r="124" spans="1:9" x14ac:dyDescent="0.2">
      <c r="A124">
        <v>269</v>
      </c>
      <c r="B124" t="s">
        <v>128</v>
      </c>
      <c r="C124">
        <v>0</v>
      </c>
      <c r="D124">
        <v>0</v>
      </c>
      <c r="E124">
        <v>210</v>
      </c>
      <c r="F124">
        <v>210</v>
      </c>
      <c r="G124">
        <v>210</v>
      </c>
      <c r="H124">
        <v>210</v>
      </c>
      <c r="I124">
        <v>210</v>
      </c>
    </row>
    <row r="125" spans="1:9" x14ac:dyDescent="0.2">
      <c r="A125">
        <v>270</v>
      </c>
      <c r="B125" t="s">
        <v>129</v>
      </c>
      <c r="C125">
        <v>95</v>
      </c>
      <c r="D125">
        <v>0</v>
      </c>
      <c r="E125">
        <v>180</v>
      </c>
      <c r="F125">
        <v>180</v>
      </c>
      <c r="G125">
        <v>180</v>
      </c>
      <c r="H125">
        <v>180</v>
      </c>
      <c r="I125">
        <v>180</v>
      </c>
    </row>
    <row r="126" spans="1:9" x14ac:dyDescent="0.2">
      <c r="A126">
        <v>264</v>
      </c>
      <c r="B126" t="s">
        <v>130</v>
      </c>
      <c r="C126">
        <v>23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>
        <v>285</v>
      </c>
      <c r="B127" t="s">
        <v>131</v>
      </c>
      <c r="C127">
        <v>95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>
        <v>170</v>
      </c>
      <c r="B128" t="s">
        <v>132</v>
      </c>
      <c r="C128">
        <v>23</v>
      </c>
      <c r="D128">
        <v>0</v>
      </c>
      <c r="E128">
        <v>352</v>
      </c>
      <c r="F128">
        <v>379</v>
      </c>
      <c r="G128">
        <v>459</v>
      </c>
      <c r="H128">
        <v>406</v>
      </c>
      <c r="I128">
        <v>406</v>
      </c>
    </row>
    <row r="129" spans="1:9" x14ac:dyDescent="0.2">
      <c r="A129">
        <v>174</v>
      </c>
      <c r="B129" t="s">
        <v>133</v>
      </c>
      <c r="C129">
        <v>95</v>
      </c>
      <c r="D129">
        <v>0</v>
      </c>
      <c r="E129">
        <v>250</v>
      </c>
      <c r="F129">
        <v>255</v>
      </c>
      <c r="G129">
        <v>290</v>
      </c>
      <c r="H129">
        <v>263</v>
      </c>
      <c r="I129">
        <v>263</v>
      </c>
    </row>
    <row r="130" spans="1:9" x14ac:dyDescent="0.2">
      <c r="A130">
        <v>171</v>
      </c>
      <c r="B130" t="s">
        <v>134</v>
      </c>
      <c r="C130">
        <v>95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>
        <v>172</v>
      </c>
      <c r="B131" t="s">
        <v>135</v>
      </c>
      <c r="C131">
        <v>95</v>
      </c>
      <c r="D131">
        <v>0</v>
      </c>
      <c r="E131">
        <v>75</v>
      </c>
      <c r="F131">
        <v>75</v>
      </c>
      <c r="G131">
        <v>75</v>
      </c>
      <c r="H131">
        <v>75</v>
      </c>
      <c r="I131">
        <v>75</v>
      </c>
    </row>
    <row r="132" spans="1:9" x14ac:dyDescent="0.2">
      <c r="A132">
        <v>173</v>
      </c>
      <c r="B132" t="s">
        <v>136</v>
      </c>
      <c r="C132">
        <v>95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>
        <v>975</v>
      </c>
      <c r="B133" t="s">
        <v>137</v>
      </c>
      <c r="C133">
        <v>0</v>
      </c>
      <c r="D133">
        <v>0</v>
      </c>
      <c r="E133">
        <v>108</v>
      </c>
      <c r="F133">
        <v>108</v>
      </c>
      <c r="G133">
        <v>108</v>
      </c>
      <c r="H133">
        <v>108</v>
      </c>
      <c r="I133">
        <v>108</v>
      </c>
    </row>
    <row r="134" spans="1:9" x14ac:dyDescent="0.2">
      <c r="A134">
        <v>273</v>
      </c>
      <c r="B134" t="s">
        <v>138</v>
      </c>
      <c r="C134">
        <v>95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>
        <v>277</v>
      </c>
      <c r="B135" t="s">
        <v>139</v>
      </c>
      <c r="C135">
        <v>95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>
        <v>280</v>
      </c>
      <c r="B136" t="s">
        <v>140</v>
      </c>
      <c r="C136">
        <v>3</v>
      </c>
      <c r="D136">
        <v>1</v>
      </c>
      <c r="E136">
        <v>191</v>
      </c>
      <c r="F136">
        <v>210</v>
      </c>
      <c r="G136">
        <v>225</v>
      </c>
      <c r="H136">
        <v>211</v>
      </c>
      <c r="I136">
        <v>211</v>
      </c>
    </row>
    <row r="137" spans="1:9" x14ac:dyDescent="0.2">
      <c r="A137">
        <v>281</v>
      </c>
      <c r="B137" t="s">
        <v>141</v>
      </c>
      <c r="C137">
        <v>3</v>
      </c>
      <c r="D137">
        <v>1</v>
      </c>
      <c r="E137">
        <v>186</v>
      </c>
      <c r="F137">
        <v>187</v>
      </c>
      <c r="G137">
        <v>202</v>
      </c>
      <c r="H137">
        <v>177</v>
      </c>
      <c r="I137">
        <v>177</v>
      </c>
    </row>
    <row r="138" spans="1:9" x14ac:dyDescent="0.2">
      <c r="A138">
        <v>282</v>
      </c>
      <c r="B138" t="s">
        <v>142</v>
      </c>
      <c r="C138">
        <v>3</v>
      </c>
      <c r="D138">
        <v>1</v>
      </c>
      <c r="E138">
        <v>136</v>
      </c>
      <c r="F138">
        <v>129</v>
      </c>
      <c r="G138">
        <v>161</v>
      </c>
      <c r="H138">
        <v>136</v>
      </c>
      <c r="I138">
        <v>136</v>
      </c>
    </row>
    <row r="139" spans="1:9" x14ac:dyDescent="0.2">
      <c r="A139">
        <v>283</v>
      </c>
      <c r="B139" t="s">
        <v>143</v>
      </c>
      <c r="C139">
        <v>3</v>
      </c>
      <c r="D139">
        <v>1</v>
      </c>
      <c r="E139">
        <v>170</v>
      </c>
      <c r="F139">
        <v>171</v>
      </c>
      <c r="G139">
        <v>186</v>
      </c>
      <c r="H139">
        <v>161</v>
      </c>
      <c r="I139">
        <v>161</v>
      </c>
    </row>
    <row r="140" spans="1:9" x14ac:dyDescent="0.2">
      <c r="A140">
        <v>943</v>
      </c>
      <c r="B140" t="s">
        <v>144</v>
      </c>
      <c r="C140">
        <v>0</v>
      </c>
      <c r="D140">
        <v>0</v>
      </c>
      <c r="E140">
        <v>33</v>
      </c>
      <c r="F140">
        <v>36</v>
      </c>
      <c r="G140">
        <v>48</v>
      </c>
      <c r="H140">
        <v>32</v>
      </c>
      <c r="I140">
        <v>32</v>
      </c>
    </row>
    <row r="141" spans="1:9" x14ac:dyDescent="0.2">
      <c r="A141">
        <v>944</v>
      </c>
      <c r="B141" t="s">
        <v>145</v>
      </c>
      <c r="C141">
        <v>0</v>
      </c>
      <c r="D141">
        <v>0</v>
      </c>
      <c r="E141">
        <v>18</v>
      </c>
      <c r="F141">
        <v>20</v>
      </c>
      <c r="G141">
        <v>21</v>
      </c>
      <c r="H141">
        <v>17</v>
      </c>
      <c r="I141">
        <v>17</v>
      </c>
    </row>
    <row r="142" spans="1:9" x14ac:dyDescent="0.2">
      <c r="A142">
        <v>945</v>
      </c>
      <c r="B142" t="s">
        <v>146</v>
      </c>
      <c r="C142">
        <v>0</v>
      </c>
      <c r="D142">
        <v>0</v>
      </c>
      <c r="E142">
        <v>7</v>
      </c>
      <c r="F142">
        <v>7</v>
      </c>
      <c r="G142">
        <v>8</v>
      </c>
      <c r="H142">
        <v>7</v>
      </c>
      <c r="I142">
        <v>7</v>
      </c>
    </row>
    <row r="143" spans="1:9" x14ac:dyDescent="0.2">
      <c r="A143">
        <v>946</v>
      </c>
      <c r="B143" t="s">
        <v>147</v>
      </c>
      <c r="C143">
        <v>0</v>
      </c>
      <c r="D143">
        <v>0</v>
      </c>
      <c r="E143">
        <v>28</v>
      </c>
      <c r="F143">
        <v>29</v>
      </c>
      <c r="G143">
        <v>29</v>
      </c>
      <c r="H143">
        <v>28</v>
      </c>
      <c r="I143">
        <v>28</v>
      </c>
    </row>
    <row r="144" spans="1:9" x14ac:dyDescent="0.2">
      <c r="A144">
        <v>960</v>
      </c>
      <c r="B144" t="s">
        <v>148</v>
      </c>
      <c r="C144">
        <v>0</v>
      </c>
      <c r="D144">
        <v>0</v>
      </c>
      <c r="E144">
        <v>198</v>
      </c>
      <c r="F144">
        <v>205</v>
      </c>
      <c r="G144">
        <v>231</v>
      </c>
      <c r="H144">
        <v>196</v>
      </c>
      <c r="I144">
        <v>196</v>
      </c>
    </row>
    <row r="145" spans="1:9" x14ac:dyDescent="0.2">
      <c r="A145">
        <v>961</v>
      </c>
      <c r="B145" t="s">
        <v>149</v>
      </c>
      <c r="C145">
        <v>0</v>
      </c>
      <c r="D145">
        <v>0</v>
      </c>
      <c r="E145">
        <v>135</v>
      </c>
      <c r="F145">
        <v>139</v>
      </c>
      <c r="G145">
        <v>141</v>
      </c>
      <c r="H145">
        <v>133</v>
      </c>
      <c r="I145">
        <v>133</v>
      </c>
    </row>
    <row r="146" spans="1:9" x14ac:dyDescent="0.2">
      <c r="A146">
        <v>962</v>
      </c>
      <c r="B146" t="s">
        <v>150</v>
      </c>
      <c r="C146">
        <v>0</v>
      </c>
      <c r="D146">
        <v>0</v>
      </c>
      <c r="E146">
        <v>64</v>
      </c>
      <c r="F146">
        <v>64</v>
      </c>
      <c r="G146">
        <v>66</v>
      </c>
      <c r="H146">
        <v>64</v>
      </c>
      <c r="I146">
        <v>64</v>
      </c>
    </row>
    <row r="147" spans="1:9" x14ac:dyDescent="0.2">
      <c r="A147">
        <v>963</v>
      </c>
      <c r="B147" t="s">
        <v>151</v>
      </c>
      <c r="C147">
        <v>0</v>
      </c>
      <c r="D147">
        <v>0</v>
      </c>
      <c r="E147">
        <v>146</v>
      </c>
      <c r="F147">
        <v>149</v>
      </c>
      <c r="G147">
        <v>162</v>
      </c>
      <c r="H147">
        <v>145</v>
      </c>
      <c r="I147">
        <v>145</v>
      </c>
    </row>
    <row r="148" spans="1:9" x14ac:dyDescent="0.2">
      <c r="A148">
        <v>964</v>
      </c>
      <c r="B148" t="s">
        <v>152</v>
      </c>
      <c r="C148">
        <v>0</v>
      </c>
      <c r="D148">
        <v>0</v>
      </c>
      <c r="E148">
        <v>91</v>
      </c>
      <c r="F148">
        <v>93</v>
      </c>
      <c r="G148">
        <v>94</v>
      </c>
      <c r="H148">
        <v>90</v>
      </c>
      <c r="I148">
        <v>90</v>
      </c>
    </row>
    <row r="149" spans="1:9" x14ac:dyDescent="0.2">
      <c r="A149">
        <v>965</v>
      </c>
      <c r="B149" t="s">
        <v>153</v>
      </c>
      <c r="C149">
        <v>0</v>
      </c>
      <c r="D149">
        <v>0</v>
      </c>
      <c r="E149">
        <v>39</v>
      </c>
      <c r="F149">
        <v>39</v>
      </c>
      <c r="G149">
        <v>40</v>
      </c>
      <c r="H149">
        <v>39</v>
      </c>
      <c r="I149">
        <v>39</v>
      </c>
    </row>
    <row r="150" spans="1:9" x14ac:dyDescent="0.2">
      <c r="A150">
        <v>966</v>
      </c>
      <c r="B150" t="s">
        <v>154</v>
      </c>
      <c r="C150">
        <v>0</v>
      </c>
      <c r="D150">
        <v>0</v>
      </c>
      <c r="E150">
        <v>258</v>
      </c>
      <c r="F150">
        <v>290</v>
      </c>
      <c r="G150">
        <v>290</v>
      </c>
      <c r="H150">
        <v>258</v>
      </c>
      <c r="I150">
        <v>258</v>
      </c>
    </row>
    <row r="151" spans="1:9" x14ac:dyDescent="0.2">
      <c r="A151">
        <v>968</v>
      </c>
      <c r="B151" t="s">
        <v>155</v>
      </c>
      <c r="C151" t="s">
        <v>156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>
        <v>970</v>
      </c>
      <c r="B152" t="s">
        <v>157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>
        <v>972</v>
      </c>
      <c r="B153" t="s">
        <v>158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>
        <v>400</v>
      </c>
      <c r="B154" t="s">
        <v>159</v>
      </c>
      <c r="C154">
        <v>25</v>
      </c>
      <c r="D154">
        <v>1</v>
      </c>
      <c r="E154">
        <v>135</v>
      </c>
      <c r="F154">
        <v>120</v>
      </c>
      <c r="G154">
        <v>135</v>
      </c>
      <c r="H154">
        <v>110</v>
      </c>
      <c r="I154">
        <v>110</v>
      </c>
    </row>
    <row r="155" spans="1:9" x14ac:dyDescent="0.2">
      <c r="A155">
        <v>401</v>
      </c>
      <c r="B155" t="s">
        <v>160</v>
      </c>
      <c r="C155">
        <v>25</v>
      </c>
      <c r="D155">
        <v>0</v>
      </c>
      <c r="E155">
        <v>150</v>
      </c>
      <c r="F155">
        <v>135</v>
      </c>
      <c r="G155">
        <v>150</v>
      </c>
      <c r="H155">
        <v>125</v>
      </c>
      <c r="I155">
        <v>125</v>
      </c>
    </row>
    <row r="156" spans="1:9" x14ac:dyDescent="0.2">
      <c r="A156">
        <v>402</v>
      </c>
      <c r="B156" t="s">
        <v>161</v>
      </c>
      <c r="C156">
        <v>25</v>
      </c>
      <c r="D156">
        <v>1</v>
      </c>
      <c r="E156">
        <v>215</v>
      </c>
      <c r="F156">
        <v>200</v>
      </c>
      <c r="G156">
        <v>215</v>
      </c>
      <c r="H156">
        <v>190</v>
      </c>
      <c r="I156">
        <v>190</v>
      </c>
    </row>
    <row r="157" spans="1:9" x14ac:dyDescent="0.2">
      <c r="A157">
        <v>403</v>
      </c>
      <c r="B157" t="s">
        <v>162</v>
      </c>
      <c r="C157">
        <v>25</v>
      </c>
      <c r="D157">
        <v>1</v>
      </c>
      <c r="E157">
        <v>255</v>
      </c>
      <c r="F157">
        <v>240</v>
      </c>
      <c r="G157">
        <v>255</v>
      </c>
      <c r="H157">
        <v>230</v>
      </c>
      <c r="I157">
        <v>230</v>
      </c>
    </row>
    <row r="158" spans="1:9" x14ac:dyDescent="0.2">
      <c r="A158">
        <v>404</v>
      </c>
      <c r="B158" t="s">
        <v>163</v>
      </c>
      <c r="C158">
        <v>25</v>
      </c>
      <c r="D158">
        <v>1</v>
      </c>
      <c r="E158">
        <v>215</v>
      </c>
      <c r="F158">
        <v>200</v>
      </c>
      <c r="G158">
        <v>215</v>
      </c>
      <c r="H158">
        <v>190</v>
      </c>
      <c r="I158">
        <v>190</v>
      </c>
    </row>
    <row r="159" spans="1:9" x14ac:dyDescent="0.2">
      <c r="A159">
        <v>405</v>
      </c>
      <c r="B159" t="s">
        <v>164</v>
      </c>
      <c r="C159">
        <v>25</v>
      </c>
      <c r="D159">
        <v>1</v>
      </c>
      <c r="E159">
        <v>150</v>
      </c>
      <c r="F159">
        <v>135</v>
      </c>
      <c r="G159">
        <v>150</v>
      </c>
      <c r="H159">
        <v>125</v>
      </c>
      <c r="I159">
        <v>125</v>
      </c>
    </row>
    <row r="160" spans="1:9" x14ac:dyDescent="0.2">
      <c r="A160">
        <v>406</v>
      </c>
      <c r="B160" t="s">
        <v>165</v>
      </c>
      <c r="C160">
        <v>50</v>
      </c>
      <c r="D160">
        <v>1</v>
      </c>
      <c r="E160">
        <v>185</v>
      </c>
      <c r="F160">
        <v>170</v>
      </c>
      <c r="G160">
        <v>185</v>
      </c>
      <c r="H160">
        <v>160</v>
      </c>
      <c r="I160">
        <v>160</v>
      </c>
    </row>
    <row r="161" spans="1:9" x14ac:dyDescent="0.2">
      <c r="A161">
        <v>407</v>
      </c>
      <c r="B161" t="s">
        <v>166</v>
      </c>
      <c r="C161">
        <v>25</v>
      </c>
      <c r="D161">
        <v>1</v>
      </c>
      <c r="E161">
        <v>125</v>
      </c>
      <c r="F161">
        <v>110</v>
      </c>
      <c r="G161">
        <v>125</v>
      </c>
      <c r="H161">
        <v>100</v>
      </c>
      <c r="I161">
        <v>100</v>
      </c>
    </row>
    <row r="162" spans="1:9" x14ac:dyDescent="0.2">
      <c r="A162">
        <v>408</v>
      </c>
      <c r="B162" t="s">
        <v>167</v>
      </c>
      <c r="C162">
        <v>50</v>
      </c>
      <c r="D162">
        <v>1</v>
      </c>
      <c r="E162">
        <v>285</v>
      </c>
      <c r="F162">
        <v>270</v>
      </c>
      <c r="G162">
        <v>285</v>
      </c>
      <c r="H162">
        <v>260</v>
      </c>
      <c r="I162">
        <v>260</v>
      </c>
    </row>
    <row r="163" spans="1:9" x14ac:dyDescent="0.2">
      <c r="A163">
        <v>409</v>
      </c>
      <c r="B163" t="s">
        <v>168</v>
      </c>
      <c r="C163">
        <v>25</v>
      </c>
      <c r="D163">
        <v>1</v>
      </c>
      <c r="E163">
        <v>195</v>
      </c>
      <c r="F163">
        <v>180</v>
      </c>
      <c r="G163">
        <v>195</v>
      </c>
      <c r="H163">
        <v>170</v>
      </c>
      <c r="I163">
        <v>170</v>
      </c>
    </row>
    <row r="164" spans="1:9" x14ac:dyDescent="0.2">
      <c r="A164">
        <v>410</v>
      </c>
      <c r="B164" t="s">
        <v>169</v>
      </c>
      <c r="C164">
        <v>50</v>
      </c>
      <c r="D164">
        <v>1</v>
      </c>
      <c r="E164">
        <v>235</v>
      </c>
      <c r="F164">
        <v>220</v>
      </c>
      <c r="G164">
        <v>235</v>
      </c>
      <c r="H164">
        <v>210</v>
      </c>
      <c r="I164">
        <v>210</v>
      </c>
    </row>
    <row r="165" spans="1:9" x14ac:dyDescent="0.2">
      <c r="A165">
        <v>411</v>
      </c>
      <c r="B165" t="s">
        <v>170</v>
      </c>
      <c r="C165">
        <v>0</v>
      </c>
      <c r="D165">
        <v>1</v>
      </c>
      <c r="E165">
        <v>165</v>
      </c>
      <c r="F165">
        <v>150</v>
      </c>
      <c r="G165">
        <v>165</v>
      </c>
      <c r="H165">
        <v>140</v>
      </c>
      <c r="I165">
        <v>140</v>
      </c>
    </row>
    <row r="166" spans="1:9" x14ac:dyDescent="0.2">
      <c r="A166">
        <v>412</v>
      </c>
      <c r="B166" t="s">
        <v>171</v>
      </c>
      <c r="C166">
        <v>25</v>
      </c>
      <c r="D166">
        <v>1</v>
      </c>
      <c r="E166">
        <v>165</v>
      </c>
      <c r="F166">
        <v>150</v>
      </c>
      <c r="G166">
        <v>165</v>
      </c>
      <c r="H166">
        <v>140</v>
      </c>
      <c r="I166">
        <v>140</v>
      </c>
    </row>
    <row r="167" spans="1:9" x14ac:dyDescent="0.2">
      <c r="A167">
        <v>413</v>
      </c>
      <c r="B167" t="s">
        <v>172</v>
      </c>
      <c r="C167">
        <v>25</v>
      </c>
      <c r="D167">
        <v>1</v>
      </c>
      <c r="E167">
        <v>165</v>
      </c>
      <c r="F167">
        <v>150</v>
      </c>
      <c r="G167">
        <v>165</v>
      </c>
      <c r="H167">
        <v>140</v>
      </c>
      <c r="I167">
        <v>140</v>
      </c>
    </row>
    <row r="168" spans="1:9" x14ac:dyDescent="0.2">
      <c r="A168">
        <v>415</v>
      </c>
      <c r="B168" t="s">
        <v>173</v>
      </c>
      <c r="C168">
        <v>25</v>
      </c>
      <c r="D168">
        <v>1</v>
      </c>
      <c r="E168">
        <v>225</v>
      </c>
      <c r="F168">
        <v>210</v>
      </c>
      <c r="G168">
        <v>225</v>
      </c>
      <c r="H168">
        <v>200</v>
      </c>
      <c r="I168">
        <v>200</v>
      </c>
    </row>
    <row r="169" spans="1:9" x14ac:dyDescent="0.2">
      <c r="A169">
        <v>416</v>
      </c>
      <c r="B169" t="s">
        <v>174</v>
      </c>
      <c r="C169">
        <v>50</v>
      </c>
      <c r="D169">
        <v>1</v>
      </c>
      <c r="E169">
        <v>240</v>
      </c>
      <c r="F169">
        <v>225</v>
      </c>
      <c r="G169">
        <v>240</v>
      </c>
      <c r="H169">
        <v>215</v>
      </c>
      <c r="I169">
        <v>215</v>
      </c>
    </row>
    <row r="170" spans="1:9" x14ac:dyDescent="0.2">
      <c r="A170">
        <v>417</v>
      </c>
      <c r="B170" t="s">
        <v>175</v>
      </c>
      <c r="C170">
        <v>25</v>
      </c>
      <c r="D170">
        <v>1</v>
      </c>
      <c r="E170">
        <v>180</v>
      </c>
      <c r="F170">
        <v>165</v>
      </c>
      <c r="G170">
        <v>180</v>
      </c>
      <c r="H170">
        <v>155</v>
      </c>
      <c r="I170">
        <v>155</v>
      </c>
    </row>
    <row r="171" spans="1:9" x14ac:dyDescent="0.2">
      <c r="A171">
        <v>418</v>
      </c>
      <c r="B171" t="s">
        <v>176</v>
      </c>
      <c r="C171">
        <v>50</v>
      </c>
      <c r="D171">
        <v>1</v>
      </c>
      <c r="E171">
        <v>265</v>
      </c>
      <c r="F171">
        <v>250</v>
      </c>
      <c r="G171">
        <v>265</v>
      </c>
      <c r="H171">
        <v>240</v>
      </c>
      <c r="I171">
        <v>240</v>
      </c>
    </row>
    <row r="172" spans="1:9" x14ac:dyDescent="0.2">
      <c r="A172">
        <v>420</v>
      </c>
      <c r="B172" t="s">
        <v>177</v>
      </c>
      <c r="C172">
        <v>25</v>
      </c>
      <c r="D172">
        <v>1</v>
      </c>
      <c r="E172">
        <v>165</v>
      </c>
      <c r="F172">
        <v>150</v>
      </c>
      <c r="G172">
        <v>165</v>
      </c>
      <c r="H172">
        <v>140</v>
      </c>
      <c r="I172">
        <v>140</v>
      </c>
    </row>
    <row r="173" spans="1:9" x14ac:dyDescent="0.2">
      <c r="A173">
        <v>421</v>
      </c>
      <c r="B173" t="s">
        <v>178</v>
      </c>
      <c r="C173">
        <v>25</v>
      </c>
      <c r="D173">
        <v>1</v>
      </c>
      <c r="E173">
        <v>265</v>
      </c>
      <c r="F173">
        <v>250</v>
      </c>
      <c r="G173">
        <v>265</v>
      </c>
      <c r="H173">
        <v>240</v>
      </c>
      <c r="I173">
        <v>240</v>
      </c>
    </row>
    <row r="174" spans="1:9" x14ac:dyDescent="0.2">
      <c r="A174">
        <v>422</v>
      </c>
      <c r="B174" t="s">
        <v>179</v>
      </c>
      <c r="C174">
        <v>25</v>
      </c>
      <c r="D174">
        <v>1</v>
      </c>
      <c r="E174">
        <v>120</v>
      </c>
      <c r="F174">
        <v>105</v>
      </c>
      <c r="G174">
        <v>120</v>
      </c>
      <c r="H174">
        <v>95</v>
      </c>
      <c r="I174">
        <v>95</v>
      </c>
    </row>
    <row r="175" spans="1:9" x14ac:dyDescent="0.2">
      <c r="A175">
        <v>423</v>
      </c>
      <c r="B175" t="s">
        <v>180</v>
      </c>
      <c r="C175">
        <v>25</v>
      </c>
      <c r="D175">
        <v>1</v>
      </c>
      <c r="E175">
        <v>155</v>
      </c>
      <c r="F175">
        <v>140</v>
      </c>
      <c r="G175">
        <v>155</v>
      </c>
      <c r="H175">
        <v>130</v>
      </c>
      <c r="I175">
        <v>130</v>
      </c>
    </row>
    <row r="176" spans="1:9" x14ac:dyDescent="0.2">
      <c r="A176">
        <v>424</v>
      </c>
      <c r="B176" t="s">
        <v>181</v>
      </c>
      <c r="C176">
        <v>17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>
        <v>429</v>
      </c>
      <c r="B177" t="s">
        <v>182</v>
      </c>
      <c r="C177">
        <v>25</v>
      </c>
      <c r="D177">
        <v>0</v>
      </c>
      <c r="E177">
        <v>150</v>
      </c>
      <c r="F177">
        <v>150</v>
      </c>
      <c r="G177">
        <v>150</v>
      </c>
      <c r="H177">
        <v>150</v>
      </c>
      <c r="I177">
        <v>150</v>
      </c>
    </row>
    <row r="178" spans="1:9" x14ac:dyDescent="0.2">
      <c r="A178">
        <v>450</v>
      </c>
      <c r="B178" t="s">
        <v>183</v>
      </c>
      <c r="C178">
        <v>25</v>
      </c>
      <c r="D178">
        <v>1</v>
      </c>
      <c r="E178">
        <v>265</v>
      </c>
      <c r="F178">
        <v>250</v>
      </c>
      <c r="G178">
        <v>265</v>
      </c>
      <c r="H178">
        <v>240</v>
      </c>
      <c r="I178">
        <v>240</v>
      </c>
    </row>
    <row r="179" spans="1:9" x14ac:dyDescent="0.2">
      <c r="A179">
        <v>430</v>
      </c>
      <c r="B179" t="s">
        <v>184</v>
      </c>
      <c r="C179">
        <v>25</v>
      </c>
      <c r="D179">
        <v>1</v>
      </c>
      <c r="E179">
        <v>205</v>
      </c>
      <c r="F179">
        <v>190</v>
      </c>
      <c r="G179">
        <v>205</v>
      </c>
      <c r="H179">
        <v>180</v>
      </c>
      <c r="I179">
        <v>180</v>
      </c>
    </row>
    <row r="180" spans="1:9" x14ac:dyDescent="0.2">
      <c r="A180">
        <v>431</v>
      </c>
      <c r="B180" t="s">
        <v>185</v>
      </c>
      <c r="C180">
        <v>50</v>
      </c>
      <c r="D180">
        <v>1</v>
      </c>
      <c r="E180">
        <v>300</v>
      </c>
      <c r="F180">
        <v>285</v>
      </c>
      <c r="G180">
        <v>300</v>
      </c>
      <c r="H180">
        <v>275</v>
      </c>
      <c r="I180">
        <v>275</v>
      </c>
    </row>
    <row r="181" spans="1:9" x14ac:dyDescent="0.2">
      <c r="A181">
        <v>432</v>
      </c>
      <c r="B181" t="s">
        <v>186</v>
      </c>
      <c r="C181">
        <v>25</v>
      </c>
      <c r="D181">
        <v>1</v>
      </c>
      <c r="E181">
        <v>205</v>
      </c>
      <c r="F181">
        <v>190</v>
      </c>
      <c r="G181">
        <v>205</v>
      </c>
      <c r="H181">
        <v>180</v>
      </c>
      <c r="I181">
        <v>180</v>
      </c>
    </row>
    <row r="182" spans="1:9" x14ac:dyDescent="0.2">
      <c r="A182">
        <v>432</v>
      </c>
      <c r="B182" t="s">
        <v>187</v>
      </c>
      <c r="C182">
        <v>25</v>
      </c>
      <c r="D182">
        <v>1</v>
      </c>
      <c r="E182">
        <v>135</v>
      </c>
      <c r="F182">
        <v>120</v>
      </c>
      <c r="G182">
        <v>135</v>
      </c>
      <c r="H182">
        <v>110</v>
      </c>
      <c r="I182">
        <v>110</v>
      </c>
    </row>
    <row r="183" spans="1:9" x14ac:dyDescent="0.2">
      <c r="A183">
        <v>305</v>
      </c>
      <c r="B183" t="s">
        <v>188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>
        <v>306</v>
      </c>
      <c r="B184" t="s">
        <v>189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>
        <v>308</v>
      </c>
      <c r="B185" t="s">
        <v>190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>
        <v>309</v>
      </c>
      <c r="B186" t="s">
        <v>191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>
        <v>310</v>
      </c>
      <c r="B187" t="s">
        <v>192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>
        <v>271</v>
      </c>
      <c r="B188" t="s">
        <v>193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>
        <v>579</v>
      </c>
      <c r="B189" t="s">
        <v>194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>
        <v>247</v>
      </c>
      <c r="B190" t="s">
        <v>195</v>
      </c>
      <c r="D190">
        <v>0</v>
      </c>
    </row>
    <row r="191" spans="1:9" x14ac:dyDescent="0.2">
      <c r="A191">
        <v>253</v>
      </c>
      <c r="B191" t="s">
        <v>196</v>
      </c>
      <c r="C191">
        <v>22</v>
      </c>
      <c r="D191">
        <v>0</v>
      </c>
      <c r="E191">
        <v>80</v>
      </c>
      <c r="F191">
        <v>80</v>
      </c>
      <c r="G191">
        <v>80</v>
      </c>
      <c r="H191">
        <v>80</v>
      </c>
      <c r="I191">
        <v>80</v>
      </c>
    </row>
    <row r="192" spans="1:9" x14ac:dyDescent="0.2">
      <c r="A192">
        <v>254</v>
      </c>
      <c r="B192" t="s">
        <v>197</v>
      </c>
      <c r="C192">
        <v>22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>
        <v>258</v>
      </c>
      <c r="B193" t="s">
        <v>198</v>
      </c>
      <c r="C193">
        <v>22</v>
      </c>
      <c r="D193">
        <v>0</v>
      </c>
      <c r="E193">
        <v>22</v>
      </c>
      <c r="F193">
        <v>22</v>
      </c>
      <c r="G193">
        <v>22</v>
      </c>
      <c r="H193">
        <v>22</v>
      </c>
      <c r="I193">
        <v>22</v>
      </c>
    </row>
    <row r="194" spans="1:9" x14ac:dyDescent="0.2">
      <c r="A194">
        <v>311</v>
      </c>
      <c r="B194" t="s">
        <v>199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>
        <v>312</v>
      </c>
      <c r="B195" t="s">
        <v>200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">
      <c r="A196">
        <v>313</v>
      </c>
      <c r="B196" t="s">
        <v>201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">
      <c r="A197">
        <v>317</v>
      </c>
      <c r="B197" t="s">
        <v>202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>
        <v>318</v>
      </c>
      <c r="B198" t="s">
        <v>203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">
      <c r="A199">
        <v>319</v>
      </c>
      <c r="B199" t="s">
        <v>204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>
        <v>320</v>
      </c>
      <c r="B200" t="s">
        <v>205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>
        <v>321</v>
      </c>
      <c r="B201" t="s">
        <v>206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>
        <v>323</v>
      </c>
      <c r="B202" t="s">
        <v>207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>
        <v>324</v>
      </c>
      <c r="B203" t="s">
        <v>208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>
        <v>325</v>
      </c>
      <c r="B204" t="s">
        <v>209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>
        <v>326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>
        <v>360</v>
      </c>
      <c r="B206" t="s">
        <v>211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>
        <v>361</v>
      </c>
      <c r="B207" t="s">
        <v>212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">
      <c r="A208">
        <v>440</v>
      </c>
      <c r="B208" t="s">
        <v>213</v>
      </c>
      <c r="C208">
        <v>0</v>
      </c>
      <c r="D208">
        <v>0</v>
      </c>
      <c r="E208">
        <v>75</v>
      </c>
      <c r="F208">
        <v>75</v>
      </c>
      <c r="G208">
        <v>75</v>
      </c>
      <c r="H208">
        <v>75</v>
      </c>
      <c r="I208">
        <v>75</v>
      </c>
    </row>
    <row r="209" spans="1:9" x14ac:dyDescent="0.2">
      <c r="A209">
        <v>448</v>
      </c>
      <c r="B209" t="s">
        <v>214</v>
      </c>
      <c r="C209">
        <v>0</v>
      </c>
      <c r="D209">
        <v>0</v>
      </c>
      <c r="E209">
        <v>80</v>
      </c>
      <c r="F209">
        <v>80</v>
      </c>
      <c r="G209">
        <v>80</v>
      </c>
      <c r="H209">
        <v>80</v>
      </c>
      <c r="I209">
        <v>80</v>
      </c>
    </row>
    <row r="210" spans="1:9" x14ac:dyDescent="0.2">
      <c r="A210">
        <v>449</v>
      </c>
      <c r="B210" t="s">
        <v>215</v>
      </c>
      <c r="C210">
        <v>0</v>
      </c>
      <c r="D210">
        <v>0</v>
      </c>
      <c r="E210">
        <v>80</v>
      </c>
      <c r="F210">
        <v>80</v>
      </c>
      <c r="G210">
        <v>80</v>
      </c>
      <c r="H210">
        <v>80</v>
      </c>
      <c r="I210">
        <v>80</v>
      </c>
    </row>
    <row r="211" spans="1:9" x14ac:dyDescent="0.2">
      <c r="A211">
        <v>496</v>
      </c>
      <c r="B211" t="s">
        <v>216</v>
      </c>
      <c r="C211">
        <v>0</v>
      </c>
      <c r="D211">
        <v>0</v>
      </c>
      <c r="E211">
        <v>80</v>
      </c>
      <c r="F211">
        <v>80</v>
      </c>
      <c r="G211">
        <v>80</v>
      </c>
      <c r="H211">
        <v>80</v>
      </c>
      <c r="I211">
        <v>80</v>
      </c>
    </row>
    <row r="212" spans="1:9" x14ac:dyDescent="0.2">
      <c r="A212">
        <v>650</v>
      </c>
      <c r="B212" t="s">
        <v>217</v>
      </c>
      <c r="C212">
        <v>27</v>
      </c>
      <c r="D212">
        <v>1</v>
      </c>
      <c r="E212">
        <v>60</v>
      </c>
      <c r="F212">
        <v>60</v>
      </c>
      <c r="G212">
        <v>60</v>
      </c>
      <c r="H212">
        <v>60</v>
      </c>
      <c r="I212">
        <v>60</v>
      </c>
    </row>
    <row r="213" spans="1:9" x14ac:dyDescent="0.2">
      <c r="A213">
        <v>651</v>
      </c>
      <c r="B213" t="s">
        <v>218</v>
      </c>
      <c r="C213">
        <v>27</v>
      </c>
      <c r="D213">
        <v>1</v>
      </c>
      <c r="E213">
        <v>90</v>
      </c>
      <c r="F213">
        <v>90</v>
      </c>
      <c r="G213">
        <v>90</v>
      </c>
      <c r="H213">
        <v>90</v>
      </c>
      <c r="I213">
        <v>90</v>
      </c>
    </row>
    <row r="214" spans="1:9" x14ac:dyDescent="0.2">
      <c r="A214">
        <v>652</v>
      </c>
      <c r="B214" t="s">
        <v>219</v>
      </c>
      <c r="C214">
        <v>27</v>
      </c>
      <c r="D214">
        <v>1</v>
      </c>
      <c r="E214">
        <v>140</v>
      </c>
      <c r="F214">
        <v>140</v>
      </c>
      <c r="G214">
        <v>140</v>
      </c>
      <c r="H214">
        <v>140</v>
      </c>
      <c r="I214">
        <v>140</v>
      </c>
    </row>
    <row r="215" spans="1:9" x14ac:dyDescent="0.2">
      <c r="A215">
        <v>653</v>
      </c>
      <c r="B215" t="s">
        <v>220</v>
      </c>
      <c r="C215">
        <v>27</v>
      </c>
      <c r="D215">
        <v>1</v>
      </c>
      <c r="E215">
        <v>150</v>
      </c>
      <c r="F215">
        <v>150</v>
      </c>
      <c r="G215">
        <v>150</v>
      </c>
      <c r="H215">
        <v>150</v>
      </c>
      <c r="I215">
        <v>150</v>
      </c>
    </row>
    <row r="216" spans="1:9" x14ac:dyDescent="0.2">
      <c r="A216">
        <v>654</v>
      </c>
      <c r="B216" t="s">
        <v>221</v>
      </c>
      <c r="C216">
        <v>27</v>
      </c>
      <c r="D216">
        <v>1</v>
      </c>
      <c r="E216">
        <v>150</v>
      </c>
      <c r="F216">
        <v>150</v>
      </c>
      <c r="G216">
        <v>150</v>
      </c>
      <c r="H216">
        <v>150</v>
      </c>
      <c r="I216">
        <v>150</v>
      </c>
    </row>
    <row r="217" spans="1:9" x14ac:dyDescent="0.2">
      <c r="A217">
        <v>655</v>
      </c>
      <c r="B217" t="s">
        <v>222</v>
      </c>
      <c r="C217">
        <v>27</v>
      </c>
      <c r="D217">
        <v>1</v>
      </c>
      <c r="E217">
        <v>150</v>
      </c>
      <c r="F217">
        <v>150</v>
      </c>
      <c r="G217">
        <v>150</v>
      </c>
      <c r="H217">
        <v>150</v>
      </c>
      <c r="I217">
        <v>150</v>
      </c>
    </row>
    <row r="218" spans="1:9" x14ac:dyDescent="0.2">
      <c r="A218">
        <v>656</v>
      </c>
      <c r="B218" t="s">
        <v>223</v>
      </c>
      <c r="C218">
        <v>27</v>
      </c>
      <c r="D218">
        <v>1</v>
      </c>
      <c r="E218">
        <v>210</v>
      </c>
      <c r="F218">
        <v>210</v>
      </c>
      <c r="G218">
        <v>210</v>
      </c>
      <c r="H218">
        <v>210</v>
      </c>
      <c r="I218">
        <v>210</v>
      </c>
    </row>
    <row r="219" spans="1:9" x14ac:dyDescent="0.2">
      <c r="A219">
        <v>657</v>
      </c>
      <c r="B219" t="s">
        <v>224</v>
      </c>
      <c r="C219">
        <v>27</v>
      </c>
      <c r="D219">
        <v>1</v>
      </c>
      <c r="E219">
        <v>160</v>
      </c>
      <c r="F219">
        <v>160</v>
      </c>
      <c r="G219">
        <v>160</v>
      </c>
      <c r="H219">
        <v>160</v>
      </c>
      <c r="I219">
        <v>160</v>
      </c>
    </row>
    <row r="220" spans="1:9" x14ac:dyDescent="0.2">
      <c r="A220">
        <v>658</v>
      </c>
      <c r="B220" t="s">
        <v>225</v>
      </c>
      <c r="C220">
        <v>27</v>
      </c>
      <c r="D220">
        <v>1</v>
      </c>
      <c r="E220">
        <v>160</v>
      </c>
      <c r="F220">
        <v>160</v>
      </c>
      <c r="G220">
        <v>160</v>
      </c>
      <c r="H220">
        <v>160</v>
      </c>
      <c r="I220">
        <v>160</v>
      </c>
    </row>
    <row r="221" spans="1:9" x14ac:dyDescent="0.2">
      <c r="A221">
        <v>659</v>
      </c>
      <c r="B221" t="s">
        <v>226</v>
      </c>
      <c r="C221">
        <v>27</v>
      </c>
      <c r="D221">
        <v>1</v>
      </c>
      <c r="E221">
        <v>200</v>
      </c>
      <c r="F221">
        <v>200</v>
      </c>
      <c r="G221">
        <v>200</v>
      </c>
      <c r="H221">
        <v>200</v>
      </c>
      <c r="I221">
        <v>200</v>
      </c>
    </row>
    <row r="222" spans="1:9" x14ac:dyDescent="0.2">
      <c r="A222">
        <v>660</v>
      </c>
      <c r="B222" t="s">
        <v>227</v>
      </c>
      <c r="C222">
        <v>27</v>
      </c>
      <c r="D222">
        <v>1</v>
      </c>
      <c r="E222">
        <v>210</v>
      </c>
      <c r="F222">
        <v>210</v>
      </c>
      <c r="G222">
        <v>210</v>
      </c>
      <c r="H222">
        <v>210</v>
      </c>
      <c r="I222">
        <v>210</v>
      </c>
    </row>
    <row r="223" spans="1:9" x14ac:dyDescent="0.2">
      <c r="A223">
        <v>661</v>
      </c>
      <c r="B223" t="s">
        <v>228</v>
      </c>
      <c r="C223">
        <v>27</v>
      </c>
      <c r="D223">
        <v>1</v>
      </c>
      <c r="E223">
        <v>180</v>
      </c>
      <c r="F223">
        <v>180</v>
      </c>
      <c r="G223">
        <v>180</v>
      </c>
      <c r="H223">
        <v>180</v>
      </c>
      <c r="I223">
        <v>180</v>
      </c>
    </row>
    <row r="224" spans="1:9" x14ac:dyDescent="0.2">
      <c r="A224">
        <v>662</v>
      </c>
      <c r="B224" t="s">
        <v>229</v>
      </c>
      <c r="C224">
        <v>27</v>
      </c>
      <c r="D224">
        <v>1</v>
      </c>
      <c r="E224">
        <v>160</v>
      </c>
      <c r="F224">
        <v>160</v>
      </c>
      <c r="G224">
        <v>160</v>
      </c>
      <c r="H224">
        <v>160</v>
      </c>
      <c r="I224">
        <v>160</v>
      </c>
    </row>
    <row r="225" spans="1:9" x14ac:dyDescent="0.2">
      <c r="A225">
        <v>663</v>
      </c>
      <c r="B225" t="s">
        <v>230</v>
      </c>
      <c r="C225">
        <v>27</v>
      </c>
      <c r="D225">
        <v>1</v>
      </c>
      <c r="E225">
        <v>120</v>
      </c>
      <c r="F225">
        <v>120</v>
      </c>
      <c r="G225">
        <v>120</v>
      </c>
      <c r="H225">
        <v>120</v>
      </c>
      <c r="I225">
        <v>120</v>
      </c>
    </row>
    <row r="226" spans="1:9" x14ac:dyDescent="0.2">
      <c r="A226">
        <v>664</v>
      </c>
      <c r="B226" t="s">
        <v>231</v>
      </c>
      <c r="C226">
        <v>27</v>
      </c>
      <c r="D226">
        <v>0</v>
      </c>
      <c r="E226">
        <v>150</v>
      </c>
      <c r="F226">
        <v>150</v>
      </c>
      <c r="G226">
        <v>150</v>
      </c>
      <c r="H226">
        <v>150</v>
      </c>
      <c r="I226">
        <v>150</v>
      </c>
    </row>
    <row r="227" spans="1:9" x14ac:dyDescent="0.2">
      <c r="A227">
        <v>665</v>
      </c>
      <c r="B227" t="s">
        <v>232</v>
      </c>
      <c r="C227">
        <v>27</v>
      </c>
      <c r="D227">
        <v>1</v>
      </c>
      <c r="E227">
        <v>150</v>
      </c>
      <c r="F227">
        <v>150</v>
      </c>
      <c r="G227">
        <v>150</v>
      </c>
      <c r="H227">
        <v>150</v>
      </c>
      <c r="I227">
        <v>150</v>
      </c>
    </row>
    <row r="228" spans="1:9" x14ac:dyDescent="0.2">
      <c r="A228">
        <v>666</v>
      </c>
      <c r="B228" t="s">
        <v>233</v>
      </c>
      <c r="C228">
        <v>27</v>
      </c>
      <c r="D228">
        <v>0</v>
      </c>
      <c r="E228">
        <v>120</v>
      </c>
      <c r="F228">
        <v>120</v>
      </c>
      <c r="G228">
        <v>120</v>
      </c>
      <c r="H228">
        <v>120</v>
      </c>
      <c r="I228">
        <v>120</v>
      </c>
    </row>
    <row r="229" spans="1:9" x14ac:dyDescent="0.2">
      <c r="A229">
        <v>667</v>
      </c>
      <c r="B229" t="s">
        <v>234</v>
      </c>
      <c r="C229">
        <v>27</v>
      </c>
      <c r="D229">
        <v>0</v>
      </c>
      <c r="E229">
        <v>120</v>
      </c>
      <c r="F229">
        <v>120</v>
      </c>
      <c r="G229">
        <v>120</v>
      </c>
      <c r="H229">
        <v>120</v>
      </c>
      <c r="I229">
        <v>120</v>
      </c>
    </row>
    <row r="230" spans="1:9" x14ac:dyDescent="0.2">
      <c r="A230">
        <v>668</v>
      </c>
      <c r="B230" t="s">
        <v>235</v>
      </c>
      <c r="C230">
        <v>27</v>
      </c>
      <c r="D230">
        <v>1</v>
      </c>
      <c r="E230">
        <v>60</v>
      </c>
      <c r="F230">
        <v>60</v>
      </c>
      <c r="G230">
        <v>60</v>
      </c>
      <c r="H230">
        <v>60</v>
      </c>
      <c r="I230">
        <v>60</v>
      </c>
    </row>
    <row r="231" spans="1:9" x14ac:dyDescent="0.2">
      <c r="A231">
        <v>669</v>
      </c>
      <c r="B231" t="s">
        <v>236</v>
      </c>
      <c r="C231">
        <v>27</v>
      </c>
      <c r="D231">
        <v>1</v>
      </c>
      <c r="E231">
        <v>100</v>
      </c>
      <c r="F231">
        <v>100</v>
      </c>
      <c r="G231">
        <v>100</v>
      </c>
      <c r="H231">
        <v>100</v>
      </c>
      <c r="I231">
        <v>100</v>
      </c>
    </row>
    <row r="232" spans="1:9" x14ac:dyDescent="0.2">
      <c r="A232">
        <v>501</v>
      </c>
      <c r="B232" t="s">
        <v>237</v>
      </c>
      <c r="C232">
        <v>0</v>
      </c>
      <c r="D232">
        <v>0</v>
      </c>
      <c r="E232">
        <v>300</v>
      </c>
      <c r="F232">
        <v>300</v>
      </c>
      <c r="G232">
        <v>300</v>
      </c>
      <c r="H232">
        <v>300</v>
      </c>
      <c r="I232">
        <v>300</v>
      </c>
    </row>
    <row r="233" spans="1:9" x14ac:dyDescent="0.2">
      <c r="A233">
        <v>502</v>
      </c>
      <c r="B233" t="s">
        <v>238</v>
      </c>
      <c r="C233">
        <v>0</v>
      </c>
      <c r="D233">
        <v>0</v>
      </c>
      <c r="E233">
        <v>300</v>
      </c>
      <c r="F233">
        <v>300</v>
      </c>
      <c r="G233">
        <v>300</v>
      </c>
      <c r="H233">
        <v>300</v>
      </c>
      <c r="I233">
        <v>300</v>
      </c>
    </row>
    <row r="234" spans="1:9" x14ac:dyDescent="0.2">
      <c r="A234">
        <v>503</v>
      </c>
      <c r="B234" t="s">
        <v>239</v>
      </c>
      <c r="C234">
        <v>0</v>
      </c>
      <c r="D234">
        <v>0</v>
      </c>
      <c r="E234">
        <v>300</v>
      </c>
      <c r="F234">
        <v>300</v>
      </c>
      <c r="G234">
        <v>300</v>
      </c>
      <c r="H234">
        <v>300</v>
      </c>
      <c r="I234">
        <v>300</v>
      </c>
    </row>
    <row r="235" spans="1:9" x14ac:dyDescent="0.2">
      <c r="A235">
        <v>504</v>
      </c>
      <c r="B235" t="s">
        <v>240</v>
      </c>
      <c r="C235">
        <v>0</v>
      </c>
      <c r="D235">
        <v>0</v>
      </c>
      <c r="E235">
        <v>100</v>
      </c>
      <c r="F235">
        <v>100</v>
      </c>
      <c r="G235">
        <v>100</v>
      </c>
      <c r="H235">
        <v>100</v>
      </c>
      <c r="I235">
        <v>100</v>
      </c>
    </row>
    <row r="236" spans="1:9" x14ac:dyDescent="0.2">
      <c r="A236">
        <v>505</v>
      </c>
      <c r="B236" t="s">
        <v>241</v>
      </c>
      <c r="C236">
        <v>0</v>
      </c>
      <c r="D236">
        <v>0</v>
      </c>
      <c r="E236">
        <v>100</v>
      </c>
      <c r="F236">
        <v>100</v>
      </c>
      <c r="G236">
        <v>100</v>
      </c>
      <c r="H236">
        <v>100</v>
      </c>
      <c r="I236">
        <v>100</v>
      </c>
    </row>
    <row r="237" spans="1:9" x14ac:dyDescent="0.2">
      <c r="A237">
        <v>506</v>
      </c>
      <c r="B237" t="s">
        <v>242</v>
      </c>
      <c r="C237">
        <v>0</v>
      </c>
      <c r="D237">
        <v>0</v>
      </c>
      <c r="E237">
        <v>100</v>
      </c>
      <c r="F237">
        <v>100</v>
      </c>
      <c r="G237">
        <v>100</v>
      </c>
      <c r="H237">
        <v>100</v>
      </c>
      <c r="I237">
        <v>100</v>
      </c>
    </row>
    <row r="238" spans="1:9" x14ac:dyDescent="0.2">
      <c r="A238">
        <v>507</v>
      </c>
      <c r="B238" t="s">
        <v>243</v>
      </c>
      <c r="C238">
        <v>0</v>
      </c>
      <c r="D238">
        <v>0</v>
      </c>
      <c r="E238">
        <v>100</v>
      </c>
      <c r="F238">
        <v>100</v>
      </c>
      <c r="G238">
        <v>100</v>
      </c>
      <c r="H238">
        <v>100</v>
      </c>
      <c r="I238">
        <v>100</v>
      </c>
    </row>
    <row r="239" spans="1:9" x14ac:dyDescent="0.2">
      <c r="A239">
        <v>508</v>
      </c>
      <c r="B239" t="s">
        <v>244</v>
      </c>
      <c r="C239">
        <v>0</v>
      </c>
      <c r="D239">
        <v>0</v>
      </c>
      <c r="E239">
        <v>100</v>
      </c>
      <c r="F239">
        <v>100</v>
      </c>
      <c r="G239">
        <v>100</v>
      </c>
      <c r="H239">
        <v>100</v>
      </c>
      <c r="I239">
        <v>100</v>
      </c>
    </row>
    <row r="240" spans="1:9" x14ac:dyDescent="0.2">
      <c r="A240">
        <v>509</v>
      </c>
      <c r="B240" t="s">
        <v>245</v>
      </c>
      <c r="C240">
        <v>0</v>
      </c>
      <c r="D240">
        <v>0</v>
      </c>
      <c r="E240">
        <v>100</v>
      </c>
      <c r="F240">
        <v>100</v>
      </c>
      <c r="G240">
        <v>100</v>
      </c>
      <c r="H240">
        <v>100</v>
      </c>
      <c r="I240">
        <v>100</v>
      </c>
    </row>
    <row r="241" spans="1:9" x14ac:dyDescent="0.2">
      <c r="A241">
        <v>489</v>
      </c>
      <c r="B241" t="s">
        <v>246</v>
      </c>
      <c r="C241">
        <v>0</v>
      </c>
      <c r="D241">
        <v>0</v>
      </c>
      <c r="E241">
        <v>100</v>
      </c>
      <c r="F241">
        <v>100</v>
      </c>
      <c r="G241">
        <v>100</v>
      </c>
      <c r="H241">
        <v>100</v>
      </c>
      <c r="I241">
        <v>100</v>
      </c>
    </row>
    <row r="242" spans="1:9" x14ac:dyDescent="0.2">
      <c r="A242">
        <v>491</v>
      </c>
      <c r="B242" t="s">
        <v>247</v>
      </c>
      <c r="C242">
        <v>0</v>
      </c>
      <c r="D242">
        <v>0</v>
      </c>
      <c r="E242">
        <v>100</v>
      </c>
      <c r="F242">
        <v>100</v>
      </c>
      <c r="G242">
        <v>100</v>
      </c>
      <c r="H242">
        <v>100</v>
      </c>
      <c r="I242">
        <v>100</v>
      </c>
    </row>
    <row r="243" spans="1:9" x14ac:dyDescent="0.2">
      <c r="A243">
        <v>492</v>
      </c>
      <c r="B243" t="s">
        <v>248</v>
      </c>
      <c r="C243">
        <v>0</v>
      </c>
      <c r="D243">
        <v>0</v>
      </c>
      <c r="E243">
        <v>100</v>
      </c>
      <c r="F243">
        <v>100</v>
      </c>
      <c r="G243">
        <v>100</v>
      </c>
      <c r="H243">
        <v>100</v>
      </c>
      <c r="I243">
        <v>100</v>
      </c>
    </row>
    <row r="244" spans="1:9" x14ac:dyDescent="0.2">
      <c r="A244">
        <v>493</v>
      </c>
      <c r="B244" t="s">
        <v>249</v>
      </c>
      <c r="C244">
        <v>0</v>
      </c>
      <c r="D244">
        <v>0</v>
      </c>
      <c r="E244">
        <v>100</v>
      </c>
      <c r="F244">
        <v>100</v>
      </c>
      <c r="G244">
        <v>100</v>
      </c>
      <c r="H244">
        <v>100</v>
      </c>
      <c r="I244">
        <v>100</v>
      </c>
    </row>
    <row r="245" spans="1:9" x14ac:dyDescent="0.2">
      <c r="A245">
        <v>494</v>
      </c>
      <c r="B245" t="s">
        <v>250</v>
      </c>
      <c r="C245">
        <v>0</v>
      </c>
      <c r="D245">
        <v>0</v>
      </c>
      <c r="E245">
        <v>100</v>
      </c>
      <c r="F245">
        <v>100</v>
      </c>
      <c r="G245">
        <v>100</v>
      </c>
      <c r="H245">
        <v>100</v>
      </c>
      <c r="I245">
        <v>100</v>
      </c>
    </row>
    <row r="246" spans="1:9" x14ac:dyDescent="0.2">
      <c r="A246">
        <v>495</v>
      </c>
      <c r="B246" t="s">
        <v>251</v>
      </c>
      <c r="C246">
        <v>0</v>
      </c>
      <c r="D246">
        <v>0</v>
      </c>
      <c r="E246">
        <v>100</v>
      </c>
      <c r="F246">
        <v>100</v>
      </c>
      <c r="G246">
        <v>100</v>
      </c>
      <c r="H246">
        <v>100</v>
      </c>
      <c r="I246">
        <v>100</v>
      </c>
    </row>
    <row r="247" spans="1:9" x14ac:dyDescent="0.2">
      <c r="A247">
        <v>540</v>
      </c>
      <c r="B247" t="s">
        <v>252</v>
      </c>
      <c r="C247">
        <v>0</v>
      </c>
      <c r="D247">
        <v>0</v>
      </c>
      <c r="E247">
        <v>2350</v>
      </c>
      <c r="F247">
        <v>2350</v>
      </c>
      <c r="G247">
        <v>2350</v>
      </c>
      <c r="H247">
        <v>2350</v>
      </c>
      <c r="I247">
        <v>2350</v>
      </c>
    </row>
    <row r="248" spans="1:9" x14ac:dyDescent="0.2">
      <c r="A248">
        <v>541</v>
      </c>
      <c r="B248" t="s">
        <v>253</v>
      </c>
      <c r="C248">
        <v>0</v>
      </c>
      <c r="D248">
        <v>0</v>
      </c>
      <c r="E248">
        <v>2100</v>
      </c>
      <c r="F248">
        <v>2100</v>
      </c>
      <c r="G248">
        <v>2100</v>
      </c>
      <c r="H248">
        <v>2100</v>
      </c>
      <c r="I248">
        <v>2100</v>
      </c>
    </row>
    <row r="249" spans="1:9" x14ac:dyDescent="0.2">
      <c r="A249">
        <v>542</v>
      </c>
      <c r="B249" t="s">
        <v>254</v>
      </c>
      <c r="C249">
        <v>0</v>
      </c>
      <c r="D249">
        <v>0</v>
      </c>
      <c r="E249">
        <v>900</v>
      </c>
      <c r="F249">
        <v>900</v>
      </c>
      <c r="G249">
        <v>900</v>
      </c>
      <c r="H249">
        <v>900</v>
      </c>
      <c r="I249">
        <v>900</v>
      </c>
    </row>
    <row r="250" spans="1:9" x14ac:dyDescent="0.2">
      <c r="A250">
        <v>543</v>
      </c>
      <c r="B250" t="s">
        <v>255</v>
      </c>
      <c r="C250">
        <v>0</v>
      </c>
      <c r="D250">
        <v>0</v>
      </c>
      <c r="E250">
        <v>800</v>
      </c>
      <c r="F250">
        <v>800</v>
      </c>
      <c r="G250">
        <v>800</v>
      </c>
      <c r="H250">
        <v>800</v>
      </c>
      <c r="I250">
        <v>800</v>
      </c>
    </row>
    <row r="251" spans="1:9" x14ac:dyDescent="0.2">
      <c r="A251">
        <v>544</v>
      </c>
      <c r="B251" t="s">
        <v>256</v>
      </c>
      <c r="C251">
        <v>0</v>
      </c>
      <c r="D251">
        <v>0</v>
      </c>
      <c r="E251">
        <v>1100</v>
      </c>
      <c r="F251">
        <v>1100</v>
      </c>
      <c r="G251">
        <v>1100</v>
      </c>
      <c r="H251">
        <v>1100</v>
      </c>
      <c r="I251">
        <v>1100</v>
      </c>
    </row>
    <row r="252" spans="1:9" x14ac:dyDescent="0.2">
      <c r="A252">
        <v>545</v>
      </c>
      <c r="B252" t="s">
        <v>257</v>
      </c>
      <c r="C252">
        <v>0</v>
      </c>
      <c r="D252">
        <v>0</v>
      </c>
      <c r="E252">
        <v>950</v>
      </c>
      <c r="F252">
        <v>950</v>
      </c>
      <c r="G252">
        <v>950</v>
      </c>
      <c r="H252">
        <v>950</v>
      </c>
      <c r="I252">
        <v>950</v>
      </c>
    </row>
    <row r="253" spans="1:9" x14ac:dyDescent="0.2">
      <c r="A253">
        <v>547</v>
      </c>
      <c r="B253" t="s">
        <v>258</v>
      </c>
      <c r="C253">
        <v>0</v>
      </c>
      <c r="D253">
        <v>0</v>
      </c>
      <c r="E253">
        <v>300</v>
      </c>
      <c r="F253">
        <v>300</v>
      </c>
      <c r="G253">
        <v>300</v>
      </c>
      <c r="H253">
        <v>300</v>
      </c>
      <c r="I253">
        <v>300</v>
      </c>
    </row>
    <row r="254" spans="1:9" x14ac:dyDescent="0.2">
      <c r="A254">
        <v>497</v>
      </c>
      <c r="B254" t="s">
        <v>259</v>
      </c>
      <c r="C254">
        <v>0</v>
      </c>
      <c r="D254">
        <v>0</v>
      </c>
      <c r="E254">
        <v>300</v>
      </c>
      <c r="F254">
        <v>300</v>
      </c>
      <c r="G254">
        <v>300</v>
      </c>
      <c r="H254">
        <v>300</v>
      </c>
      <c r="I254">
        <v>300</v>
      </c>
    </row>
    <row r="255" spans="1:9" x14ac:dyDescent="0.2">
      <c r="A255">
        <v>548</v>
      </c>
      <c r="B255" t="s">
        <v>260</v>
      </c>
      <c r="C255">
        <v>0</v>
      </c>
      <c r="D255">
        <v>0</v>
      </c>
      <c r="E255">
        <v>300</v>
      </c>
      <c r="F255">
        <v>300</v>
      </c>
      <c r="G255">
        <v>300</v>
      </c>
      <c r="H255">
        <v>300</v>
      </c>
      <c r="I255">
        <v>300</v>
      </c>
    </row>
    <row r="256" spans="1:9" x14ac:dyDescent="0.2">
      <c r="A256">
        <v>549</v>
      </c>
      <c r="B256" t="s">
        <v>261</v>
      </c>
      <c r="C256">
        <v>0</v>
      </c>
      <c r="D256">
        <v>0</v>
      </c>
    </row>
    <row r="257" spans="1:9" x14ac:dyDescent="0.2">
      <c r="A257">
        <v>563</v>
      </c>
      <c r="B257" t="s">
        <v>262</v>
      </c>
      <c r="C257">
        <v>0</v>
      </c>
      <c r="D257">
        <v>0</v>
      </c>
    </row>
    <row r="258" spans="1:9" x14ac:dyDescent="0.2">
      <c r="A258">
        <v>564</v>
      </c>
      <c r="B258" t="s">
        <v>263</v>
      </c>
      <c r="C258">
        <v>0</v>
      </c>
      <c r="D258">
        <v>0</v>
      </c>
      <c r="E258">
        <v>550</v>
      </c>
      <c r="F258">
        <v>550</v>
      </c>
      <c r="G258">
        <v>550</v>
      </c>
      <c r="H258">
        <v>550</v>
      </c>
      <c r="I258">
        <v>550</v>
      </c>
    </row>
    <row r="259" spans="1:9" x14ac:dyDescent="0.2">
      <c r="A259">
        <v>510</v>
      </c>
      <c r="B259" t="s">
        <v>264</v>
      </c>
      <c r="C259">
        <v>25</v>
      </c>
      <c r="D259">
        <v>1</v>
      </c>
      <c r="E259">
        <v>135</v>
      </c>
      <c r="F259">
        <v>135</v>
      </c>
      <c r="G259">
        <v>135</v>
      </c>
      <c r="H259">
        <v>135</v>
      </c>
      <c r="I259">
        <v>135</v>
      </c>
    </row>
    <row r="260" spans="1:9" x14ac:dyDescent="0.2">
      <c r="A260">
        <v>553</v>
      </c>
      <c r="B260" t="s">
        <v>265</v>
      </c>
      <c r="C260">
        <v>25</v>
      </c>
      <c r="D260">
        <v>1</v>
      </c>
      <c r="E260">
        <v>135</v>
      </c>
      <c r="F260">
        <v>135</v>
      </c>
      <c r="G260">
        <v>135</v>
      </c>
      <c r="H260">
        <v>135</v>
      </c>
      <c r="I260">
        <v>135</v>
      </c>
    </row>
    <row r="261" spans="1:9" x14ac:dyDescent="0.2">
      <c r="A261">
        <v>551</v>
      </c>
      <c r="B261" t="s">
        <v>266</v>
      </c>
      <c r="C261">
        <v>25</v>
      </c>
      <c r="D261">
        <v>1</v>
      </c>
      <c r="E261">
        <v>135</v>
      </c>
      <c r="F261">
        <v>135</v>
      </c>
      <c r="G261">
        <v>135</v>
      </c>
      <c r="H261">
        <v>135</v>
      </c>
      <c r="I261">
        <v>135</v>
      </c>
    </row>
    <row r="262" spans="1:9" x14ac:dyDescent="0.2">
      <c r="A262">
        <v>552</v>
      </c>
      <c r="B262" t="s">
        <v>267</v>
      </c>
      <c r="C262">
        <v>25</v>
      </c>
      <c r="D262">
        <v>1</v>
      </c>
      <c r="E262">
        <v>135</v>
      </c>
      <c r="F262">
        <v>135</v>
      </c>
      <c r="G262">
        <v>135</v>
      </c>
      <c r="H262">
        <v>135</v>
      </c>
      <c r="I262">
        <v>135</v>
      </c>
    </row>
    <row r="263" spans="1:9" x14ac:dyDescent="0.2">
      <c r="A263">
        <v>512</v>
      </c>
      <c r="B263" t="s">
        <v>268</v>
      </c>
      <c r="C263">
        <v>50</v>
      </c>
      <c r="D263">
        <v>0</v>
      </c>
      <c r="E263">
        <v>150</v>
      </c>
      <c r="F263">
        <v>150</v>
      </c>
      <c r="G263">
        <v>150</v>
      </c>
      <c r="H263">
        <v>150</v>
      </c>
      <c r="I263">
        <v>150</v>
      </c>
    </row>
    <row r="264" spans="1:9" x14ac:dyDescent="0.2">
      <c r="A264">
        <v>513</v>
      </c>
      <c r="B264" t="s">
        <v>269</v>
      </c>
      <c r="C264">
        <v>0</v>
      </c>
      <c r="D264">
        <v>0</v>
      </c>
      <c r="E264">
        <v>160</v>
      </c>
      <c r="F264">
        <v>160</v>
      </c>
      <c r="G264">
        <v>160</v>
      </c>
      <c r="H264">
        <v>160</v>
      </c>
      <c r="I264">
        <v>160</v>
      </c>
    </row>
    <row r="265" spans="1:9" x14ac:dyDescent="0.2">
      <c r="A265">
        <v>514</v>
      </c>
      <c r="B265" t="s">
        <v>270</v>
      </c>
      <c r="C265">
        <v>0</v>
      </c>
      <c r="D265">
        <v>0</v>
      </c>
      <c r="E265">
        <v>160</v>
      </c>
      <c r="F265">
        <v>160</v>
      </c>
      <c r="G265">
        <v>160</v>
      </c>
      <c r="H265">
        <v>160</v>
      </c>
      <c r="I265">
        <v>160</v>
      </c>
    </row>
    <row r="266" spans="1:9" x14ac:dyDescent="0.2">
      <c r="A266">
        <v>515</v>
      </c>
      <c r="B266" t="s">
        <v>271</v>
      </c>
      <c r="C266">
        <v>0</v>
      </c>
      <c r="D266">
        <v>0</v>
      </c>
      <c r="E266">
        <v>160</v>
      </c>
      <c r="F266">
        <v>160</v>
      </c>
      <c r="G266">
        <v>160</v>
      </c>
      <c r="H266">
        <v>160</v>
      </c>
      <c r="I266">
        <v>160</v>
      </c>
    </row>
    <row r="267" spans="1:9" x14ac:dyDescent="0.2">
      <c r="A267">
        <v>516</v>
      </c>
      <c r="B267" t="s">
        <v>272</v>
      </c>
      <c r="C267">
        <v>0</v>
      </c>
      <c r="D267">
        <v>0</v>
      </c>
      <c r="E267">
        <v>100</v>
      </c>
      <c r="F267">
        <v>100</v>
      </c>
      <c r="G267">
        <v>100</v>
      </c>
      <c r="H267">
        <v>100</v>
      </c>
      <c r="I267">
        <v>100</v>
      </c>
    </row>
    <row r="268" spans="1:9" x14ac:dyDescent="0.2">
      <c r="A268">
        <v>517</v>
      </c>
      <c r="B268" t="s">
        <v>273</v>
      </c>
      <c r="C268">
        <v>0</v>
      </c>
      <c r="D268">
        <v>0</v>
      </c>
      <c r="E268">
        <v>100</v>
      </c>
      <c r="F268">
        <v>100</v>
      </c>
      <c r="G268">
        <v>100</v>
      </c>
      <c r="H268">
        <v>100</v>
      </c>
      <c r="I268">
        <v>100</v>
      </c>
    </row>
    <row r="269" spans="1:9" x14ac:dyDescent="0.2">
      <c r="A269">
        <v>518</v>
      </c>
      <c r="B269" t="s">
        <v>274</v>
      </c>
      <c r="C269">
        <v>0</v>
      </c>
      <c r="D269">
        <v>0</v>
      </c>
      <c r="E269">
        <v>100</v>
      </c>
      <c r="F269">
        <v>100</v>
      </c>
      <c r="G269">
        <v>100</v>
      </c>
      <c r="H269">
        <v>100</v>
      </c>
      <c r="I269">
        <v>100</v>
      </c>
    </row>
    <row r="270" spans="1:9" x14ac:dyDescent="0.2">
      <c r="A270">
        <v>519</v>
      </c>
      <c r="B270" t="s">
        <v>275</v>
      </c>
      <c r="C270">
        <v>0</v>
      </c>
      <c r="D270">
        <v>0</v>
      </c>
      <c r="E270">
        <v>160</v>
      </c>
      <c r="F270">
        <v>160</v>
      </c>
      <c r="G270">
        <v>160</v>
      </c>
      <c r="H270">
        <v>160</v>
      </c>
      <c r="I270">
        <v>160</v>
      </c>
    </row>
    <row r="271" spans="1:9" x14ac:dyDescent="0.2">
      <c r="A271">
        <v>532</v>
      </c>
      <c r="B271" t="s">
        <v>276</v>
      </c>
      <c r="C271">
        <v>0</v>
      </c>
      <c r="D271">
        <v>0</v>
      </c>
      <c r="E271">
        <v>85</v>
      </c>
      <c r="F271">
        <v>85</v>
      </c>
      <c r="G271">
        <v>85</v>
      </c>
      <c r="H271">
        <v>85</v>
      </c>
      <c r="I271">
        <v>85</v>
      </c>
    </row>
    <row r="272" spans="1:9" x14ac:dyDescent="0.2">
      <c r="A272">
        <v>570</v>
      </c>
      <c r="B272" t="s">
        <v>277</v>
      </c>
      <c r="C272">
        <v>0</v>
      </c>
      <c r="D272">
        <v>0</v>
      </c>
      <c r="E272">
        <v>175</v>
      </c>
      <c r="F272">
        <v>175</v>
      </c>
      <c r="G272">
        <v>175</v>
      </c>
      <c r="H272">
        <v>175</v>
      </c>
      <c r="I272">
        <v>175</v>
      </c>
    </row>
    <row r="273" spans="1:9" x14ac:dyDescent="0.2">
      <c r="A273">
        <v>520</v>
      </c>
      <c r="B273" t="s">
        <v>278</v>
      </c>
      <c r="C273">
        <v>0</v>
      </c>
      <c r="D273">
        <v>0</v>
      </c>
      <c r="E273">
        <v>150</v>
      </c>
      <c r="F273">
        <v>150</v>
      </c>
      <c r="G273">
        <v>150</v>
      </c>
      <c r="H273">
        <v>150</v>
      </c>
      <c r="I273">
        <v>150</v>
      </c>
    </row>
    <row r="274" spans="1:9" x14ac:dyDescent="0.2">
      <c r="A274">
        <v>521</v>
      </c>
      <c r="B274" t="s">
        <v>279</v>
      </c>
      <c r="C274">
        <v>0</v>
      </c>
      <c r="D274">
        <v>0</v>
      </c>
      <c r="E274">
        <v>200</v>
      </c>
      <c r="F274">
        <v>200</v>
      </c>
      <c r="G274">
        <v>200</v>
      </c>
      <c r="H274">
        <v>200</v>
      </c>
      <c r="I274">
        <v>200</v>
      </c>
    </row>
    <row r="275" spans="1:9" x14ac:dyDescent="0.2">
      <c r="A275">
        <v>522</v>
      </c>
      <c r="B275" t="s">
        <v>280</v>
      </c>
      <c r="C275">
        <v>0</v>
      </c>
      <c r="D275">
        <v>0</v>
      </c>
      <c r="E275">
        <v>150</v>
      </c>
      <c r="F275">
        <v>150</v>
      </c>
      <c r="G275">
        <v>150</v>
      </c>
      <c r="H275">
        <v>150</v>
      </c>
      <c r="I275">
        <v>150</v>
      </c>
    </row>
    <row r="276" spans="1:9" x14ac:dyDescent="0.2">
      <c r="A276">
        <v>523</v>
      </c>
      <c r="B276" t="s">
        <v>281</v>
      </c>
      <c r="C276">
        <v>0</v>
      </c>
      <c r="D276">
        <v>0</v>
      </c>
      <c r="E276">
        <v>200</v>
      </c>
      <c r="F276">
        <v>200</v>
      </c>
      <c r="G276">
        <v>200</v>
      </c>
      <c r="H276">
        <v>200</v>
      </c>
      <c r="I276">
        <v>200</v>
      </c>
    </row>
    <row r="277" spans="1:9" x14ac:dyDescent="0.2">
      <c r="A277">
        <v>524</v>
      </c>
      <c r="B277" t="s">
        <v>282</v>
      </c>
      <c r="C277">
        <v>0</v>
      </c>
      <c r="D277">
        <v>0</v>
      </c>
      <c r="E277">
        <v>150</v>
      </c>
      <c r="F277">
        <v>150</v>
      </c>
      <c r="G277">
        <v>150</v>
      </c>
      <c r="H277">
        <v>150</v>
      </c>
      <c r="I277">
        <v>150</v>
      </c>
    </row>
    <row r="278" spans="1:9" x14ac:dyDescent="0.2">
      <c r="A278">
        <v>525</v>
      </c>
      <c r="B278" t="s">
        <v>283</v>
      </c>
      <c r="C278">
        <v>0</v>
      </c>
      <c r="D278">
        <v>0</v>
      </c>
      <c r="E278">
        <v>200</v>
      </c>
      <c r="F278">
        <v>200</v>
      </c>
      <c r="G278">
        <v>200</v>
      </c>
      <c r="H278">
        <v>200</v>
      </c>
      <c r="I278">
        <v>200</v>
      </c>
    </row>
    <row r="279" spans="1:9" x14ac:dyDescent="0.2">
      <c r="A279">
        <v>526</v>
      </c>
      <c r="B279" t="s">
        <v>284</v>
      </c>
      <c r="C279">
        <v>0</v>
      </c>
      <c r="D279">
        <v>0</v>
      </c>
      <c r="E279">
        <v>200</v>
      </c>
      <c r="F279">
        <v>200</v>
      </c>
      <c r="G279">
        <v>200</v>
      </c>
      <c r="H279">
        <v>200</v>
      </c>
      <c r="I279">
        <v>200</v>
      </c>
    </row>
    <row r="280" spans="1:9" x14ac:dyDescent="0.2">
      <c r="A280">
        <v>527</v>
      </c>
      <c r="B280" t="s">
        <v>285</v>
      </c>
      <c r="C280">
        <v>0</v>
      </c>
      <c r="D280">
        <v>0</v>
      </c>
      <c r="E280">
        <v>85</v>
      </c>
      <c r="F280">
        <v>85</v>
      </c>
      <c r="G280">
        <v>85</v>
      </c>
      <c r="H280">
        <v>85</v>
      </c>
      <c r="I280">
        <v>85</v>
      </c>
    </row>
    <row r="281" spans="1:9" x14ac:dyDescent="0.2">
      <c r="A281">
        <v>528</v>
      </c>
      <c r="B281" t="s">
        <v>286</v>
      </c>
      <c r="C281">
        <v>0</v>
      </c>
      <c r="D281">
        <v>0</v>
      </c>
      <c r="E281">
        <v>140</v>
      </c>
      <c r="F281">
        <v>140</v>
      </c>
      <c r="G281">
        <v>140</v>
      </c>
      <c r="H281">
        <v>140</v>
      </c>
      <c r="I281">
        <v>140</v>
      </c>
    </row>
    <row r="282" spans="1:9" x14ac:dyDescent="0.2">
      <c r="A282">
        <v>529</v>
      </c>
      <c r="B282" t="s">
        <v>287</v>
      </c>
      <c r="C282">
        <v>0</v>
      </c>
      <c r="D282">
        <v>0</v>
      </c>
      <c r="E282">
        <v>140</v>
      </c>
      <c r="F282">
        <v>140</v>
      </c>
      <c r="G282">
        <v>140</v>
      </c>
      <c r="H282">
        <v>140</v>
      </c>
      <c r="I282">
        <v>140</v>
      </c>
    </row>
    <row r="283" spans="1:9" x14ac:dyDescent="0.2">
      <c r="A283">
        <v>530</v>
      </c>
      <c r="B283" t="s">
        <v>288</v>
      </c>
      <c r="C283">
        <v>0</v>
      </c>
      <c r="D283">
        <v>0</v>
      </c>
      <c r="E283">
        <v>140</v>
      </c>
      <c r="F283">
        <v>140</v>
      </c>
      <c r="G283">
        <v>140</v>
      </c>
      <c r="H283">
        <v>140</v>
      </c>
      <c r="I283">
        <v>140</v>
      </c>
    </row>
    <row r="284" spans="1:9" x14ac:dyDescent="0.2">
      <c r="A284">
        <v>536</v>
      </c>
      <c r="B284" t="s">
        <v>289</v>
      </c>
      <c r="C284">
        <v>0</v>
      </c>
      <c r="D284">
        <v>0</v>
      </c>
      <c r="E284">
        <v>140</v>
      </c>
      <c r="F284">
        <v>140</v>
      </c>
      <c r="G284">
        <v>140</v>
      </c>
      <c r="H284">
        <v>140</v>
      </c>
      <c r="I284">
        <v>140</v>
      </c>
    </row>
    <row r="285" spans="1:9" x14ac:dyDescent="0.2">
      <c r="A285">
        <v>533</v>
      </c>
      <c r="B285" t="s">
        <v>290</v>
      </c>
      <c r="C285">
        <v>0</v>
      </c>
      <c r="D285">
        <v>0</v>
      </c>
      <c r="E285">
        <v>100</v>
      </c>
      <c r="F285">
        <v>100</v>
      </c>
      <c r="G285">
        <v>100</v>
      </c>
      <c r="H285">
        <v>100</v>
      </c>
      <c r="I285">
        <v>100</v>
      </c>
    </row>
    <row r="286" spans="1:9" x14ac:dyDescent="0.2">
      <c r="A286">
        <v>534</v>
      </c>
      <c r="B286" t="s">
        <v>291</v>
      </c>
      <c r="C286">
        <v>0</v>
      </c>
      <c r="D286">
        <v>0</v>
      </c>
      <c r="E286">
        <v>100</v>
      </c>
      <c r="F286">
        <v>100</v>
      </c>
      <c r="G286">
        <v>100</v>
      </c>
      <c r="H286">
        <v>100</v>
      </c>
      <c r="I286">
        <v>100</v>
      </c>
    </row>
    <row r="287" spans="1:9" x14ac:dyDescent="0.2">
      <c r="A287">
        <v>535</v>
      </c>
      <c r="B287" t="s">
        <v>292</v>
      </c>
      <c r="C287">
        <v>0</v>
      </c>
      <c r="D287">
        <v>0</v>
      </c>
      <c r="E287">
        <v>100</v>
      </c>
      <c r="F287">
        <v>100</v>
      </c>
      <c r="G287">
        <v>100</v>
      </c>
      <c r="H287">
        <v>100</v>
      </c>
      <c r="I287">
        <v>100</v>
      </c>
    </row>
    <row r="288" spans="1:9" x14ac:dyDescent="0.2">
      <c r="A288">
        <v>539</v>
      </c>
      <c r="B288" t="s">
        <v>293</v>
      </c>
      <c r="C288">
        <v>0</v>
      </c>
      <c r="D288">
        <v>0</v>
      </c>
      <c r="E288">
        <v>100</v>
      </c>
      <c r="F288">
        <v>100</v>
      </c>
      <c r="G288">
        <v>100</v>
      </c>
      <c r="H288">
        <v>100</v>
      </c>
      <c r="I288">
        <v>100</v>
      </c>
    </row>
    <row r="289" spans="1:9" x14ac:dyDescent="0.2">
      <c r="A289">
        <v>531</v>
      </c>
      <c r="B289" t="s">
        <v>294</v>
      </c>
      <c r="C289">
        <v>0</v>
      </c>
      <c r="D289">
        <v>0</v>
      </c>
      <c r="E289">
        <v>100</v>
      </c>
      <c r="F289">
        <v>100</v>
      </c>
      <c r="G289">
        <v>100</v>
      </c>
      <c r="H289">
        <v>100</v>
      </c>
      <c r="I289">
        <v>100</v>
      </c>
    </row>
    <row r="290" spans="1:9" x14ac:dyDescent="0.2">
      <c r="A290">
        <v>487</v>
      </c>
      <c r="B290" t="s">
        <v>295</v>
      </c>
      <c r="C290">
        <v>0</v>
      </c>
      <c r="D290">
        <v>0</v>
      </c>
      <c r="E290">
        <v>100</v>
      </c>
      <c r="F290">
        <v>100</v>
      </c>
      <c r="G290">
        <v>100</v>
      </c>
      <c r="H290">
        <v>100</v>
      </c>
      <c r="I290">
        <v>100</v>
      </c>
    </row>
    <row r="291" spans="1:9" x14ac:dyDescent="0.2">
      <c r="A291">
        <v>488</v>
      </c>
      <c r="B291" t="s">
        <v>296</v>
      </c>
      <c r="C291">
        <v>22</v>
      </c>
      <c r="D291">
        <v>0</v>
      </c>
      <c r="E291">
        <v>80</v>
      </c>
      <c r="F291">
        <v>80</v>
      </c>
      <c r="G291">
        <v>80</v>
      </c>
      <c r="H291">
        <v>80</v>
      </c>
      <c r="I291">
        <v>80</v>
      </c>
    </row>
    <row r="292" spans="1:9" x14ac:dyDescent="0.2">
      <c r="A292">
        <v>578</v>
      </c>
      <c r="B292" t="s">
        <v>297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">
      <c r="A293">
        <v>580</v>
      </c>
      <c r="B293" t="s">
        <v>298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">
      <c r="A294">
        <v>581</v>
      </c>
      <c r="B294" t="s">
        <v>299</v>
      </c>
      <c r="C294">
        <v>0</v>
      </c>
      <c r="D294">
        <v>0</v>
      </c>
      <c r="E294">
        <v>15</v>
      </c>
      <c r="F294">
        <v>15</v>
      </c>
      <c r="G294">
        <v>15</v>
      </c>
      <c r="H294">
        <v>15</v>
      </c>
      <c r="I294">
        <v>15</v>
      </c>
    </row>
    <row r="295" spans="1:9" x14ac:dyDescent="0.2">
      <c r="A295">
        <v>582</v>
      </c>
      <c r="B295" t="s">
        <v>300</v>
      </c>
      <c r="C295">
        <v>0</v>
      </c>
      <c r="D295">
        <v>0</v>
      </c>
      <c r="E295">
        <v>90</v>
      </c>
      <c r="F295">
        <v>90</v>
      </c>
      <c r="G295">
        <v>90</v>
      </c>
      <c r="H295">
        <v>90</v>
      </c>
      <c r="I295">
        <v>90</v>
      </c>
    </row>
    <row r="296" spans="1:9" x14ac:dyDescent="0.2">
      <c r="A296">
        <v>582</v>
      </c>
      <c r="B296" t="s">
        <v>301</v>
      </c>
      <c r="C296">
        <v>0</v>
      </c>
      <c r="D296">
        <v>0</v>
      </c>
      <c r="E296">
        <v>110</v>
      </c>
      <c r="F296">
        <v>110</v>
      </c>
      <c r="G296">
        <v>110</v>
      </c>
      <c r="H296">
        <v>110</v>
      </c>
      <c r="I296">
        <v>110</v>
      </c>
    </row>
    <row r="297" spans="1:9" x14ac:dyDescent="0.2">
      <c r="A297">
        <v>583</v>
      </c>
      <c r="B297" t="s">
        <v>302</v>
      </c>
      <c r="C297">
        <v>0</v>
      </c>
      <c r="D297">
        <v>0</v>
      </c>
      <c r="E297">
        <v>110</v>
      </c>
      <c r="F297">
        <v>90</v>
      </c>
      <c r="G297">
        <v>90</v>
      </c>
      <c r="H297">
        <v>90</v>
      </c>
      <c r="I297">
        <v>90</v>
      </c>
    </row>
    <row r="298" spans="1:9" x14ac:dyDescent="0.2">
      <c r="A298">
        <v>585</v>
      </c>
      <c r="B298" t="s">
        <v>303</v>
      </c>
      <c r="C298">
        <v>0</v>
      </c>
      <c r="D298">
        <v>0</v>
      </c>
      <c r="E298">
        <v>15</v>
      </c>
      <c r="F298">
        <v>15</v>
      </c>
      <c r="G298">
        <v>15</v>
      </c>
      <c r="H298">
        <v>15</v>
      </c>
      <c r="I298">
        <v>15</v>
      </c>
    </row>
    <row r="299" spans="1:9" x14ac:dyDescent="0.2">
      <c r="A299">
        <v>586</v>
      </c>
      <c r="B299" t="s">
        <v>304</v>
      </c>
      <c r="C299">
        <v>0</v>
      </c>
      <c r="D299">
        <v>0</v>
      </c>
      <c r="E299">
        <v>15</v>
      </c>
      <c r="F299">
        <v>15</v>
      </c>
      <c r="G299">
        <v>15</v>
      </c>
      <c r="H299">
        <v>15</v>
      </c>
      <c r="I299">
        <v>15</v>
      </c>
    </row>
    <row r="300" spans="1:9" x14ac:dyDescent="0.2">
      <c r="A300">
        <v>587</v>
      </c>
      <c r="B300" t="s">
        <v>305</v>
      </c>
      <c r="C300">
        <v>0</v>
      </c>
      <c r="D300">
        <v>0</v>
      </c>
      <c r="E300">
        <v>15</v>
      </c>
      <c r="F300">
        <v>15</v>
      </c>
      <c r="G300">
        <v>15</v>
      </c>
      <c r="H300">
        <v>15</v>
      </c>
      <c r="I300">
        <v>15</v>
      </c>
    </row>
    <row r="301" spans="1:9" x14ac:dyDescent="0.2">
      <c r="A301">
        <v>588</v>
      </c>
      <c r="B301" t="s">
        <v>306</v>
      </c>
      <c r="C301">
        <v>0</v>
      </c>
      <c r="D301">
        <v>0</v>
      </c>
      <c r="E301">
        <v>15</v>
      </c>
      <c r="F301">
        <v>15</v>
      </c>
      <c r="G301">
        <v>15</v>
      </c>
      <c r="H301">
        <v>15</v>
      </c>
      <c r="I301">
        <v>15</v>
      </c>
    </row>
    <row r="302" spans="1:9" x14ac:dyDescent="0.2">
      <c r="A302">
        <v>589</v>
      </c>
      <c r="B302" t="s">
        <v>307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2">
      <c r="A303">
        <v>590</v>
      </c>
      <c r="B303" t="s">
        <v>308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">
      <c r="A304">
        <v>591</v>
      </c>
      <c r="B304" t="s">
        <v>309</v>
      </c>
      <c r="C304">
        <v>0</v>
      </c>
      <c r="D304">
        <v>0</v>
      </c>
      <c r="E304">
        <v>100</v>
      </c>
      <c r="F304">
        <v>100</v>
      </c>
      <c r="G304">
        <v>100</v>
      </c>
      <c r="H304">
        <v>100</v>
      </c>
      <c r="I304">
        <v>100</v>
      </c>
    </row>
    <row r="305" spans="1:9" x14ac:dyDescent="0.2">
      <c r="A305">
        <v>592</v>
      </c>
      <c r="B305" t="s">
        <v>310</v>
      </c>
      <c r="C305">
        <v>0</v>
      </c>
      <c r="D305">
        <v>0</v>
      </c>
      <c r="E305">
        <v>120</v>
      </c>
      <c r="F305">
        <v>120</v>
      </c>
      <c r="G305">
        <v>120</v>
      </c>
      <c r="H305">
        <v>120</v>
      </c>
      <c r="I305">
        <v>120</v>
      </c>
    </row>
    <row r="306" spans="1:9" x14ac:dyDescent="0.2">
      <c r="A306">
        <v>593</v>
      </c>
      <c r="B306" t="s">
        <v>311</v>
      </c>
      <c r="C306">
        <v>0</v>
      </c>
      <c r="D306">
        <v>0</v>
      </c>
      <c r="E306">
        <v>120</v>
      </c>
      <c r="F306">
        <v>120</v>
      </c>
      <c r="G306">
        <v>120</v>
      </c>
      <c r="H306">
        <v>120</v>
      </c>
      <c r="I306">
        <v>120</v>
      </c>
    </row>
    <row r="307" spans="1:9" x14ac:dyDescent="0.2">
      <c r="A307">
        <v>594</v>
      </c>
      <c r="B307" t="s">
        <v>312</v>
      </c>
      <c r="C307">
        <v>0</v>
      </c>
      <c r="D307">
        <v>0</v>
      </c>
      <c r="E307">
        <v>75</v>
      </c>
      <c r="F307">
        <v>75</v>
      </c>
      <c r="G307">
        <v>75</v>
      </c>
      <c r="H307">
        <v>75</v>
      </c>
      <c r="I307">
        <v>75</v>
      </c>
    </row>
    <row r="308" spans="1:9" x14ac:dyDescent="0.2">
      <c r="A308">
        <v>605</v>
      </c>
      <c r="B308" t="s">
        <v>313</v>
      </c>
      <c r="C308">
        <v>0</v>
      </c>
      <c r="D308">
        <v>0</v>
      </c>
      <c r="E308">
        <v>100</v>
      </c>
      <c r="F308">
        <v>100</v>
      </c>
      <c r="G308">
        <v>100</v>
      </c>
      <c r="H308">
        <v>100</v>
      </c>
      <c r="I308">
        <v>100</v>
      </c>
    </row>
    <row r="309" spans="1:9" x14ac:dyDescent="0.2">
      <c r="A309">
        <v>602</v>
      </c>
      <c r="B309" t="s">
        <v>314</v>
      </c>
      <c r="C309">
        <v>0</v>
      </c>
      <c r="D309">
        <v>0</v>
      </c>
      <c r="E309">
        <v>120</v>
      </c>
      <c r="F309">
        <v>120</v>
      </c>
      <c r="G309">
        <v>120</v>
      </c>
      <c r="H309">
        <v>120</v>
      </c>
      <c r="I309">
        <v>120</v>
      </c>
    </row>
    <row r="310" spans="1:9" x14ac:dyDescent="0.2">
      <c r="A310">
        <v>603</v>
      </c>
      <c r="B310" t="s">
        <v>315</v>
      </c>
      <c r="C310">
        <v>0</v>
      </c>
      <c r="D310">
        <v>0</v>
      </c>
      <c r="E310">
        <v>120</v>
      </c>
      <c r="F310">
        <v>120</v>
      </c>
      <c r="G310">
        <v>120</v>
      </c>
      <c r="H310">
        <v>120</v>
      </c>
      <c r="I310">
        <v>120</v>
      </c>
    </row>
    <row r="311" spans="1:9" x14ac:dyDescent="0.2">
      <c r="A311">
        <v>604</v>
      </c>
      <c r="B311" t="s">
        <v>316</v>
      </c>
      <c r="C311">
        <v>0</v>
      </c>
      <c r="D311">
        <v>0</v>
      </c>
      <c r="E311">
        <v>75</v>
      </c>
      <c r="F311">
        <v>75</v>
      </c>
      <c r="G311">
        <v>75</v>
      </c>
      <c r="H311">
        <v>75</v>
      </c>
      <c r="I311">
        <v>75</v>
      </c>
    </row>
    <row r="312" spans="1:9" x14ac:dyDescent="0.2">
      <c r="A312">
        <v>596</v>
      </c>
      <c r="B312" t="s">
        <v>317</v>
      </c>
      <c r="C312">
        <v>0</v>
      </c>
      <c r="D312">
        <v>0</v>
      </c>
      <c r="E312">
        <v>75</v>
      </c>
      <c r="F312">
        <v>75</v>
      </c>
      <c r="G312">
        <v>75</v>
      </c>
      <c r="H312">
        <v>75</v>
      </c>
      <c r="I312">
        <v>75</v>
      </c>
    </row>
    <row r="313" spans="1:9" x14ac:dyDescent="0.2">
      <c r="A313">
        <v>597</v>
      </c>
      <c r="B313" t="s">
        <v>318</v>
      </c>
      <c r="C313">
        <v>0</v>
      </c>
      <c r="D313">
        <v>0</v>
      </c>
      <c r="E313">
        <v>75</v>
      </c>
      <c r="F313">
        <v>75</v>
      </c>
      <c r="G313">
        <v>75</v>
      </c>
      <c r="H313">
        <v>75</v>
      </c>
      <c r="I313">
        <v>75</v>
      </c>
    </row>
    <row r="314" spans="1:9" x14ac:dyDescent="0.2">
      <c r="A314">
        <v>598</v>
      </c>
      <c r="B314" t="s">
        <v>319</v>
      </c>
      <c r="C314">
        <v>0</v>
      </c>
      <c r="D314">
        <v>0</v>
      </c>
      <c r="E314">
        <v>150</v>
      </c>
      <c r="F314">
        <v>150</v>
      </c>
      <c r="G314">
        <v>150</v>
      </c>
      <c r="H314">
        <v>150</v>
      </c>
      <c r="I314">
        <v>150</v>
      </c>
    </row>
    <row r="315" spans="1:9" x14ac:dyDescent="0.2">
      <c r="A315">
        <v>900</v>
      </c>
      <c r="B315" t="s">
        <v>320</v>
      </c>
      <c r="C315">
        <v>0</v>
      </c>
      <c r="D315">
        <v>0</v>
      </c>
      <c r="E315">
        <v>60</v>
      </c>
      <c r="F315">
        <v>60</v>
      </c>
      <c r="G315">
        <v>60</v>
      </c>
      <c r="H315">
        <v>60</v>
      </c>
      <c r="I315">
        <v>60</v>
      </c>
    </row>
    <row r="316" spans="1:9" x14ac:dyDescent="0.2">
      <c r="A316">
        <v>903</v>
      </c>
      <c r="B316" t="s">
        <v>321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2">
      <c r="A317">
        <v>888</v>
      </c>
      <c r="B317" t="s">
        <v>322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">
      <c r="A318">
        <v>907</v>
      </c>
      <c r="B318" t="s">
        <v>323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2">
      <c r="A319">
        <v>908</v>
      </c>
      <c r="B319" t="s">
        <v>324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2">
      <c r="A320">
        <v>920</v>
      </c>
      <c r="B320" t="s">
        <v>325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2">
      <c r="A321">
        <v>921</v>
      </c>
      <c r="B321" t="s">
        <v>326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">
      <c r="A322">
        <v>975</v>
      </c>
      <c r="B322" t="s">
        <v>137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L19" sqref="L19"/>
    </sheetView>
  </sheetViews>
  <sheetFormatPr defaultRowHeight="12" x14ac:dyDescent="0.2"/>
  <cols>
    <col min="11" max="11" width="10.140625" bestFit="1" customWidth="1"/>
  </cols>
  <sheetData>
    <row r="1" spans="1:12" x14ac:dyDescent="0.2">
      <c r="A1" t="s">
        <v>329</v>
      </c>
      <c r="B1" t="s">
        <v>328</v>
      </c>
      <c r="C1" s="1" t="s">
        <v>327</v>
      </c>
      <c r="D1" t="s">
        <v>5</v>
      </c>
      <c r="E1" t="s">
        <v>337</v>
      </c>
      <c r="F1" t="s">
        <v>330</v>
      </c>
      <c r="G1" t="s">
        <v>331</v>
      </c>
      <c r="H1" t="s">
        <v>332</v>
      </c>
      <c r="I1" t="s">
        <v>333</v>
      </c>
      <c r="J1" t="s">
        <v>334</v>
      </c>
      <c r="K1" t="s">
        <v>335</v>
      </c>
      <c r="L1" t="s">
        <v>336</v>
      </c>
    </row>
    <row r="2" spans="1:12" x14ac:dyDescent="0.2">
      <c r="A2">
        <v>1</v>
      </c>
      <c r="B2" t="s">
        <v>6</v>
      </c>
      <c r="C2">
        <v>0</v>
      </c>
      <c r="D2">
        <v>1</v>
      </c>
      <c r="E2">
        <v>160</v>
      </c>
      <c r="F2">
        <v>137</v>
      </c>
      <c r="G2">
        <v>145</v>
      </c>
      <c r="H2">
        <v>58</v>
      </c>
      <c r="I2">
        <v>53</v>
      </c>
      <c r="J2">
        <v>65</v>
      </c>
      <c r="K2" s="2">
        <f>0.85*0.108*100/5.7</f>
        <v>1.6105263157894736</v>
      </c>
      <c r="L2">
        <v>0.85</v>
      </c>
    </row>
    <row r="3" spans="1:12" x14ac:dyDescent="0.2">
      <c r="A3">
        <v>2</v>
      </c>
      <c r="B3" t="s">
        <v>7</v>
      </c>
      <c r="C3">
        <v>0</v>
      </c>
      <c r="D3">
        <v>1</v>
      </c>
      <c r="E3">
        <v>182</v>
      </c>
      <c r="F3">
        <v>159</v>
      </c>
      <c r="G3">
        <v>166</v>
      </c>
      <c r="H3">
        <v>52</v>
      </c>
      <c r="I3">
        <v>47</v>
      </c>
      <c r="J3">
        <v>58</v>
      </c>
      <c r="K3" s="2">
        <f>0.85*0.115*100/5.7</f>
        <v>1.7149122807017545</v>
      </c>
      <c r="L3">
        <v>0.85</v>
      </c>
    </row>
    <row r="4" spans="1:12" x14ac:dyDescent="0.2">
      <c r="A4">
        <v>10</v>
      </c>
      <c r="B4" t="s">
        <v>17</v>
      </c>
      <c r="C4">
        <v>0</v>
      </c>
      <c r="D4">
        <v>1</v>
      </c>
      <c r="E4">
        <v>191</v>
      </c>
      <c r="F4">
        <v>171</v>
      </c>
      <c r="G4">
        <v>194</v>
      </c>
      <c r="H4">
        <v>63</v>
      </c>
      <c r="I4">
        <v>59</v>
      </c>
      <c r="J4">
        <v>78</v>
      </c>
      <c r="K4" s="2">
        <f>0.85*0.111*100/5.7</f>
        <v>1.6552631578947368</v>
      </c>
      <c r="L4">
        <v>0.85</v>
      </c>
    </row>
    <row r="5" spans="1:12" x14ac:dyDescent="0.2">
      <c r="A5">
        <v>11</v>
      </c>
      <c r="B5" t="s">
        <v>18</v>
      </c>
      <c r="C5">
        <v>0</v>
      </c>
      <c r="D5">
        <v>1</v>
      </c>
      <c r="E5">
        <v>206</v>
      </c>
      <c r="F5">
        <v>185</v>
      </c>
      <c r="G5">
        <v>212</v>
      </c>
      <c r="H5">
        <v>72</v>
      </c>
      <c r="I5">
        <v>70</v>
      </c>
      <c r="J5">
        <v>86</v>
      </c>
      <c r="K5" s="2">
        <f t="shared" ref="K5" si="0">0.85*0.115*100/5.7</f>
        <v>1.7149122807017545</v>
      </c>
      <c r="L5">
        <v>0.85</v>
      </c>
    </row>
    <row r="6" spans="1:12" x14ac:dyDescent="0.2">
      <c r="A6">
        <v>14</v>
      </c>
      <c r="B6" t="s">
        <v>21</v>
      </c>
      <c r="C6">
        <v>0</v>
      </c>
      <c r="D6">
        <v>1</v>
      </c>
      <c r="E6">
        <v>156</v>
      </c>
      <c r="F6">
        <v>142</v>
      </c>
      <c r="G6">
        <v>156</v>
      </c>
      <c r="H6">
        <v>62</v>
      </c>
      <c r="I6">
        <v>63</v>
      </c>
      <c r="J6">
        <v>75</v>
      </c>
      <c r="K6" s="2">
        <f>0.85*0.096*100/5.7</f>
        <v>1.4315789473684211</v>
      </c>
      <c r="L6">
        <v>0.85</v>
      </c>
    </row>
    <row r="7" spans="1:12" x14ac:dyDescent="0.2">
      <c r="A7">
        <v>22</v>
      </c>
      <c r="B7" t="s">
        <v>27</v>
      </c>
      <c r="C7">
        <v>23</v>
      </c>
      <c r="D7">
        <v>1</v>
      </c>
      <c r="E7">
        <v>207</v>
      </c>
      <c r="F7">
        <v>207</v>
      </c>
      <c r="G7">
        <v>215</v>
      </c>
      <c r="H7">
        <v>38</v>
      </c>
      <c r="I7">
        <v>38</v>
      </c>
      <c r="J7">
        <v>43</v>
      </c>
      <c r="K7" s="2">
        <f>0.925*0.194*100/5.7</f>
        <v>3.1482456140350883</v>
      </c>
      <c r="L7">
        <v>0.92500000000000004</v>
      </c>
    </row>
    <row r="8" spans="1:12" x14ac:dyDescent="0.2">
      <c r="A8">
        <v>30</v>
      </c>
      <c r="B8" t="s">
        <v>33</v>
      </c>
      <c r="C8">
        <v>23</v>
      </c>
      <c r="D8">
        <v>0</v>
      </c>
      <c r="E8">
        <v>0</v>
      </c>
      <c r="F8">
        <v>0</v>
      </c>
      <c r="G8">
        <v>0</v>
      </c>
      <c r="H8">
        <v>45</v>
      </c>
      <c r="I8">
        <v>45</v>
      </c>
      <c r="J8">
        <v>45</v>
      </c>
      <c r="K8" s="2">
        <f>0.852*0.24*100/5.7</f>
        <v>3.5873684210526315</v>
      </c>
      <c r="L8" s="3">
        <v>0.85199999999999998</v>
      </c>
    </row>
    <row r="9" spans="1:12" x14ac:dyDescent="0.2">
      <c r="A9">
        <v>101</v>
      </c>
      <c r="B9" t="s">
        <v>45</v>
      </c>
      <c r="C9">
        <v>23</v>
      </c>
      <c r="D9">
        <v>0</v>
      </c>
      <c r="E9">
        <v>170</v>
      </c>
      <c r="F9">
        <v>170</v>
      </c>
      <c r="G9">
        <v>170</v>
      </c>
      <c r="H9">
        <v>12</v>
      </c>
      <c r="I9">
        <v>12</v>
      </c>
      <c r="J9">
        <v>12</v>
      </c>
      <c r="K9" s="2">
        <f>0.85*0.096*100/5.7</f>
        <v>1.4315789473684211</v>
      </c>
      <c r="L9">
        <v>0.85</v>
      </c>
    </row>
    <row r="10" spans="1:12" ht="11.25" customHeight="1" x14ac:dyDescent="0.2">
      <c r="A10">
        <v>151</v>
      </c>
      <c r="B10" t="s">
        <v>72</v>
      </c>
      <c r="C10">
        <v>0</v>
      </c>
      <c r="D10">
        <v>1</v>
      </c>
      <c r="E10">
        <v>237</v>
      </c>
      <c r="F10">
        <v>211</v>
      </c>
      <c r="G10">
        <v>212</v>
      </c>
      <c r="H10">
        <v>570</v>
      </c>
      <c r="I10">
        <v>519</v>
      </c>
      <c r="J10">
        <v>570</v>
      </c>
      <c r="K10" s="2">
        <f>0.24*0.092*100/5.7</f>
        <v>0.38736842105263153</v>
      </c>
      <c r="L10">
        <v>0.24</v>
      </c>
    </row>
    <row r="11" spans="1:12" x14ac:dyDescent="0.2">
      <c r="A11">
        <v>160</v>
      </c>
      <c r="B11" t="s">
        <v>75</v>
      </c>
      <c r="C11">
        <v>3</v>
      </c>
      <c r="D11">
        <v>1</v>
      </c>
      <c r="E11">
        <v>140</v>
      </c>
      <c r="F11">
        <v>125</v>
      </c>
      <c r="G11">
        <v>127</v>
      </c>
      <c r="H11">
        <v>527</v>
      </c>
      <c r="I11">
        <v>527</v>
      </c>
      <c r="J11">
        <v>647</v>
      </c>
      <c r="K11" s="2">
        <f>0.24*0.092*100/5.7</f>
        <v>0.38736842105263153</v>
      </c>
      <c r="L11">
        <v>0.22</v>
      </c>
    </row>
    <row r="12" spans="1:12" x14ac:dyDescent="0.2">
      <c r="A12">
        <v>216</v>
      </c>
      <c r="B12" t="s">
        <v>84</v>
      </c>
      <c r="C12">
        <v>0</v>
      </c>
      <c r="D12">
        <v>1</v>
      </c>
      <c r="E12">
        <v>188</v>
      </c>
      <c r="F12">
        <v>158</v>
      </c>
      <c r="G12">
        <v>162</v>
      </c>
      <c r="H12">
        <v>11100</v>
      </c>
      <c r="I12">
        <v>10100</v>
      </c>
      <c r="J12">
        <v>11000</v>
      </c>
      <c r="K12" s="3">
        <f>1.14*0.079/6.25</f>
        <v>1.4409599999999998E-2</v>
      </c>
      <c r="L12">
        <v>1.1399999999999999</v>
      </c>
    </row>
    <row r="13" spans="1:12" x14ac:dyDescent="0.2">
      <c r="A13">
        <v>701</v>
      </c>
      <c r="B13" t="s">
        <v>91</v>
      </c>
      <c r="C13">
        <v>0</v>
      </c>
      <c r="D13">
        <v>1</v>
      </c>
      <c r="E13">
        <v>139</v>
      </c>
      <c r="F13">
        <v>124</v>
      </c>
      <c r="G13">
        <v>120</v>
      </c>
      <c r="H13">
        <v>3700</v>
      </c>
      <c r="I13">
        <v>3700</v>
      </c>
      <c r="J13">
        <v>4100</v>
      </c>
      <c r="K13" s="3">
        <f>1.26*0.156/6.25</f>
        <v>3.1449600000000001E-2</v>
      </c>
      <c r="L13">
        <v>1.26</v>
      </c>
    </row>
    <row r="14" spans="1:12" x14ac:dyDescent="0.2">
      <c r="A14">
        <v>252</v>
      </c>
      <c r="B14" t="s">
        <v>108</v>
      </c>
      <c r="C14">
        <v>23</v>
      </c>
      <c r="D14">
        <v>0</v>
      </c>
      <c r="E14">
        <v>157</v>
      </c>
      <c r="F14">
        <v>157</v>
      </c>
      <c r="G14">
        <v>157</v>
      </c>
      <c r="H14">
        <v>3100</v>
      </c>
      <c r="I14">
        <v>3100</v>
      </c>
      <c r="J14">
        <v>3100</v>
      </c>
      <c r="K14" s="3">
        <f>1.16*0.2/6.25</f>
        <v>3.712E-2</v>
      </c>
      <c r="L14">
        <v>1.1599999999999999</v>
      </c>
    </row>
    <row r="15" spans="1:12" x14ac:dyDescent="0.2">
      <c r="A15">
        <v>256</v>
      </c>
      <c r="B15" t="s">
        <v>114</v>
      </c>
      <c r="C15">
        <v>95</v>
      </c>
      <c r="D15">
        <v>0</v>
      </c>
      <c r="E15">
        <v>75</v>
      </c>
      <c r="F15">
        <v>75</v>
      </c>
      <c r="G15">
        <v>75</v>
      </c>
      <c r="H15">
        <v>7500</v>
      </c>
      <c r="I15">
        <v>6300</v>
      </c>
      <c r="J15">
        <v>7500</v>
      </c>
      <c r="K15" s="3">
        <f>1.2*0.183/6.25</f>
        <v>3.5136000000000001E-2</v>
      </c>
      <c r="L15">
        <v>1.2</v>
      </c>
    </row>
    <row r="16" spans="1:12" x14ac:dyDescent="0.2">
      <c r="A16">
        <v>257</v>
      </c>
      <c r="B16" t="s">
        <v>115</v>
      </c>
      <c r="C16">
        <v>23</v>
      </c>
      <c r="D16">
        <v>0</v>
      </c>
      <c r="E16">
        <v>424</v>
      </c>
      <c r="F16">
        <v>393</v>
      </c>
      <c r="G16">
        <v>403</v>
      </c>
      <c r="H16">
        <v>9800</v>
      </c>
      <c r="I16">
        <v>8300</v>
      </c>
      <c r="J16">
        <v>8800</v>
      </c>
      <c r="K16" s="3">
        <f>1.03*0.21/6.25</f>
        <v>3.4608E-2</v>
      </c>
      <c r="L16">
        <v>1.03</v>
      </c>
    </row>
    <row r="17" spans="1:12" x14ac:dyDescent="0.2">
      <c r="A17">
        <v>260</v>
      </c>
      <c r="B17" t="s">
        <v>123</v>
      </c>
      <c r="C17">
        <v>95</v>
      </c>
      <c r="D17">
        <v>0</v>
      </c>
      <c r="E17">
        <v>300</v>
      </c>
      <c r="F17">
        <v>286</v>
      </c>
      <c r="G17">
        <v>290</v>
      </c>
      <c r="H17">
        <v>8700</v>
      </c>
      <c r="I17">
        <v>7300</v>
      </c>
      <c r="J17">
        <v>7600</v>
      </c>
      <c r="K17" s="3">
        <f>1.21*0.173/6.25</f>
        <v>3.3492799999999996E-2</v>
      </c>
      <c r="L17" s="4">
        <v>1.21</v>
      </c>
    </row>
    <row r="18" spans="1:12" x14ac:dyDescent="0.2">
      <c r="A18">
        <v>963</v>
      </c>
      <c r="B18" t="s">
        <v>151</v>
      </c>
      <c r="C18">
        <v>0</v>
      </c>
      <c r="D18">
        <v>0</v>
      </c>
      <c r="E18">
        <v>162</v>
      </c>
      <c r="F18">
        <v>149</v>
      </c>
      <c r="G18">
        <v>145</v>
      </c>
      <c r="H18">
        <v>5700</v>
      </c>
      <c r="I18">
        <v>4400</v>
      </c>
      <c r="J18">
        <v>3900</v>
      </c>
      <c r="K18" s="3">
        <f>1.18*0.168/6.25</f>
        <v>3.1718400000000001E-2</v>
      </c>
      <c r="L18">
        <v>1.18</v>
      </c>
    </row>
    <row r="19" spans="1:12" x14ac:dyDescent="0.2">
      <c r="A19">
        <v>261</v>
      </c>
      <c r="B19" t="s">
        <v>125</v>
      </c>
      <c r="C19">
        <v>95</v>
      </c>
      <c r="D19">
        <v>0</v>
      </c>
      <c r="E19">
        <v>75</v>
      </c>
      <c r="F19">
        <v>75</v>
      </c>
      <c r="G19">
        <v>75</v>
      </c>
      <c r="H19">
        <v>75</v>
      </c>
      <c r="I19">
        <v>75</v>
      </c>
      <c r="J19">
        <v>5800</v>
      </c>
      <c r="K19">
        <v>6300</v>
      </c>
      <c r="L19">
        <v>1.2</v>
      </c>
    </row>
    <row r="20" spans="1:12" x14ac:dyDescent="0.2">
      <c r="A20">
        <v>970</v>
      </c>
      <c r="B20" t="s">
        <v>158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Sheet1</vt:lpstr>
    </vt:vector>
  </TitlesOfParts>
  <Company>Landbrug &amp; Fødevarer - PlanteInnovation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Kolind Hvid</dc:creator>
  <cp:lastModifiedBy>Signe Kynding Borgen</cp:lastModifiedBy>
  <dcterms:created xsi:type="dcterms:W3CDTF">2019-02-13T08:20:11Z</dcterms:created>
  <dcterms:modified xsi:type="dcterms:W3CDTF">2019-03-22T14:28:07Z</dcterms:modified>
</cp:coreProperties>
</file>