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<sst xmlns="http://schemas.openxmlformats.org/spreadsheetml/2006/main" count="41" uniqueCount="39">
  <si>
    <t xml:space="preserve">S.N.</t>
  </si>
  <si>
    <t xml:space="preserve">Truck Type </t>
  </si>
  <si>
    <t xml:space="preserve">GW</t>
  </si>
  <si>
    <t xml:space="preserve">Net Weight</t>
  </si>
  <si>
    <t xml:space="preserve">Avg. (kmpl)</t>
  </si>
  <si>
    <t xml:space="preserve">Driver Salary (pm)</t>
  </si>
  <si>
    <t xml:space="preserve">Distance traveled in a trip</t>
  </si>
  <si>
    <t xml:space="preserve">Fuel Cost</t>
  </si>
  <si>
    <t xml:space="preserve">Single Driver Cost</t>
  </si>
  <si>
    <t xml:space="preserve">Double Driver Cost</t>
  </si>
  <si>
    <t xml:space="preserve">En route Expenses</t>
  </si>
  <si>
    <t xml:space="preserve">Per km. cost Single Driver</t>
  </si>
  <si>
    <t xml:space="preserve">Per km. cost Double Driver</t>
  </si>
  <si>
    <t xml:space="preserve">6 Tyre trucks OPEN </t>
  </si>
  <si>
    <t xml:space="preserve">6 Tyre trucks CLOSED</t>
  </si>
  <si>
    <t xml:space="preserve">10 tyres Multi axle Truck OPEN</t>
  </si>
  <si>
    <t xml:space="preserve">10 tyres Multi axle Truck CLOSED</t>
  </si>
  <si>
    <t xml:space="preserve">12 Tyre Sigle Chessis truck Rigid OPEN</t>
  </si>
  <si>
    <t xml:space="preserve">14 Tyre Sigle Chessis truck Rigid OPEN</t>
  </si>
  <si>
    <t xml:space="preserve">14 Tyre Trailer FLAT BED </t>
  </si>
  <si>
    <t xml:space="preserve">14 Tyre Trailer CONTAINER</t>
  </si>
  <si>
    <t xml:space="preserve">16 Tyre Trailer FLAT BED </t>
  </si>
  <si>
    <t xml:space="preserve">16 Tyre Trailer CONTAINER</t>
  </si>
  <si>
    <t xml:space="preserve">18 Tyre Trailer </t>
  </si>
  <si>
    <t xml:space="preserve">22 Tyre  Trailer </t>
  </si>
  <si>
    <t xml:space="preserve">  </t>
  </si>
  <si>
    <t xml:space="preserve">Assumptions</t>
  </si>
  <si>
    <t xml:space="preserve">Vehicles are 0-5 years old</t>
  </si>
  <si>
    <t xml:space="preserve">Diesel price at Delhi taken as on date in Rs.</t>
  </si>
  <si>
    <t xml:space="preserve">Toll tax will be debited through Fastag not in Signo scope</t>
  </si>
  <si>
    <t xml:space="preserve">Exclusions for Above Calculation</t>
  </si>
  <si>
    <t xml:space="preserve">Maintenance Cost</t>
  </si>
  <si>
    <t xml:space="preserve">Tyre Cost</t>
  </si>
  <si>
    <t xml:space="preserve">Road Tax</t>
  </si>
  <si>
    <t xml:space="preserve">Insurance</t>
  </si>
  <si>
    <t xml:space="preserve">EMI of the Vehicle</t>
  </si>
  <si>
    <t xml:space="preserve">Loading and Unloading Charges/ dala</t>
  </si>
  <si>
    <t xml:space="preserve">Diesel variation more than 5%</t>
  </si>
  <si>
    <t xml:space="preserve">Bihar Hieght/ Mechanical Charges &amp; Danda Tax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</si>
</sst>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5" tint="0.5999"/>
        <bgColor rgb="FFFFCC99"/>
      </patternFill>
    </fill>
    <fill>
      <patternFill patternType="solid">
        <fgColor theme="6" tint="0.5999"/>
        <bgColor rgb="FFB9CD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true" showOutlineSymbols="true" defaultGridColor="true" view="normal" topLeftCell="B1" colorId="64" zoomScale="108" zoomScaleNormal="108" zoomScalePageLayoutView="100" workbookViewId="0">
      <selection pane="topLeft" activeCell="N11" activeCellId="0" sqref="N1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50.47"/>
    <col collapsed="false" customWidth="true" hidden="false" outlineLevel="0" max="3" min="3" style="1" width="5.82"/>
    <col collapsed="false" customWidth="true" hidden="false" outlineLevel="0" max="4" min="4" style="1" width="10.09"/>
    <col collapsed="false" customWidth="true" hidden="false" outlineLevel="0" max="5" min="5" style="1" width="10.18"/>
    <col collapsed="false" customWidth="true" hidden="false" outlineLevel="0" max="6" min="6" style="1" width="8.18"/>
    <col collapsed="false" customWidth="true" hidden="false" outlineLevel="0" max="7" min="7" style="1" width="15"/>
    <col collapsed="false" customWidth="true" hidden="false" outlineLevel="0" max="8" min="8" style="1" width="15.09"/>
    <col collapsed="false" customWidth="true" hidden="false" outlineLevel="0" max="9" min="9" style="1" width="14.18"/>
    <col collapsed="false" customWidth="true" hidden="false" outlineLevel="0" max="10" min="10" style="1" width="15.45"/>
    <col collapsed="false" customWidth="false" hidden="false" outlineLevel="0" max="12" min="11" style="2" width="8.59"/>
    <col collapsed="false" customWidth="true" hidden="false" outlineLevel="0" max="14" min="14" style="2" width="9.82"/>
    <col collapsed="false" customWidth="true" hidden="false" outlineLevel="0" max="15" min="15" style="1" width="11.54"/>
  </cols>
  <sheetData>
    <row r="1" customFormat="false" ht="62.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0"/>
      <c r="O1" s="0"/>
    </row>
    <row r="2" customFormat="false" ht="14.25" hidden="false" customHeight="false" outlineLevel="0" collapsed="false">
      <c r="A2" s="7" t="n">
        <v>1</v>
      </c>
      <c r="B2" s="7" t="s">
        <v>13</v>
      </c>
      <c r="C2" s="7" t="n">
        <v>13000</v>
      </c>
      <c r="D2" s="7" t="n">
        <v>7000</v>
      </c>
      <c r="E2" s="8" t="n">
        <v>6</v>
      </c>
      <c r="F2" s="7" t="n">
        <v>40000</v>
      </c>
      <c r="G2" s="7" t="n">
        <v>7000</v>
      </c>
      <c r="H2" s="2" t="n">
        <f aca="false">(((G2/E2)*$C$19)/G2)</f>
        <v>15.3333333333333</v>
      </c>
      <c r="I2" s="8" t="n">
        <f aca="false">F2/G2</f>
        <v>5.71428571428571</v>
      </c>
      <c r="J2" s="8" t="n">
        <f aca="false">(F2*2)/G2</f>
        <v>11.4285714285714</v>
      </c>
      <c r="K2" s="8" t="n">
        <v>2</v>
      </c>
      <c r="L2" s="8" t="n">
        <f aca="false">((H2+I2+K2)*1.15)</f>
        <v>26.5047619047619</v>
      </c>
      <c r="M2" s="8" t="n">
        <f aca="false">((J2+H2+K2)*1.15)</f>
        <v>33.0761904761905</v>
      </c>
      <c r="N2" s="1"/>
    </row>
    <row r="3" customFormat="false" ht="14.25" hidden="false" customHeight="false" outlineLevel="0" collapsed="false">
      <c r="A3" s="7" t="n">
        <v>2</v>
      </c>
      <c r="B3" s="7" t="s">
        <v>14</v>
      </c>
      <c r="C3" s="7" t="n">
        <v>13000</v>
      </c>
      <c r="D3" s="7" t="n">
        <v>7000</v>
      </c>
      <c r="E3" s="8" t="n">
        <v>6</v>
      </c>
      <c r="F3" s="7" t="n">
        <v>40000</v>
      </c>
      <c r="G3" s="7" t="n">
        <v>7000</v>
      </c>
      <c r="H3" s="2" t="n">
        <f aca="false">(((G3/E3)*$C$19)/G3)</f>
        <v>15.3333333333333</v>
      </c>
      <c r="I3" s="8" t="n">
        <f aca="false">F3/G3</f>
        <v>5.71428571428571</v>
      </c>
      <c r="J3" s="8" t="n">
        <f aca="false">(F3*2)/G3</f>
        <v>11.4285714285714</v>
      </c>
      <c r="K3" s="8" t="n">
        <v>2</v>
      </c>
      <c r="L3" s="8" t="n">
        <f aca="false">((H3+I3+K3)*1.15)</f>
        <v>26.5047619047619</v>
      </c>
      <c r="M3" s="8" t="n">
        <f aca="false">((J3+H3+K3)*1.15)</f>
        <v>33.0761904761905</v>
      </c>
      <c r="N3" s="1"/>
    </row>
    <row r="4" customFormat="false" ht="14.25" hidden="false" customHeight="false" outlineLevel="0" collapsed="false">
      <c r="A4" s="7" t="n">
        <v>3</v>
      </c>
      <c r="B4" s="7" t="s">
        <v>13</v>
      </c>
      <c r="C4" s="7" t="n">
        <v>16000</v>
      </c>
      <c r="D4" s="7" t="n">
        <v>10000</v>
      </c>
      <c r="E4" s="8" t="n">
        <v>5.5</v>
      </c>
      <c r="F4" s="7" t="n">
        <v>40000</v>
      </c>
      <c r="G4" s="7" t="n">
        <v>6000</v>
      </c>
      <c r="H4" s="2" t="n">
        <f aca="false">(((G4/E4)*$C$19)/G4)</f>
        <v>16.7272727272727</v>
      </c>
      <c r="I4" s="8" t="n">
        <f aca="false">F4/G4</f>
        <v>6.66666666666667</v>
      </c>
      <c r="J4" s="8" t="n">
        <f aca="false">(F4*2)/G4</f>
        <v>13.3333333333333</v>
      </c>
      <c r="K4" s="8" t="n">
        <v>2</v>
      </c>
      <c r="L4" s="8" t="n">
        <f aca="false">((H4+I4+K4)*1.15)</f>
        <v>29.2030303030303</v>
      </c>
      <c r="M4" s="8" t="n">
        <f aca="false">((J4+H4+K4)*1.15)</f>
        <v>36.869696969697</v>
      </c>
      <c r="N4" s="1"/>
    </row>
    <row r="5" customFormat="false" ht="14.25" hidden="false" customHeight="false" outlineLevel="0" collapsed="false">
      <c r="A5" s="7" t="n">
        <v>4</v>
      </c>
      <c r="B5" s="7" t="s">
        <v>14</v>
      </c>
      <c r="C5" s="7" t="n">
        <v>16000</v>
      </c>
      <c r="D5" s="7" t="n">
        <v>10000</v>
      </c>
      <c r="E5" s="8" t="n">
        <v>5.5</v>
      </c>
      <c r="F5" s="7" t="n">
        <v>40000</v>
      </c>
      <c r="G5" s="7" t="n">
        <v>7000</v>
      </c>
      <c r="H5" s="2" t="n">
        <f aca="false">(((G5/E5)*$C$19)/G5)</f>
        <v>16.7272727272727</v>
      </c>
      <c r="I5" s="8" t="n">
        <f aca="false">F5/G5</f>
        <v>5.71428571428571</v>
      </c>
      <c r="J5" s="8" t="n">
        <f aca="false">(F5*2)/G5</f>
        <v>11.4285714285714</v>
      </c>
      <c r="K5" s="8" t="n">
        <v>2</v>
      </c>
      <c r="L5" s="8" t="n">
        <f aca="false">((H5+I5+K5)*1.15)</f>
        <v>28.1077922077922</v>
      </c>
      <c r="M5" s="8" t="n">
        <f aca="false">((J5+H5+K5)*1.15)</f>
        <v>34.6792207792208</v>
      </c>
      <c r="N5" s="1"/>
    </row>
    <row r="6" customFormat="false" ht="14.25" hidden="false" customHeight="false" outlineLevel="0" collapsed="false">
      <c r="A6" s="7" t="n">
        <v>5</v>
      </c>
      <c r="B6" s="7" t="s">
        <v>15</v>
      </c>
      <c r="C6" s="7" t="n">
        <v>25000</v>
      </c>
      <c r="D6" s="7" t="n">
        <v>18000</v>
      </c>
      <c r="E6" s="8" t="n">
        <v>4.5</v>
      </c>
      <c r="F6" s="7" t="n">
        <v>40000</v>
      </c>
      <c r="G6" s="7" t="n">
        <v>6500</v>
      </c>
      <c r="H6" s="2" t="n">
        <f aca="false">(((G6/E6)*$C$19)/G6)</f>
        <v>20.4444444444444</v>
      </c>
      <c r="I6" s="8" t="n">
        <f aca="false">F6/G6</f>
        <v>6.15384615384615</v>
      </c>
      <c r="J6" s="8" t="n">
        <f aca="false">(F6*2)/G6</f>
        <v>12.3076923076923</v>
      </c>
      <c r="K6" s="8" t="n">
        <v>2</v>
      </c>
      <c r="L6" s="8" t="n">
        <f aca="false">((H6+I6+K6)*1.15)</f>
        <v>32.8880341880342</v>
      </c>
      <c r="M6" s="8" t="n">
        <f aca="false">((J6+H6+K6)*1.15)</f>
        <v>39.9649572649573</v>
      </c>
      <c r="N6" s="1"/>
    </row>
    <row r="7" customFormat="false" ht="14.25" hidden="false" customHeight="false" outlineLevel="0" collapsed="false">
      <c r="A7" s="7" t="n">
        <v>6</v>
      </c>
      <c r="B7" s="7" t="s">
        <v>16</v>
      </c>
      <c r="C7" s="7" t="n">
        <v>25000</v>
      </c>
      <c r="D7" s="7" t="n">
        <v>18000</v>
      </c>
      <c r="E7" s="8" t="n">
        <v>4.5</v>
      </c>
      <c r="F7" s="7" t="n">
        <v>40000</v>
      </c>
      <c r="G7" s="7" t="n">
        <v>6500</v>
      </c>
      <c r="H7" s="2" t="n">
        <f aca="false">(((G7/E7)*$C$19)/G7)</f>
        <v>20.4444444444444</v>
      </c>
      <c r="I7" s="8" t="n">
        <f aca="false">F7/G7</f>
        <v>6.15384615384615</v>
      </c>
      <c r="J7" s="8" t="n">
        <f aca="false">(F7*2)/G7</f>
        <v>12.3076923076923</v>
      </c>
      <c r="K7" s="8" t="n">
        <v>2</v>
      </c>
      <c r="L7" s="8" t="n">
        <f aca="false">((H7+I7+K7)*1.15)</f>
        <v>32.8880341880342</v>
      </c>
      <c r="M7" s="8" t="n">
        <f aca="false">((J7+H7+K7)*1.15)</f>
        <v>39.9649572649573</v>
      </c>
      <c r="N7" s="1"/>
    </row>
    <row r="8" customFormat="false" ht="14.25" hidden="false" customHeight="false" outlineLevel="0" collapsed="false">
      <c r="A8" s="7" t="n">
        <v>7</v>
      </c>
      <c r="B8" s="7" t="s">
        <v>17</v>
      </c>
      <c r="C8" s="7" t="n">
        <v>31000</v>
      </c>
      <c r="D8" s="7" t="n">
        <v>25000</v>
      </c>
      <c r="E8" s="8" t="n">
        <v>4</v>
      </c>
      <c r="F8" s="7" t="n">
        <v>40000</v>
      </c>
      <c r="G8" s="7" t="n">
        <v>7000</v>
      </c>
      <c r="H8" s="2" t="n">
        <f aca="false">(((G8/E8)*$C$19)/G8)</f>
        <v>23</v>
      </c>
      <c r="I8" s="8" t="n">
        <f aca="false">F8/G8</f>
        <v>5.71428571428571</v>
      </c>
      <c r="J8" s="8" t="n">
        <f aca="false">(F8*2)/G8</f>
        <v>11.4285714285714</v>
      </c>
      <c r="K8" s="8" t="n">
        <v>2</v>
      </c>
      <c r="L8" s="8" t="n">
        <f aca="false">((H8+I8+K8)*1.15)</f>
        <v>35.3214285714286</v>
      </c>
      <c r="M8" s="8" t="n">
        <f aca="false">((J8+H8+K8)*1.15)</f>
        <v>41.8928571428571</v>
      </c>
      <c r="N8" s="1"/>
    </row>
    <row r="9" customFormat="false" ht="14.25" hidden="false" customHeight="false" outlineLevel="0" collapsed="false">
      <c r="A9" s="7" t="n">
        <v>8</v>
      </c>
      <c r="B9" s="7" t="s">
        <v>18</v>
      </c>
      <c r="C9" s="7" t="n">
        <v>37000</v>
      </c>
      <c r="D9" s="7" t="n">
        <v>30000</v>
      </c>
      <c r="E9" s="8" t="n">
        <v>3.5</v>
      </c>
      <c r="F9" s="7" t="n">
        <v>40000</v>
      </c>
      <c r="G9" s="7" t="n">
        <v>6500</v>
      </c>
      <c r="H9" s="2" t="n">
        <f aca="false">(((G9/E9)*$C$19)/G9)</f>
        <v>26.2857142857143</v>
      </c>
      <c r="I9" s="8" t="n">
        <f aca="false">F9/G9</f>
        <v>6.15384615384615</v>
      </c>
      <c r="J9" s="8" t="n">
        <f aca="false">(F9*2)/G9</f>
        <v>12.3076923076923</v>
      </c>
      <c r="K9" s="8" t="n">
        <v>2</v>
      </c>
      <c r="L9" s="8" t="n">
        <f aca="false">((H9+I9+K9)*1.15)</f>
        <v>39.6054945054945</v>
      </c>
      <c r="M9" s="8" t="n">
        <f aca="false">((J9+H9+K9)*1.15)</f>
        <v>46.6824175824176</v>
      </c>
      <c r="N9" s="1"/>
    </row>
    <row r="10" customFormat="false" ht="14.25" hidden="false" customHeight="false" outlineLevel="0" collapsed="false">
      <c r="A10" s="7" t="n">
        <v>9</v>
      </c>
      <c r="B10" s="7" t="s">
        <v>19</v>
      </c>
      <c r="C10" s="7" t="n">
        <v>29000</v>
      </c>
      <c r="D10" s="7" t="n">
        <v>22000</v>
      </c>
      <c r="E10" s="8" t="n">
        <v>4</v>
      </c>
      <c r="F10" s="7" t="n">
        <v>50000</v>
      </c>
      <c r="G10" s="7" t="n">
        <v>6000</v>
      </c>
      <c r="H10" s="2" t="n">
        <f aca="false">(((G10/E10)*$C$19)/G10)</f>
        <v>23</v>
      </c>
      <c r="I10" s="8" t="n">
        <f aca="false">F10/G10</f>
        <v>8.33333333333333</v>
      </c>
      <c r="J10" s="8" t="n">
        <f aca="false">(F10*2)/G10</f>
        <v>16.6666666666667</v>
      </c>
      <c r="K10" s="8" t="n">
        <v>2</v>
      </c>
      <c r="L10" s="8" t="n">
        <f aca="false">((H10+I10+K10)*1.15)</f>
        <v>38.3333333333333</v>
      </c>
      <c r="M10" s="8" t="n">
        <f aca="false">((J10+H10+K10)*1.15)</f>
        <v>47.9166666666667</v>
      </c>
      <c r="N10" s="1"/>
    </row>
    <row r="11" customFormat="false" ht="14.25" hidden="false" customHeight="false" outlineLevel="0" collapsed="false">
      <c r="A11" s="7" t="n">
        <v>10</v>
      </c>
      <c r="B11" s="7" t="s">
        <v>20</v>
      </c>
      <c r="C11" s="7" t="n">
        <v>29000</v>
      </c>
      <c r="D11" s="7" t="n">
        <v>22000</v>
      </c>
      <c r="E11" s="8" t="n">
        <v>4</v>
      </c>
      <c r="F11" s="7" t="n">
        <v>50000</v>
      </c>
      <c r="G11" s="7" t="n">
        <v>6000</v>
      </c>
      <c r="H11" s="2" t="n">
        <f aca="false">(((G11/E11)*$C$19)/G11)</f>
        <v>23</v>
      </c>
      <c r="I11" s="8" t="n">
        <f aca="false">F11/G11</f>
        <v>8.33333333333333</v>
      </c>
      <c r="J11" s="8" t="n">
        <f aca="false">(F11*2)/G11</f>
        <v>16.6666666666667</v>
      </c>
      <c r="K11" s="8" t="n">
        <v>2</v>
      </c>
      <c r="L11" s="8" t="n">
        <f aca="false">((H11+I11+K11)*1.15)</f>
        <v>38.3333333333333</v>
      </c>
      <c r="M11" s="8" t="n">
        <f aca="false">((J11+H11+K11)*1.15)</f>
        <v>47.9166666666667</v>
      </c>
      <c r="N11" s="1"/>
    </row>
    <row r="12" customFormat="false" ht="14.25" hidden="false" customHeight="false" outlineLevel="0" collapsed="false">
      <c r="A12" s="7" t="n">
        <v>11</v>
      </c>
      <c r="B12" s="7" t="s">
        <v>21</v>
      </c>
      <c r="C12" s="7" t="n">
        <v>35000</v>
      </c>
      <c r="D12" s="7" t="n">
        <v>27000</v>
      </c>
      <c r="E12" s="8" t="n">
        <v>3.75</v>
      </c>
      <c r="F12" s="7" t="n">
        <v>50000</v>
      </c>
      <c r="G12" s="7" t="n">
        <v>6000</v>
      </c>
      <c r="H12" s="2" t="n">
        <f aca="false">(((G12/E12)*$C$19)/G12)</f>
        <v>24.5333333333333</v>
      </c>
      <c r="I12" s="8" t="n">
        <f aca="false">F12/G12</f>
        <v>8.33333333333333</v>
      </c>
      <c r="J12" s="8" t="n">
        <f aca="false">(F12*2)/G12</f>
        <v>16.6666666666667</v>
      </c>
      <c r="K12" s="8" t="n">
        <v>2</v>
      </c>
      <c r="L12" s="8" t="n">
        <f aca="false">((H12+I12+K12)*1.15)</f>
        <v>40.0966666666667</v>
      </c>
      <c r="M12" s="8" t="n">
        <f aca="false">((J12+H12+K12)*1.15)</f>
        <v>49.68</v>
      </c>
      <c r="N12" s="1"/>
    </row>
    <row r="13" customFormat="false" ht="14.25" hidden="false" customHeight="false" outlineLevel="0" collapsed="false">
      <c r="A13" s="7" t="n">
        <v>12</v>
      </c>
      <c r="B13" s="7" t="s">
        <v>22</v>
      </c>
      <c r="C13" s="7" t="n">
        <v>35000</v>
      </c>
      <c r="D13" s="7" t="n">
        <v>27000</v>
      </c>
      <c r="E13" s="8" t="n">
        <v>3.75</v>
      </c>
      <c r="F13" s="7" t="n">
        <v>50000</v>
      </c>
      <c r="G13" s="7" t="n">
        <v>6000</v>
      </c>
      <c r="H13" s="2" t="n">
        <f aca="false">(((G13/E13)*$C$19)/G13)</f>
        <v>24.5333333333333</v>
      </c>
      <c r="I13" s="8" t="n">
        <f aca="false">F13/G13</f>
        <v>8.33333333333333</v>
      </c>
      <c r="J13" s="8" t="n">
        <f aca="false">(F13*2)/G13</f>
        <v>16.6666666666667</v>
      </c>
      <c r="K13" s="8" t="n">
        <v>2</v>
      </c>
      <c r="L13" s="8" t="n">
        <f aca="false">((H13+I13+K13)*1.15)</f>
        <v>40.0966666666667</v>
      </c>
      <c r="M13" s="8" t="n">
        <f aca="false">((J13+H13+K13)*1.15)</f>
        <v>49.68</v>
      </c>
      <c r="N13" s="1"/>
    </row>
    <row r="14" customFormat="false" ht="14.25" hidden="false" customHeight="false" outlineLevel="0" collapsed="false">
      <c r="A14" s="7" t="n">
        <v>13</v>
      </c>
      <c r="B14" s="7" t="s">
        <v>23</v>
      </c>
      <c r="C14" s="7" t="n">
        <v>40200</v>
      </c>
      <c r="D14" s="7" t="n">
        <v>35000</v>
      </c>
      <c r="E14" s="8" t="n">
        <v>2.5</v>
      </c>
      <c r="F14" s="7" t="n">
        <v>50000</v>
      </c>
      <c r="G14" s="7" t="n">
        <v>4500</v>
      </c>
      <c r="H14" s="2" t="n">
        <f aca="false">(((G14/E14)*$C$19)/G14)</f>
        <v>36.8</v>
      </c>
      <c r="I14" s="8" t="n">
        <f aca="false">F14/G14</f>
        <v>11.1111111111111</v>
      </c>
      <c r="J14" s="8" t="n">
        <f aca="false">(F14*2)/G14</f>
        <v>22.2222222222222</v>
      </c>
      <c r="K14" s="8" t="n">
        <v>2</v>
      </c>
      <c r="L14" s="8" t="n">
        <f aca="false">((H14+I14+K14)*1.15)</f>
        <v>57.3977777777778</v>
      </c>
      <c r="M14" s="8" t="n">
        <f aca="false">((J14+H14+K14)*1.15)</f>
        <v>70.1755555555556</v>
      </c>
      <c r="N14" s="1"/>
    </row>
    <row r="15" customFormat="false" ht="14.25" hidden="false" customHeight="false" outlineLevel="0" collapsed="false">
      <c r="A15" s="7" t="n">
        <v>14</v>
      </c>
      <c r="B15" s="7" t="s">
        <v>24</v>
      </c>
      <c r="C15" s="7" t="n">
        <v>49000</v>
      </c>
      <c r="D15" s="7" t="n">
        <v>40000</v>
      </c>
      <c r="E15" s="8" t="n">
        <v>2.25</v>
      </c>
      <c r="F15" s="7" t="n">
        <v>50000</v>
      </c>
      <c r="G15" s="7" t="n">
        <v>4500</v>
      </c>
      <c r="H15" s="2" t="n">
        <f aca="false">(((G15/E15)*$C$19)/G15)</f>
        <v>40.8888888888889</v>
      </c>
      <c r="I15" s="8" t="n">
        <f aca="false">F15/G15</f>
        <v>11.1111111111111</v>
      </c>
      <c r="J15" s="8" t="n">
        <f aca="false">(F15*2)/G15</f>
        <v>22.2222222222222</v>
      </c>
      <c r="K15" s="8" t="n">
        <v>2</v>
      </c>
      <c r="L15" s="8" t="n">
        <f aca="false">((H15+I15+K15)*1.15)</f>
        <v>62.1</v>
      </c>
      <c r="M15" s="8" t="n">
        <f aca="false">((J15+H15+K15)*1.15)</f>
        <v>74.8777777777778</v>
      </c>
      <c r="N15" s="1"/>
    </row>
    <row r="16" customFormat="false" ht="14.25" hidden="false" customHeight="false" outlineLevel="0" collapsed="false">
      <c r="B16" s="9" t="s">
        <v>25</v>
      </c>
      <c r="O16" s="10"/>
    </row>
    <row r="17" customFormat="false" ht="14.25" hidden="false" customHeight="false" outlineLevel="0" collapsed="false">
      <c r="A17" s="11" t="s">
        <v>26</v>
      </c>
      <c r="I17" s="2"/>
    </row>
    <row r="18" customFormat="false" ht="14.25" hidden="false" customHeight="false" outlineLevel="0" collapsed="false">
      <c r="A18" s="1" t="n">
        <v>1</v>
      </c>
      <c r="B18" s="1" t="s">
        <v>27</v>
      </c>
    </row>
    <row r="19" customFormat="false" ht="16.4" hidden="false" customHeight="false" outlineLevel="0" collapsed="false">
      <c r="A19" s="1" t="n">
        <v>2</v>
      </c>
      <c r="B19" s="12" t="s">
        <v>28</v>
      </c>
      <c r="C19" s="1" t="n">
        <v>92</v>
      </c>
      <c r="I19" s="2"/>
    </row>
    <row r="20" customFormat="false" ht="14.25" hidden="false" customHeight="false" outlineLevel="0" collapsed="false">
      <c r="A20" s="1" t="n">
        <v>3</v>
      </c>
      <c r="B20" s="1" t="s">
        <v>29</v>
      </c>
      <c r="I20" s="2"/>
    </row>
    <row r="21" customFormat="false" ht="14.25" hidden="false" customHeight="false" outlineLevel="0" collapsed="false">
      <c r="I21" s="2"/>
    </row>
    <row r="22" customFormat="false" ht="14.25" hidden="false" customHeight="false" outlineLevel="0" collapsed="false">
      <c r="A22" s="11" t="s">
        <v>30</v>
      </c>
      <c r="I22" s="2"/>
    </row>
    <row r="23" customFormat="false" ht="14.25" hidden="false" customHeight="false" outlineLevel="0" collapsed="false">
      <c r="A23" s="1" t="n">
        <v>1</v>
      </c>
      <c r="B23" s="1" t="s">
        <v>31</v>
      </c>
      <c r="I23" s="2"/>
    </row>
    <row r="24" customFormat="false" ht="14.25" hidden="false" customHeight="false" outlineLevel="0" collapsed="false">
      <c r="A24" s="1" t="n">
        <v>2</v>
      </c>
      <c r="B24" s="1" t="s">
        <v>32</v>
      </c>
      <c r="I24" s="2"/>
    </row>
    <row r="25" customFormat="false" ht="14.25" hidden="false" customHeight="false" outlineLevel="0" collapsed="false">
      <c r="A25" s="1" t="n">
        <v>3</v>
      </c>
      <c r="B25" s="1" t="s">
        <v>33</v>
      </c>
      <c r="I25" s="2"/>
    </row>
    <row r="26" customFormat="false" ht="14.25" hidden="false" customHeight="false" outlineLevel="0" collapsed="false">
      <c r="A26" s="1" t="n">
        <v>4</v>
      </c>
      <c r="B26" s="1" t="s">
        <v>34</v>
      </c>
      <c r="I26" s="2"/>
    </row>
    <row r="27" customFormat="false" ht="14.25" hidden="false" customHeight="false" outlineLevel="0" collapsed="false">
      <c r="A27" s="1" t="n">
        <v>5</v>
      </c>
      <c r="B27" s="1" t="s">
        <v>35</v>
      </c>
      <c r="I27" s="2"/>
    </row>
    <row r="28" customFormat="false" ht="14.25" hidden="false" customHeight="false" outlineLevel="0" collapsed="false">
      <c r="A28" s="1" t="n">
        <v>6</v>
      </c>
      <c r="B28" s="1" t="s">
        <v>36</v>
      </c>
      <c r="I28" s="2"/>
    </row>
    <row r="29" customFormat="false" ht="14.25" hidden="false" customHeight="false" outlineLevel="0" collapsed="false">
      <c r="A29" s="1" t="n">
        <v>7</v>
      </c>
      <c r="B29" s="1" t="s">
        <v>37</v>
      </c>
      <c r="I29" s="2"/>
    </row>
    <row r="30" customFormat="false" ht="14.25" hidden="false" customHeight="false" outlineLevel="0" collapsed="false">
      <c r="A30" s="1" t="n">
        <v>8</v>
      </c>
      <c r="B30" s="1" t="s">
        <v>38</v>
      </c>
      <c r="I30" s="2"/>
    </row>
    <row r="31" customFormat="false" ht="14.25" hidden="false" customHeight="false" outlineLevel="0" collapsed="false">
      <c r="I31" s="2"/>
    </row>
    <row r="32" customFormat="false" ht="14.25" hidden="false" customHeight="false" outlineLevel="0" collapsed="false">
      <c r="I32" s="2"/>
    </row>
    <row r="33" customFormat="false" ht="14.25" hidden="false" customHeight="false" outlineLevel="0" collapsed="false">
      <c r="B33" s="7"/>
      <c r="M33" s="1"/>
      <c r="P33" s="1"/>
      <c r="Q33" s="1"/>
      <c r="R33" s="1"/>
      <c r="S3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2025-05-13T08:15:28Z</dcterms:created>
  <dc:creator>pc</dc:creator>
  <dc:description/>
  <dc:language>en-US</dc:language>
  <cp:lastModifiedBy/>
  <dcterms:modified xsi:type="dcterms:W3CDTF">2025-05-28T15:20:12Z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