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hsengland-my.sharepoint.com/personal/silas_yeatman_england_nhs_uk/Documents/Documents/SoTN/"/>
    </mc:Choice>
  </mc:AlternateContent>
  <xr:revisionPtr revIDLastSave="1" documentId="8_{F9321683-7DB0-45E9-A0A6-3B8B3964A6AB}" xr6:coauthVersionLast="47" xr6:coauthVersionMax="47" xr10:uidLastSave="{8A54F2CD-F050-43C5-B5DF-45FA6FAEC909}"/>
  <bookViews>
    <workbookView xWindow="23880" yWindow="-2685" windowWidth="29040" windowHeight="15840" xr2:uid="{00000000-000D-0000-FFFF-FFFF00000000}"/>
  </bookViews>
  <sheets>
    <sheet name="Data" sheetId="1" r:id="rId1"/>
    <sheet name="Extract Field List" sheetId="7" r:id="rId2"/>
    <sheet name="Derived Field List" sheetId="8" r:id="rId3"/>
    <sheet name="Org Names" sheetId="3" r:id="rId4"/>
    <sheet name="Blank Template" sheetId="12" r:id="rId5"/>
    <sheet name="Organisation" sheetId="2" r:id="rId6"/>
    <sheet name="Team" sheetId="4" r:id="rId7"/>
    <sheet name="Grades" sheetId="29" r:id="rId8"/>
    <sheet name="Roles" sheetId="13" r:id="rId9"/>
    <sheet name="Structure" sheetId="14" r:id="rId10"/>
    <sheet name="Work Area" sheetId="15" r:id="rId11"/>
    <sheet name="Management" sheetId="16" r:id="rId12"/>
    <sheet name="ESR" sheetId="17" r:id="rId13"/>
    <sheet name="Chief Analyst" sheetId="18" r:id="rId14"/>
    <sheet name="Tenure" sheetId="19" r:id="rId15"/>
    <sheet name="Vacancy" sheetId="28" r:id="rId16"/>
    <sheet name="Training" sheetId="20" r:id="rId17"/>
    <sheet name="Contractor" sheetId="21" r:id="rId18"/>
    <sheet name="Consultancy" sheetId="22" r:id="rId19"/>
    <sheet name="Agency" sheetId="23" r:id="rId20"/>
    <sheet name="Bank" sheetId="24" r:id="rId21"/>
    <sheet name="Outsourcing" sheetId="25" r:id="rId22"/>
    <sheet name="Software" sheetId="26" r:id="rId23"/>
    <sheet name="Sharing" sheetId="27" r:id="rId24"/>
    <sheet name="Communication" sheetId="11" r:id="rId25"/>
    <sheet name="Framework" sheetId="5" r:id="rId26"/>
    <sheet name="Challenges" sheetId="9" r:id="rId27"/>
    <sheet name="Assist" sheetId="10" r:id="rId28"/>
    <sheet name="Subscribe" sheetId="6" r:id="rId29"/>
  </sheets>
  <calcPr calcId="191028"/>
  <pivotCaches>
    <pivotCache cacheId="0" r:id="rId3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M31" i="1" l="1"/>
  <c r="GN31" i="1" s="1"/>
  <c r="GM32" i="1"/>
  <c r="GN32" i="1" s="1"/>
  <c r="GM33" i="1"/>
  <c r="GP33" i="1" s="1"/>
  <c r="GM34" i="1"/>
  <c r="GN34" i="1" s="1"/>
  <c r="GM35" i="1"/>
  <c r="GP35" i="1" s="1"/>
  <c r="GM36" i="1"/>
  <c r="GM37" i="1"/>
  <c r="GP37" i="1" s="1"/>
  <c r="GM38" i="1"/>
  <c r="GN38" i="1" s="1"/>
  <c r="GM39" i="1"/>
  <c r="GN39" i="1" s="1"/>
  <c r="GM40" i="1"/>
  <c r="GO40" i="1" s="1"/>
  <c r="GM41" i="1"/>
  <c r="GP41" i="1" s="1"/>
  <c r="GM42" i="1"/>
  <c r="GO42" i="1" s="1"/>
  <c r="GM43" i="1"/>
  <c r="GO43" i="1" s="1"/>
  <c r="GM44" i="1"/>
  <c r="GP44" i="1" s="1"/>
  <c r="GM45" i="1"/>
  <c r="GP45" i="1" s="1"/>
  <c r="GM46" i="1"/>
  <c r="GN46" i="1" s="1"/>
  <c r="GM47" i="1"/>
  <c r="GP47" i="1" s="1"/>
  <c r="GM48" i="1"/>
  <c r="GP48" i="1" s="1"/>
  <c r="GM49" i="1"/>
  <c r="GN49" i="1" s="1"/>
  <c r="GM50" i="1"/>
  <c r="GN50" i="1" s="1"/>
  <c r="GM51" i="1"/>
  <c r="GP51" i="1" s="1"/>
  <c r="GM52" i="1"/>
  <c r="GN52" i="1" s="1"/>
  <c r="GM53" i="1"/>
  <c r="GP53" i="1" s="1"/>
  <c r="GM54" i="1"/>
  <c r="GO54" i="1" s="1"/>
  <c r="GM55" i="1"/>
  <c r="GP55" i="1" s="1"/>
  <c r="GM56" i="1"/>
  <c r="GO56" i="1" s="1"/>
  <c r="GM57" i="1"/>
  <c r="GP57" i="1" s="1"/>
  <c r="GM58" i="1"/>
  <c r="GN58" i="1" s="1"/>
  <c r="GM59" i="1"/>
  <c r="GP59" i="1" s="1"/>
  <c r="GM60" i="1"/>
  <c r="GP60" i="1" s="1"/>
  <c r="GM61" i="1"/>
  <c r="GN61" i="1" s="1"/>
  <c r="GM62" i="1"/>
  <c r="GN62" i="1" s="1"/>
  <c r="GM63" i="1"/>
  <c r="GN63" i="1" s="1"/>
  <c r="GM64" i="1"/>
  <c r="GN64" i="1" s="1"/>
  <c r="GM65" i="1"/>
  <c r="GM66" i="1"/>
  <c r="GN66" i="1" s="1"/>
  <c r="GM67" i="1"/>
  <c r="GP67" i="1" s="1"/>
  <c r="GM68" i="1"/>
  <c r="GP68" i="1" s="1"/>
  <c r="GM69" i="1"/>
  <c r="GP69" i="1" s="1"/>
  <c r="GM70" i="1"/>
  <c r="GO70" i="1" s="1"/>
  <c r="GM71" i="1"/>
  <c r="GP71" i="1" s="1"/>
  <c r="GM72" i="1"/>
  <c r="GP72" i="1" s="1"/>
  <c r="GM73" i="1"/>
  <c r="GP73" i="1" s="1"/>
  <c r="GM74" i="1"/>
  <c r="GO74" i="1" s="1"/>
  <c r="GM75" i="1"/>
  <c r="GN75" i="1" s="1"/>
  <c r="GM76" i="1"/>
  <c r="GP76" i="1" s="1"/>
  <c r="GM77" i="1"/>
  <c r="GP77" i="1" s="1"/>
  <c r="GM78" i="1"/>
  <c r="GN78" i="1" s="1"/>
  <c r="GM79" i="1"/>
  <c r="GN79" i="1" s="1"/>
  <c r="GM80" i="1"/>
  <c r="GN80" i="1" s="1"/>
  <c r="GM81" i="1"/>
  <c r="GN81" i="1" s="1"/>
  <c r="GM82" i="1"/>
  <c r="GO82" i="1" s="1"/>
  <c r="GM83" i="1"/>
  <c r="GN83" i="1" s="1"/>
  <c r="GM84" i="1"/>
  <c r="GP84" i="1" s="1"/>
  <c r="GM85" i="1"/>
  <c r="GP85" i="1" s="1"/>
  <c r="GM86" i="1"/>
  <c r="GO86" i="1" s="1"/>
  <c r="GM87" i="1"/>
  <c r="GO87" i="1" s="1"/>
  <c r="GM88" i="1"/>
  <c r="GN88" i="1" s="1"/>
  <c r="GM89" i="1"/>
  <c r="GP89" i="1" s="1"/>
  <c r="GM90" i="1"/>
  <c r="GN90" i="1" s="1"/>
  <c r="GM91" i="1"/>
  <c r="GP91" i="1" s="1"/>
  <c r="GM92" i="1"/>
  <c r="GN92" i="1" s="1"/>
  <c r="GM93" i="1"/>
  <c r="GN93" i="1" s="1"/>
  <c r="GM94" i="1"/>
  <c r="GO94" i="1" s="1"/>
  <c r="GM95" i="1"/>
  <c r="GN95" i="1" s="1"/>
  <c r="GM96" i="1"/>
  <c r="GP96" i="1" s="1"/>
  <c r="GM97" i="1"/>
  <c r="GO97" i="1" s="1"/>
  <c r="GM98" i="1"/>
  <c r="GO98" i="1" s="1"/>
  <c r="GM99" i="1"/>
  <c r="GP99" i="1" s="1"/>
  <c r="GM100" i="1"/>
  <c r="GO100" i="1" s="1"/>
  <c r="GM101" i="1"/>
  <c r="GP101" i="1" s="1"/>
  <c r="GM102" i="1"/>
  <c r="GN102" i="1" s="1"/>
  <c r="GM103" i="1"/>
  <c r="GP103" i="1" s="1"/>
  <c r="GM104" i="1"/>
  <c r="GP104" i="1" s="1"/>
  <c r="GM105" i="1"/>
  <c r="GN105" i="1" s="1"/>
  <c r="GM106" i="1"/>
  <c r="GO106" i="1" s="1"/>
  <c r="GM107" i="1"/>
  <c r="GN107" i="1" s="1"/>
  <c r="GM108" i="1"/>
  <c r="GP108" i="1" s="1"/>
  <c r="GM109" i="1"/>
  <c r="GN109" i="1" s="1"/>
  <c r="GM110" i="1"/>
  <c r="GO110" i="1" s="1"/>
  <c r="GM111" i="1"/>
  <c r="GP111" i="1" s="1"/>
  <c r="GM112" i="1"/>
  <c r="GN112" i="1" s="1"/>
  <c r="GM113" i="1"/>
  <c r="GP113" i="1" s="1"/>
  <c r="GM114" i="1"/>
  <c r="GN114" i="1" s="1"/>
  <c r="GM115" i="1"/>
  <c r="GP115" i="1" s="1"/>
  <c r="GM116" i="1"/>
  <c r="GP116" i="1" s="1"/>
  <c r="GM117" i="1"/>
  <c r="GP117" i="1" s="1"/>
  <c r="GM118" i="1"/>
  <c r="GO118" i="1" s="1"/>
  <c r="GM119" i="1"/>
  <c r="GN119" i="1" s="1"/>
  <c r="GM120" i="1"/>
  <c r="GP120" i="1" s="1"/>
  <c r="GM121" i="1"/>
  <c r="GP121" i="1" s="1"/>
  <c r="GM122" i="1"/>
  <c r="GO122" i="1" s="1"/>
  <c r="GM123" i="1"/>
  <c r="GP123" i="1" s="1"/>
  <c r="GM124" i="1"/>
  <c r="GP124" i="1" s="1"/>
  <c r="GM125" i="1"/>
  <c r="GP125" i="1" s="1"/>
  <c r="GM126" i="1"/>
  <c r="GN126" i="1" s="1"/>
  <c r="GM127" i="1"/>
  <c r="GN127" i="1" s="1"/>
  <c r="GM128" i="1"/>
  <c r="GN128" i="1" s="1"/>
  <c r="GM129" i="1"/>
  <c r="GP129" i="1" s="1"/>
  <c r="GM130" i="1"/>
  <c r="GO130" i="1" s="1"/>
  <c r="GM131" i="1"/>
  <c r="GN131" i="1" s="1"/>
  <c r="GM132" i="1"/>
  <c r="GP132" i="1" s="1"/>
  <c r="GM133" i="1"/>
  <c r="GP133" i="1" s="1"/>
  <c r="GM134" i="1"/>
  <c r="GO134" i="1" s="1"/>
  <c r="GM135" i="1"/>
  <c r="GO135" i="1" s="1"/>
  <c r="GM136" i="1"/>
  <c r="GP136" i="1" s="1"/>
  <c r="GM137" i="1"/>
  <c r="GP137" i="1" s="1"/>
  <c r="GM138" i="1"/>
  <c r="GN138" i="1" s="1"/>
  <c r="GM139" i="1"/>
  <c r="GP139" i="1" s="1"/>
  <c r="GM140" i="1"/>
  <c r="GN140" i="1" s="1"/>
  <c r="GM141" i="1"/>
  <c r="GN141" i="1" s="1"/>
  <c r="GM142" i="1"/>
  <c r="GO142" i="1" s="1"/>
  <c r="GM143" i="1"/>
  <c r="GN143" i="1" s="1"/>
  <c r="GM144" i="1"/>
  <c r="GP144" i="1" s="1"/>
  <c r="GM145" i="1"/>
  <c r="GN145" i="1" s="1"/>
  <c r="GM146" i="1"/>
  <c r="GO146" i="1" s="1"/>
  <c r="GM147" i="1"/>
  <c r="GP147" i="1" s="1"/>
  <c r="GM148" i="1"/>
  <c r="GO148" i="1" s="1"/>
  <c r="GM149" i="1"/>
  <c r="GP149" i="1" s="1"/>
  <c r="GM150" i="1"/>
  <c r="GN150" i="1" s="1"/>
  <c r="GM151" i="1"/>
  <c r="GP151" i="1" s="1"/>
  <c r="GM152" i="1"/>
  <c r="GP152" i="1" s="1"/>
  <c r="GM153" i="1"/>
  <c r="GN153" i="1" s="1"/>
  <c r="GM154" i="1"/>
  <c r="GO154" i="1" s="1"/>
  <c r="GM155" i="1"/>
  <c r="GN155" i="1" s="1"/>
  <c r="GM156" i="1"/>
  <c r="GP156" i="1" s="1"/>
  <c r="GM157" i="1"/>
  <c r="GN157" i="1" s="1"/>
  <c r="GM158" i="1"/>
  <c r="GO158" i="1" s="1"/>
  <c r="GM159" i="1"/>
  <c r="GP159" i="1" s="1"/>
  <c r="GM160" i="1"/>
  <c r="GN160" i="1" s="1"/>
  <c r="GM161" i="1"/>
  <c r="GP161" i="1" s="1"/>
  <c r="GM162" i="1"/>
  <c r="GN162" i="1" s="1"/>
  <c r="GM163" i="1"/>
  <c r="GP163" i="1" s="1"/>
  <c r="GM164" i="1"/>
  <c r="GP164" i="1" s="1"/>
  <c r="GM165" i="1"/>
  <c r="GP165" i="1" s="1"/>
  <c r="GM166" i="1"/>
  <c r="GO166" i="1" s="1"/>
  <c r="GM167" i="1"/>
  <c r="GP167" i="1" s="1"/>
  <c r="GM168" i="1"/>
  <c r="GP168" i="1" s="1"/>
  <c r="GM169" i="1"/>
  <c r="GP169" i="1" s="1"/>
  <c r="GM170" i="1"/>
  <c r="GO170" i="1" s="1"/>
  <c r="GM171" i="1"/>
  <c r="GP171" i="1" s="1"/>
  <c r="GM172" i="1"/>
  <c r="GP172" i="1" s="1"/>
  <c r="GM173" i="1"/>
  <c r="GP173" i="1" s="1"/>
  <c r="GM174" i="1"/>
  <c r="GN174" i="1" s="1"/>
  <c r="GM175" i="1"/>
  <c r="GN175" i="1" s="1"/>
  <c r="GM176" i="1"/>
  <c r="GN176" i="1" s="1"/>
  <c r="GM177" i="1"/>
  <c r="GO177" i="1" s="1"/>
  <c r="GM178" i="1"/>
  <c r="GO178" i="1" s="1"/>
  <c r="GM179" i="1"/>
  <c r="GN179" i="1" s="1"/>
  <c r="GM180" i="1"/>
  <c r="GP180" i="1" s="1"/>
  <c r="GM181" i="1"/>
  <c r="GP181" i="1" s="1"/>
  <c r="GM182" i="1"/>
  <c r="GO182" i="1" s="1"/>
  <c r="GM183" i="1"/>
  <c r="GO183" i="1" s="1"/>
  <c r="GM184" i="1"/>
  <c r="GP184" i="1" s="1"/>
  <c r="GM185" i="1"/>
  <c r="GP185" i="1" s="1"/>
  <c r="GM186" i="1"/>
  <c r="GN186" i="1" s="1"/>
  <c r="GM187" i="1"/>
  <c r="GP187" i="1" s="1"/>
  <c r="GM188" i="1"/>
  <c r="GN188" i="1" s="1"/>
  <c r="GM189" i="1"/>
  <c r="GN189" i="1" s="1"/>
  <c r="GM190" i="1"/>
  <c r="GO190" i="1" s="1"/>
  <c r="GM191" i="1"/>
  <c r="GN191" i="1" s="1"/>
  <c r="GM192" i="1"/>
  <c r="GP192" i="1" s="1"/>
  <c r="GM193" i="1"/>
  <c r="GO193" i="1" s="1"/>
  <c r="GM194" i="1"/>
  <c r="GO194" i="1" s="1"/>
  <c r="GM195" i="1"/>
  <c r="GP195" i="1" s="1"/>
  <c r="GM196" i="1"/>
  <c r="GO196" i="1" s="1"/>
  <c r="GM197" i="1"/>
  <c r="GP197" i="1" s="1"/>
  <c r="GM198" i="1"/>
  <c r="GN198" i="1" s="1"/>
  <c r="GM199" i="1"/>
  <c r="GP199" i="1" s="1"/>
  <c r="GM200" i="1"/>
  <c r="GP200" i="1" s="1"/>
  <c r="GM201" i="1"/>
  <c r="GN201" i="1" s="1"/>
  <c r="GM202" i="1"/>
  <c r="GO202" i="1" s="1"/>
  <c r="GM203" i="1"/>
  <c r="GN203" i="1" s="1"/>
  <c r="GM204" i="1"/>
  <c r="GP204" i="1" s="1"/>
  <c r="GM205" i="1"/>
  <c r="GN205" i="1" s="1"/>
  <c r="GM206" i="1"/>
  <c r="GO206" i="1" s="1"/>
  <c r="GM207" i="1"/>
  <c r="GN207" i="1" s="1"/>
  <c r="GM208" i="1"/>
  <c r="GP208" i="1" s="1"/>
  <c r="GM209" i="1"/>
  <c r="GP209" i="1" s="1"/>
  <c r="GM210" i="1"/>
  <c r="GN210" i="1" s="1"/>
  <c r="GM211" i="1"/>
  <c r="GP211" i="1" s="1"/>
  <c r="GM212" i="1"/>
  <c r="GP212" i="1" s="1"/>
  <c r="GM213" i="1"/>
  <c r="GP213" i="1" s="1"/>
  <c r="GM214" i="1"/>
  <c r="GO214" i="1" s="1"/>
  <c r="GM215" i="1"/>
  <c r="GO215" i="1" s="1"/>
  <c r="GM216" i="1"/>
  <c r="GP216" i="1" s="1"/>
  <c r="GM217" i="1"/>
  <c r="GP217" i="1" s="1"/>
  <c r="GM218" i="1"/>
  <c r="GO218" i="1" s="1"/>
  <c r="GM219" i="1"/>
  <c r="GP219" i="1" s="1"/>
  <c r="GM220" i="1"/>
  <c r="GP220" i="1" s="1"/>
  <c r="GM221" i="1"/>
  <c r="GP221" i="1" s="1"/>
  <c r="GM222" i="1"/>
  <c r="GN222" i="1" s="1"/>
  <c r="GM223" i="1"/>
  <c r="GN223" i="1" s="1"/>
  <c r="GM224" i="1"/>
  <c r="GP224" i="1" s="1"/>
  <c r="GM225" i="1"/>
  <c r="GP225" i="1" s="1"/>
  <c r="GM226" i="1"/>
  <c r="GO226" i="1" s="1"/>
  <c r="GM227" i="1"/>
  <c r="GN227" i="1" s="1"/>
  <c r="GM228" i="1"/>
  <c r="GP228" i="1" s="1"/>
  <c r="GM229" i="1"/>
  <c r="GP229" i="1" s="1"/>
  <c r="GM230" i="1"/>
  <c r="GO230" i="1" s="1"/>
  <c r="GM231" i="1"/>
  <c r="GO231" i="1" s="1"/>
  <c r="GM232" i="1"/>
  <c r="GP232" i="1" s="1"/>
  <c r="GM233" i="1"/>
  <c r="GP233" i="1" s="1"/>
  <c r="GM234" i="1"/>
  <c r="GN234" i="1" s="1"/>
  <c r="GM235" i="1"/>
  <c r="GP235" i="1" s="1"/>
  <c r="GM236" i="1"/>
  <c r="GN236" i="1" s="1"/>
  <c r="GM237" i="1"/>
  <c r="GN237" i="1" s="1"/>
  <c r="GM238" i="1"/>
  <c r="GO238" i="1" s="1"/>
  <c r="GM239" i="1"/>
  <c r="GP239" i="1" s="1"/>
  <c r="GM240" i="1"/>
  <c r="GN240" i="1" s="1"/>
  <c r="GM241" i="1"/>
  <c r="GP241" i="1" s="1"/>
  <c r="GM242" i="1"/>
  <c r="GO242" i="1" s="1"/>
  <c r="GM243" i="1"/>
  <c r="GP243" i="1" s="1"/>
  <c r="GM244" i="1"/>
  <c r="GO244" i="1" s="1"/>
  <c r="GM245" i="1"/>
  <c r="GP245" i="1" s="1"/>
  <c r="GM246" i="1"/>
  <c r="GN246" i="1" s="1"/>
  <c r="GM247" i="1"/>
  <c r="GP247" i="1" s="1"/>
  <c r="GM248" i="1"/>
  <c r="GP248" i="1" s="1"/>
  <c r="GM249" i="1"/>
  <c r="GN249" i="1" s="1"/>
  <c r="GM250" i="1"/>
  <c r="GO250" i="1" s="1"/>
  <c r="GM251" i="1"/>
  <c r="GN251" i="1" s="1"/>
  <c r="GM252" i="1"/>
  <c r="GP252" i="1" s="1"/>
  <c r="GM253" i="1"/>
  <c r="GN253" i="1" s="1"/>
  <c r="GM254" i="1"/>
  <c r="GO254" i="1" s="1"/>
  <c r="GM255" i="1"/>
  <c r="GP255" i="1" s="1"/>
  <c r="GM256" i="1"/>
  <c r="GP256" i="1" s="1"/>
  <c r="GM257" i="1"/>
  <c r="GP257" i="1" s="1"/>
  <c r="GM258" i="1"/>
  <c r="GP258" i="1" s="1"/>
  <c r="GM259" i="1"/>
  <c r="GP259" i="1" s="1"/>
  <c r="GM260" i="1"/>
  <c r="GP260" i="1" s="1"/>
  <c r="GM261" i="1"/>
  <c r="GO261" i="1" s="1"/>
  <c r="GM262" i="1"/>
  <c r="GP262" i="1" s="1"/>
  <c r="GM263" i="1"/>
  <c r="GP263" i="1" s="1"/>
  <c r="GM264" i="1"/>
  <c r="GN264" i="1" s="1"/>
  <c r="GM265" i="1"/>
  <c r="GO265" i="1" s="1"/>
  <c r="GM266" i="1"/>
  <c r="GP266" i="1" s="1"/>
  <c r="GM267" i="1"/>
  <c r="GP267" i="1" s="1"/>
  <c r="GM268" i="1"/>
  <c r="GP268" i="1" s="1"/>
  <c r="GM269" i="1"/>
  <c r="GP269" i="1" s="1"/>
  <c r="GM270" i="1"/>
  <c r="GP270" i="1" s="1"/>
  <c r="GM271" i="1"/>
  <c r="GP271" i="1" s="1"/>
  <c r="GM272" i="1"/>
  <c r="GP272" i="1" s="1"/>
  <c r="GM273" i="1"/>
  <c r="GO273" i="1" s="1"/>
  <c r="GM274" i="1"/>
  <c r="GP274" i="1" s="1"/>
  <c r="GM275" i="1"/>
  <c r="GP275" i="1" s="1"/>
  <c r="GM276" i="1"/>
  <c r="GP276" i="1" s="1"/>
  <c r="GM277" i="1"/>
  <c r="GO277" i="1" s="1"/>
  <c r="GM278" i="1"/>
  <c r="GP278" i="1" s="1"/>
  <c r="GM279" i="1"/>
  <c r="GO279" i="1" s="1"/>
  <c r="GM280" i="1"/>
  <c r="GP280" i="1" s="1"/>
  <c r="GM281" i="1"/>
  <c r="GP281" i="1" s="1"/>
  <c r="GM282" i="1"/>
  <c r="GP282" i="1" s="1"/>
  <c r="GM283" i="1"/>
  <c r="GP283" i="1" s="1"/>
  <c r="GM284" i="1"/>
  <c r="GP284" i="1" s="1"/>
  <c r="GM285" i="1"/>
  <c r="GO285" i="1" s="1"/>
  <c r="GM286" i="1"/>
  <c r="GP286" i="1" s="1"/>
  <c r="GM287" i="1"/>
  <c r="GP287" i="1" s="1"/>
  <c r="GM288" i="1"/>
  <c r="GP288" i="1" s="1"/>
  <c r="GM289" i="1"/>
  <c r="GO289" i="1" s="1"/>
  <c r="GM290" i="1"/>
  <c r="GP290" i="1" s="1"/>
  <c r="GM291" i="1"/>
  <c r="GP291" i="1" s="1"/>
  <c r="GM292" i="1"/>
  <c r="GN292" i="1" s="1"/>
  <c r="GM293" i="1"/>
  <c r="GP293" i="1" s="1"/>
  <c r="GM294" i="1"/>
  <c r="GP294" i="1" s="1"/>
  <c r="GM295" i="1"/>
  <c r="GP295" i="1" s="1"/>
  <c r="GM296" i="1"/>
  <c r="GP296" i="1" s="1"/>
  <c r="GM297" i="1"/>
  <c r="GO297" i="1" s="1"/>
  <c r="GM298" i="1"/>
  <c r="GP298" i="1" s="1"/>
  <c r="GM299" i="1"/>
  <c r="GP299" i="1" s="1"/>
  <c r="GM300" i="1"/>
  <c r="GP300" i="1" s="1"/>
  <c r="GM301" i="1"/>
  <c r="GO301" i="1" s="1"/>
  <c r="GM302" i="1"/>
  <c r="GP302" i="1" s="1"/>
  <c r="GM303" i="1"/>
  <c r="GP303" i="1" s="1"/>
  <c r="GM304" i="1"/>
  <c r="GP304" i="1" s="1"/>
  <c r="GM305" i="1"/>
  <c r="GP305" i="1" s="1"/>
  <c r="GM306" i="1"/>
  <c r="GP306" i="1" s="1"/>
  <c r="GM307" i="1"/>
  <c r="GP307" i="1" s="1"/>
  <c r="GM308" i="1"/>
  <c r="GN308" i="1" s="1"/>
  <c r="GM309" i="1"/>
  <c r="GO309" i="1" s="1"/>
  <c r="GM310" i="1"/>
  <c r="GP310" i="1" s="1"/>
  <c r="GM311" i="1"/>
  <c r="GP311" i="1" s="1"/>
  <c r="GM312" i="1"/>
  <c r="GP312" i="1" s="1"/>
  <c r="GM313" i="1"/>
  <c r="GO313" i="1" s="1"/>
  <c r="GM314" i="1"/>
  <c r="GP314" i="1" s="1"/>
  <c r="GM315" i="1"/>
  <c r="GP315" i="1" s="1"/>
  <c r="GM316" i="1"/>
  <c r="GP316" i="1" s="1"/>
  <c r="GM317" i="1"/>
  <c r="GP317" i="1" s="1"/>
  <c r="GM318" i="1"/>
  <c r="GP318" i="1" s="1"/>
  <c r="GM319" i="1"/>
  <c r="GP319" i="1" s="1"/>
  <c r="GM320" i="1"/>
  <c r="GP320" i="1" s="1"/>
  <c r="GM321" i="1"/>
  <c r="GO321" i="1" s="1"/>
  <c r="GM322" i="1"/>
  <c r="GP322" i="1" s="1"/>
  <c r="GM323" i="1"/>
  <c r="GP323" i="1" s="1"/>
  <c r="GM324" i="1"/>
  <c r="GP324" i="1" s="1"/>
  <c r="GM325" i="1"/>
  <c r="GO325" i="1" s="1"/>
  <c r="GM326" i="1"/>
  <c r="GP326" i="1" s="1"/>
  <c r="GM327" i="1"/>
  <c r="GP327" i="1" s="1"/>
  <c r="GM328" i="1"/>
  <c r="GP328" i="1" s="1"/>
  <c r="GM329" i="1"/>
  <c r="GP329" i="1" s="1"/>
  <c r="GM330" i="1"/>
  <c r="GP330" i="1" s="1"/>
  <c r="GM331" i="1"/>
  <c r="GP331" i="1" s="1"/>
  <c r="GM332" i="1"/>
  <c r="GP332" i="1" s="1"/>
  <c r="GM333" i="1"/>
  <c r="GO333" i="1" s="1"/>
  <c r="GM334" i="1"/>
  <c r="GP334" i="1" s="1"/>
  <c r="GM335" i="1"/>
  <c r="GP335" i="1" s="1"/>
  <c r="GM336" i="1"/>
  <c r="GN336" i="1" s="1"/>
  <c r="GM337" i="1"/>
  <c r="GO337" i="1" s="1"/>
  <c r="GM338" i="1"/>
  <c r="GP338" i="1" s="1"/>
  <c r="GM339" i="1"/>
  <c r="GP339" i="1" s="1"/>
  <c r="GM340" i="1"/>
  <c r="GP340" i="1" s="1"/>
  <c r="GM341" i="1"/>
  <c r="GP341" i="1" s="1"/>
  <c r="GM342" i="1"/>
  <c r="GP342" i="1" s="1"/>
  <c r="GM343" i="1"/>
  <c r="GP343" i="1" s="1"/>
  <c r="GM344" i="1"/>
  <c r="GP344" i="1" s="1"/>
  <c r="GM345" i="1"/>
  <c r="GO345" i="1" s="1"/>
  <c r="GM346" i="1"/>
  <c r="GP346" i="1" s="1"/>
  <c r="GM347" i="1"/>
  <c r="GP347" i="1" s="1"/>
  <c r="GM348" i="1"/>
  <c r="GP348" i="1" s="1"/>
  <c r="GM349" i="1"/>
  <c r="GO349" i="1" s="1"/>
  <c r="GM350" i="1"/>
  <c r="GP350" i="1" s="1"/>
  <c r="GM351" i="1"/>
  <c r="GP351" i="1" s="1"/>
  <c r="GM352" i="1"/>
  <c r="GP352" i="1" s="1"/>
  <c r="GM353" i="1"/>
  <c r="GP353" i="1" s="1"/>
  <c r="GM354" i="1"/>
  <c r="GP354" i="1" s="1"/>
  <c r="GM355" i="1"/>
  <c r="GP355" i="1" s="1"/>
  <c r="GM356" i="1"/>
  <c r="GP356" i="1" s="1"/>
  <c r="GM357" i="1"/>
  <c r="GO357" i="1" s="1"/>
  <c r="GM358" i="1"/>
  <c r="GP358" i="1" s="1"/>
  <c r="GM359" i="1"/>
  <c r="GP359" i="1" s="1"/>
  <c r="GM360" i="1"/>
  <c r="GP360" i="1" s="1"/>
  <c r="GM361" i="1"/>
  <c r="GO361" i="1" s="1"/>
  <c r="GM18" i="1"/>
  <c r="GM19" i="1"/>
  <c r="GN19" i="1" s="1"/>
  <c r="GM20" i="1"/>
  <c r="GN20" i="1" s="1"/>
  <c r="GM21" i="1"/>
  <c r="GN21" i="1" s="1"/>
  <c r="GM22" i="1"/>
  <c r="GN22" i="1" s="1"/>
  <c r="GM23" i="1"/>
  <c r="GN23" i="1" s="1"/>
  <c r="GM24" i="1"/>
  <c r="GM25" i="1"/>
  <c r="GN25" i="1" s="1"/>
  <c r="GM26" i="1"/>
  <c r="GN26" i="1" s="1"/>
  <c r="GM27" i="1"/>
  <c r="GN27" i="1" s="1"/>
  <c r="GM28" i="1"/>
  <c r="GO28" i="1" s="1"/>
  <c r="GM29" i="1"/>
  <c r="GM30" i="1"/>
  <c r="GM11" i="1"/>
  <c r="GN11" i="1" s="1"/>
  <c r="GM12" i="1"/>
  <c r="GO12" i="1" s="1"/>
  <c r="GM13" i="1"/>
  <c r="GN13" i="1" s="1"/>
  <c r="GM14" i="1"/>
  <c r="GO14" i="1" s="1"/>
  <c r="GM15" i="1"/>
  <c r="GN15" i="1" s="1"/>
  <c r="GM16" i="1"/>
  <c r="GN16" i="1" s="1"/>
  <c r="GM17" i="1"/>
  <c r="C70" i="29"/>
  <c r="C71" i="29"/>
  <c r="C72" i="29"/>
  <c r="C73" i="29"/>
  <c r="C74" i="29"/>
  <c r="C75" i="29"/>
  <c r="C76" i="29"/>
  <c r="C77" i="29"/>
  <c r="C78" i="29"/>
  <c r="C79" i="29"/>
  <c r="C69" i="29"/>
  <c r="B70" i="29"/>
  <c r="B71" i="29"/>
  <c r="B72" i="29"/>
  <c r="B73" i="29"/>
  <c r="B74" i="29"/>
  <c r="B75" i="29"/>
  <c r="B76" i="29"/>
  <c r="B77" i="29"/>
  <c r="B78" i="29"/>
  <c r="B79" i="29"/>
  <c r="B69" i="29"/>
  <c r="GO358" i="1" l="1"/>
  <c r="GO347" i="1"/>
  <c r="GN183" i="1"/>
  <c r="GN261" i="1"/>
  <c r="GO342" i="1"/>
  <c r="GN361" i="1"/>
  <c r="GO351" i="1"/>
  <c r="GO330" i="1"/>
  <c r="GN274" i="1"/>
  <c r="GO283" i="1"/>
  <c r="GN97" i="1"/>
  <c r="GO58" i="1"/>
  <c r="GO185" i="1"/>
  <c r="GN353" i="1"/>
  <c r="GN322" i="1"/>
  <c r="GN311" i="1"/>
  <c r="GN265" i="1"/>
  <c r="GO326" i="1"/>
  <c r="GN298" i="1"/>
  <c r="GO287" i="1"/>
  <c r="GN345" i="1"/>
  <c r="GN325" i="1"/>
  <c r="GO315" i="1"/>
  <c r="GN306" i="1"/>
  <c r="GN287" i="1"/>
  <c r="GO259" i="1"/>
  <c r="GO286" i="1"/>
  <c r="GN273" i="1"/>
  <c r="GN171" i="1"/>
  <c r="GN136" i="1"/>
  <c r="GN309" i="1"/>
  <c r="GO299" i="1"/>
  <c r="GN289" i="1"/>
  <c r="GO282" i="1"/>
  <c r="GN100" i="1"/>
  <c r="GO303" i="1"/>
  <c r="GO294" i="1"/>
  <c r="GN279" i="1"/>
  <c r="GN245" i="1"/>
  <c r="GO211" i="1"/>
  <c r="GO136" i="1"/>
  <c r="GN116" i="1"/>
  <c r="GO105" i="1"/>
  <c r="GO271" i="1"/>
  <c r="GN255" i="1"/>
  <c r="GN337" i="1"/>
  <c r="GO319" i="1"/>
  <c r="GN293" i="1"/>
  <c r="GO278" i="1"/>
  <c r="GN271" i="1"/>
  <c r="GO124" i="1"/>
  <c r="GO72" i="1"/>
  <c r="GO61" i="1"/>
  <c r="GN177" i="1"/>
  <c r="GO103" i="1"/>
  <c r="GN277" i="1"/>
  <c r="GO207" i="1"/>
  <c r="GN142" i="1"/>
  <c r="GO266" i="1"/>
  <c r="GO89" i="1"/>
  <c r="GN359" i="1"/>
  <c r="GO331" i="1"/>
  <c r="GO314" i="1"/>
  <c r="GN281" i="1"/>
  <c r="GN266" i="1"/>
  <c r="GN258" i="1"/>
  <c r="GO213" i="1"/>
  <c r="GN172" i="1"/>
  <c r="GN56" i="1"/>
  <c r="GN180" i="1"/>
  <c r="GO116" i="1"/>
  <c r="GN354" i="1"/>
  <c r="GO346" i="1"/>
  <c r="GN329" i="1"/>
  <c r="GN321" i="1"/>
  <c r="GN313" i="1"/>
  <c r="GO267" i="1"/>
  <c r="GO171" i="1"/>
  <c r="GO149" i="1"/>
  <c r="GN185" i="1"/>
  <c r="GN158" i="1"/>
  <c r="GN89" i="1"/>
  <c r="GO47" i="1"/>
  <c r="GO35" i="1"/>
  <c r="GN135" i="1"/>
  <c r="GO298" i="1"/>
  <c r="GN254" i="1"/>
  <c r="GN244" i="1"/>
  <c r="GN233" i="1"/>
  <c r="GN190" i="1"/>
  <c r="GO172" i="1"/>
  <c r="GN164" i="1"/>
  <c r="GN53" i="1"/>
  <c r="GN43" i="1"/>
  <c r="GN338" i="1"/>
  <c r="GN282" i="1"/>
  <c r="GO275" i="1"/>
  <c r="GN232" i="1"/>
  <c r="GO355" i="1"/>
  <c r="GN341" i="1"/>
  <c r="GO310" i="1"/>
  <c r="GN295" i="1"/>
  <c r="GN262" i="1"/>
  <c r="GO255" i="1"/>
  <c r="GN228" i="1"/>
  <c r="GN219" i="1"/>
  <c r="GO199" i="1"/>
  <c r="GO165" i="1"/>
  <c r="GO137" i="1"/>
  <c r="GN110" i="1"/>
  <c r="GN76" i="1"/>
  <c r="GO57" i="1"/>
  <c r="GN199" i="1"/>
  <c r="GN137" i="1"/>
  <c r="GN57" i="1"/>
  <c r="GO48" i="1"/>
  <c r="GO101" i="1"/>
  <c r="GO107" i="1"/>
  <c r="GN101" i="1"/>
  <c r="GN343" i="1"/>
  <c r="GN305" i="1"/>
  <c r="GN290" i="1"/>
  <c r="GN231" i="1"/>
  <c r="GO184" i="1"/>
  <c r="GO159" i="1"/>
  <c r="GN357" i="1"/>
  <c r="GO350" i="1"/>
  <c r="GO335" i="1"/>
  <c r="GN327" i="1"/>
  <c r="GN297" i="1"/>
  <c r="GO270" i="1"/>
  <c r="GN263" i="1"/>
  <c r="GN257" i="1"/>
  <c r="GO249" i="1"/>
  <c r="GO220" i="1"/>
  <c r="GN184" i="1"/>
  <c r="GN159" i="1"/>
  <c r="GO69" i="1"/>
  <c r="GO262" i="1"/>
  <c r="GO219" i="1"/>
  <c r="GN103" i="1"/>
  <c r="GN87" i="1"/>
  <c r="GO76" i="1"/>
  <c r="GO41" i="1"/>
  <c r="GO232" i="1"/>
  <c r="GO224" i="1"/>
  <c r="GN197" i="1"/>
  <c r="GO189" i="1"/>
  <c r="GO176" i="1"/>
  <c r="GO163" i="1"/>
  <c r="GO127" i="1"/>
  <c r="GN113" i="1"/>
  <c r="GO92" i="1"/>
  <c r="GO79" i="1"/>
  <c r="GN59" i="1"/>
  <c r="GN45" i="1"/>
  <c r="GP337" i="1"/>
  <c r="GP112" i="1"/>
  <c r="GO339" i="1"/>
  <c r="GO334" i="1"/>
  <c r="GO323" i="1"/>
  <c r="GO318" i="1"/>
  <c r="GO307" i="1"/>
  <c r="GO302" i="1"/>
  <c r="GO291" i="1"/>
  <c r="GP309" i="1"/>
  <c r="GP97" i="1"/>
  <c r="GN355" i="1"/>
  <c r="GN350" i="1"/>
  <c r="GN339" i="1"/>
  <c r="GN334" i="1"/>
  <c r="GN323" i="1"/>
  <c r="GN318" i="1"/>
  <c r="GN307" i="1"/>
  <c r="GN302" i="1"/>
  <c r="GN291" i="1"/>
  <c r="GN286" i="1"/>
  <c r="GN275" i="1"/>
  <c r="GN270" i="1"/>
  <c r="GN259" i="1"/>
  <c r="GO245" i="1"/>
  <c r="GO237" i="1"/>
  <c r="GO223" i="1"/>
  <c r="GN209" i="1"/>
  <c r="GO201" i="1"/>
  <c r="GN196" i="1"/>
  <c r="GO188" i="1"/>
  <c r="GO175" i="1"/>
  <c r="GN149" i="1"/>
  <c r="GO140" i="1"/>
  <c r="GO91" i="1"/>
  <c r="GO85" i="1"/>
  <c r="GO44" i="1"/>
  <c r="GO37" i="1"/>
  <c r="GP279" i="1"/>
  <c r="GP92" i="1"/>
  <c r="GO111" i="1"/>
  <c r="GO104" i="1"/>
  <c r="GN71" i="1"/>
  <c r="GO50" i="1"/>
  <c r="GN44" i="1"/>
  <c r="GN37" i="1"/>
  <c r="GP265" i="1"/>
  <c r="GP88" i="1"/>
  <c r="GO359" i="1"/>
  <c r="GO354" i="1"/>
  <c r="GN349" i="1"/>
  <c r="GO343" i="1"/>
  <c r="GO338" i="1"/>
  <c r="GN333" i="1"/>
  <c r="GO327" i="1"/>
  <c r="GO322" i="1"/>
  <c r="GN317" i="1"/>
  <c r="GO311" i="1"/>
  <c r="GO306" i="1"/>
  <c r="GN301" i="1"/>
  <c r="GO295" i="1"/>
  <c r="GO290" i="1"/>
  <c r="GN285" i="1"/>
  <c r="GO274" i="1"/>
  <c r="GN269" i="1"/>
  <c r="GO263" i="1"/>
  <c r="GO258" i="1"/>
  <c r="GO236" i="1"/>
  <c r="GN215" i="1"/>
  <c r="GO200" i="1"/>
  <c r="GO187" i="1"/>
  <c r="GN167" i="1"/>
  <c r="GN161" i="1"/>
  <c r="GO153" i="1"/>
  <c r="GN148" i="1"/>
  <c r="GO139" i="1"/>
  <c r="GO117" i="1"/>
  <c r="GN111" i="1"/>
  <c r="GN84" i="1"/>
  <c r="GO63" i="1"/>
  <c r="GP223" i="1"/>
  <c r="GP81" i="1"/>
  <c r="GP207" i="1"/>
  <c r="GP75" i="1"/>
  <c r="GO235" i="1"/>
  <c r="GN193" i="1"/>
  <c r="GO152" i="1"/>
  <c r="GN124" i="1"/>
  <c r="GP193" i="1"/>
  <c r="GP64" i="1"/>
  <c r="GP177" i="1"/>
  <c r="GN358" i="1"/>
  <c r="GN347" i="1"/>
  <c r="GN342" i="1"/>
  <c r="GN331" i="1"/>
  <c r="GN326" i="1"/>
  <c r="GN315" i="1"/>
  <c r="GN310" i="1"/>
  <c r="GN299" i="1"/>
  <c r="GN294" i="1"/>
  <c r="GN283" i="1"/>
  <c r="GN278" i="1"/>
  <c r="GN267" i="1"/>
  <c r="GN220" i="1"/>
  <c r="GN206" i="1"/>
  <c r="GO151" i="1"/>
  <c r="GO129" i="1"/>
  <c r="GO123" i="1"/>
  <c r="GO88" i="1"/>
  <c r="GO81" i="1"/>
  <c r="GO75" i="1"/>
  <c r="GO68" i="1"/>
  <c r="GP160" i="1"/>
  <c r="GP49" i="1"/>
  <c r="GO248" i="1"/>
  <c r="GN241" i="1"/>
  <c r="GO233" i="1"/>
  <c r="GO164" i="1"/>
  <c r="GN151" i="1"/>
  <c r="GN129" i="1"/>
  <c r="GN123" i="1"/>
  <c r="GN94" i="1"/>
  <c r="GN68" i="1"/>
  <c r="GO60" i="1"/>
  <c r="GP145" i="1"/>
  <c r="GN40" i="1"/>
  <c r="GP34" i="1"/>
  <c r="GN351" i="1"/>
  <c r="GN346" i="1"/>
  <c r="GN335" i="1"/>
  <c r="GN330" i="1"/>
  <c r="GN319" i="1"/>
  <c r="GN314" i="1"/>
  <c r="GN303" i="1"/>
  <c r="GO197" i="1"/>
  <c r="GO59" i="1"/>
  <c r="GO45" i="1"/>
  <c r="GN65" i="1"/>
  <c r="GP65" i="1"/>
  <c r="GP251" i="1"/>
  <c r="GP237" i="1"/>
  <c r="GO252" i="1"/>
  <c r="GN248" i="1"/>
  <c r="GO239" i="1"/>
  <c r="GN235" i="1"/>
  <c r="GN226" i="1"/>
  <c r="GO222" i="1"/>
  <c r="GP222" i="1"/>
  <c r="GO217" i="1"/>
  <c r="GN213" i="1"/>
  <c r="GO204" i="1"/>
  <c r="GN200" i="1"/>
  <c r="GO191" i="1"/>
  <c r="GN187" i="1"/>
  <c r="GN178" i="1"/>
  <c r="GO174" i="1"/>
  <c r="GP174" i="1"/>
  <c r="GO169" i="1"/>
  <c r="GN165" i="1"/>
  <c r="GO156" i="1"/>
  <c r="GN152" i="1"/>
  <c r="GO143" i="1"/>
  <c r="GN139" i="1"/>
  <c r="GN130" i="1"/>
  <c r="GO126" i="1"/>
  <c r="GP126" i="1"/>
  <c r="GO121" i="1"/>
  <c r="GN117" i="1"/>
  <c r="GO108" i="1"/>
  <c r="GN104" i="1"/>
  <c r="GO95" i="1"/>
  <c r="GN91" i="1"/>
  <c r="GN82" i="1"/>
  <c r="GO78" i="1"/>
  <c r="GP78" i="1"/>
  <c r="GO73" i="1"/>
  <c r="GN69" i="1"/>
  <c r="GO64" i="1"/>
  <c r="GN60" i="1"/>
  <c r="GO51" i="1"/>
  <c r="GN47" i="1"/>
  <c r="GO38" i="1"/>
  <c r="GO33" i="1"/>
  <c r="GN33" i="1"/>
  <c r="GP336" i="1"/>
  <c r="GP308" i="1"/>
  <c r="GP292" i="1"/>
  <c r="GP264" i="1"/>
  <c r="GP250" i="1"/>
  <c r="GP236" i="1"/>
  <c r="GP206" i="1"/>
  <c r="GP191" i="1"/>
  <c r="GP176" i="1"/>
  <c r="GP143" i="1"/>
  <c r="GP128" i="1"/>
  <c r="GP95" i="1"/>
  <c r="GP80" i="1"/>
  <c r="GP63" i="1"/>
  <c r="GP32" i="1"/>
  <c r="GO360" i="1"/>
  <c r="GO356" i="1"/>
  <c r="GO352" i="1"/>
  <c r="GO348" i="1"/>
  <c r="GO344" i="1"/>
  <c r="GO340" i="1"/>
  <c r="GO336" i="1"/>
  <c r="GO332" i="1"/>
  <c r="GO328" i="1"/>
  <c r="GO324" i="1"/>
  <c r="GO320" i="1"/>
  <c r="GO316" i="1"/>
  <c r="GO312" i="1"/>
  <c r="GO308" i="1"/>
  <c r="GO304" i="1"/>
  <c r="GO300" i="1"/>
  <c r="GO296" i="1"/>
  <c r="GO292" i="1"/>
  <c r="GO288" i="1"/>
  <c r="GO284" i="1"/>
  <c r="GO280" i="1"/>
  <c r="GO276" i="1"/>
  <c r="GO272" i="1"/>
  <c r="GO268" i="1"/>
  <c r="GO264" i="1"/>
  <c r="GO260" i="1"/>
  <c r="GO256" i="1"/>
  <c r="GN252" i="1"/>
  <c r="GO243" i="1"/>
  <c r="GN239" i="1"/>
  <c r="GN230" i="1"/>
  <c r="GO221" i="1"/>
  <c r="GN217" i="1"/>
  <c r="GO208" i="1"/>
  <c r="GN204" i="1"/>
  <c r="GO195" i="1"/>
  <c r="GN182" i="1"/>
  <c r="GO173" i="1"/>
  <c r="GN169" i="1"/>
  <c r="GO160" i="1"/>
  <c r="GN156" i="1"/>
  <c r="GO147" i="1"/>
  <c r="GN134" i="1"/>
  <c r="GO125" i="1"/>
  <c r="GN121" i="1"/>
  <c r="GO112" i="1"/>
  <c r="GN108" i="1"/>
  <c r="GO99" i="1"/>
  <c r="GN86" i="1"/>
  <c r="GO77" i="1"/>
  <c r="GN73" i="1"/>
  <c r="GO55" i="1"/>
  <c r="GN51" i="1"/>
  <c r="GP349" i="1"/>
  <c r="GP321" i="1"/>
  <c r="GP277" i="1"/>
  <c r="GP249" i="1"/>
  <c r="GP205" i="1"/>
  <c r="GP190" i="1"/>
  <c r="GP175" i="1"/>
  <c r="GP158" i="1"/>
  <c r="GP142" i="1"/>
  <c r="GP127" i="1"/>
  <c r="GP110" i="1"/>
  <c r="GP94" i="1"/>
  <c r="GP79" i="1"/>
  <c r="GP62" i="1"/>
  <c r="GP46" i="1"/>
  <c r="GP31" i="1"/>
  <c r="GO17" i="1"/>
  <c r="GP17" i="1"/>
  <c r="GN360" i="1"/>
  <c r="GN356" i="1"/>
  <c r="GN352" i="1"/>
  <c r="GN348" i="1"/>
  <c r="GN344" i="1"/>
  <c r="GN340" i="1"/>
  <c r="GN332" i="1"/>
  <c r="GN328" i="1"/>
  <c r="GN324" i="1"/>
  <c r="GN320" i="1"/>
  <c r="GN316" i="1"/>
  <c r="GN312" i="1"/>
  <c r="GN304" i="1"/>
  <c r="GN300" i="1"/>
  <c r="GN296" i="1"/>
  <c r="GN288" i="1"/>
  <c r="GN284" i="1"/>
  <c r="GN280" i="1"/>
  <c r="GN276" i="1"/>
  <c r="GN272" i="1"/>
  <c r="GN268" i="1"/>
  <c r="GN260" i="1"/>
  <c r="GN256" i="1"/>
  <c r="GO247" i="1"/>
  <c r="GN243" i="1"/>
  <c r="GO225" i="1"/>
  <c r="GN221" i="1"/>
  <c r="GO212" i="1"/>
  <c r="GN208" i="1"/>
  <c r="GN195" i="1"/>
  <c r="GN173" i="1"/>
  <c r="GN147" i="1"/>
  <c r="GN125" i="1"/>
  <c r="GN99" i="1"/>
  <c r="GN77" i="1"/>
  <c r="GN55" i="1"/>
  <c r="GO46" i="1"/>
  <c r="GN42" i="1"/>
  <c r="GP42" i="1"/>
  <c r="GP218" i="1"/>
  <c r="GP189" i="1"/>
  <c r="GP157" i="1"/>
  <c r="GP141" i="1"/>
  <c r="GP109" i="1"/>
  <c r="GP93" i="1"/>
  <c r="GP61" i="1"/>
  <c r="GP28" i="1"/>
  <c r="GO251" i="1"/>
  <c r="GN247" i="1"/>
  <c r="GN238" i="1"/>
  <c r="GO234" i="1"/>
  <c r="GP234" i="1"/>
  <c r="GO229" i="1"/>
  <c r="GN225" i="1"/>
  <c r="GO216" i="1"/>
  <c r="GN212" i="1"/>
  <c r="GO203" i="1"/>
  <c r="GO186" i="1"/>
  <c r="GP186" i="1"/>
  <c r="GO181" i="1"/>
  <c r="GO168" i="1"/>
  <c r="GO155" i="1"/>
  <c r="GO138" i="1"/>
  <c r="GP138" i="1"/>
  <c r="GO133" i="1"/>
  <c r="GO120" i="1"/>
  <c r="GO90" i="1"/>
  <c r="GP90" i="1"/>
  <c r="GP361" i="1"/>
  <c r="GP333" i="1"/>
  <c r="GP289" i="1"/>
  <c r="GP261" i="1"/>
  <c r="GP231" i="1"/>
  <c r="GP203" i="1"/>
  <c r="GP188" i="1"/>
  <c r="GP155" i="1"/>
  <c r="GP140" i="1"/>
  <c r="GP107" i="1"/>
  <c r="GP27" i="1"/>
  <c r="GN242" i="1"/>
  <c r="GN229" i="1"/>
  <c r="GN216" i="1"/>
  <c r="GN194" i="1"/>
  <c r="GN181" i="1"/>
  <c r="GN168" i="1"/>
  <c r="GN146" i="1"/>
  <c r="GN133" i="1"/>
  <c r="GN120" i="1"/>
  <c r="GN98" i="1"/>
  <c r="GN85" i="1"/>
  <c r="GN72" i="1"/>
  <c r="GN41" i="1"/>
  <c r="GP244" i="1"/>
  <c r="GP230" i="1"/>
  <c r="GP202" i="1"/>
  <c r="GP170" i="1"/>
  <c r="GP154" i="1"/>
  <c r="GP122" i="1"/>
  <c r="GP106" i="1"/>
  <c r="GP74" i="1"/>
  <c r="GP58" i="1"/>
  <c r="GP43" i="1"/>
  <c r="GP26" i="1"/>
  <c r="GO141" i="1"/>
  <c r="GO128" i="1"/>
  <c r="GO115" i="1"/>
  <c r="GO93" i="1"/>
  <c r="GO80" i="1"/>
  <c r="GO67" i="1"/>
  <c r="GN54" i="1"/>
  <c r="GP54" i="1"/>
  <c r="GO49" i="1"/>
  <c r="GP345" i="1"/>
  <c r="GP301" i="1"/>
  <c r="GP273" i="1"/>
  <c r="GP215" i="1"/>
  <c r="GP201" i="1"/>
  <c r="GP153" i="1"/>
  <c r="GP105" i="1"/>
  <c r="GP40" i="1"/>
  <c r="GP25" i="1"/>
  <c r="GN24" i="1"/>
  <c r="GP24" i="1"/>
  <c r="GN250" i="1"/>
  <c r="GO246" i="1"/>
  <c r="GP246" i="1"/>
  <c r="GO241" i="1"/>
  <c r="GO228" i="1"/>
  <c r="GN224" i="1"/>
  <c r="GN211" i="1"/>
  <c r="GN202" i="1"/>
  <c r="GO198" i="1"/>
  <c r="GP198" i="1"/>
  <c r="GO180" i="1"/>
  <c r="GO167" i="1"/>
  <c r="GN163" i="1"/>
  <c r="GN154" i="1"/>
  <c r="GO150" i="1"/>
  <c r="GP150" i="1"/>
  <c r="GO145" i="1"/>
  <c r="GO132" i="1"/>
  <c r="GO119" i="1"/>
  <c r="GN115" i="1"/>
  <c r="GN106" i="1"/>
  <c r="GO102" i="1"/>
  <c r="GP102" i="1"/>
  <c r="GO84" i="1"/>
  <c r="GO71" i="1"/>
  <c r="GN67" i="1"/>
  <c r="GO62" i="1"/>
  <c r="GO53" i="1"/>
  <c r="GN36" i="1"/>
  <c r="GP242" i="1"/>
  <c r="GP214" i="1"/>
  <c r="GP183" i="1"/>
  <c r="GP135" i="1"/>
  <c r="GP119" i="1"/>
  <c r="GP87" i="1"/>
  <c r="GP56" i="1"/>
  <c r="GP39" i="1"/>
  <c r="GP23" i="1"/>
  <c r="GN132" i="1"/>
  <c r="GP357" i="1"/>
  <c r="GP313" i="1"/>
  <c r="GP285" i="1"/>
  <c r="GP227" i="1"/>
  <c r="GP182" i="1"/>
  <c r="GP166" i="1"/>
  <c r="GP134" i="1"/>
  <c r="GP118" i="1"/>
  <c r="GP86" i="1"/>
  <c r="GP70" i="1"/>
  <c r="GP38" i="1"/>
  <c r="GP22" i="1"/>
  <c r="GP254" i="1"/>
  <c r="GP240" i="1"/>
  <c r="GP226" i="1"/>
  <c r="GP196" i="1"/>
  <c r="GP148" i="1"/>
  <c r="GP100" i="1"/>
  <c r="GP52" i="1"/>
  <c r="GP21" i="1"/>
  <c r="GN18" i="1"/>
  <c r="GP18" i="1"/>
  <c r="GO253" i="1"/>
  <c r="GO240" i="1"/>
  <c r="GO227" i="1"/>
  <c r="GN214" i="1"/>
  <c r="GO210" i="1"/>
  <c r="GP210" i="1"/>
  <c r="GO205" i="1"/>
  <c r="GO192" i="1"/>
  <c r="GO179" i="1"/>
  <c r="GN166" i="1"/>
  <c r="GO162" i="1"/>
  <c r="GP162" i="1"/>
  <c r="GO157" i="1"/>
  <c r="GO144" i="1"/>
  <c r="GO131" i="1"/>
  <c r="GN118" i="1"/>
  <c r="GO114" i="1"/>
  <c r="GP114" i="1"/>
  <c r="GO109" i="1"/>
  <c r="GO96" i="1"/>
  <c r="GO83" i="1"/>
  <c r="GN70" i="1"/>
  <c r="GO66" i="1"/>
  <c r="GP66" i="1"/>
  <c r="GO52" i="1"/>
  <c r="GN48" i="1"/>
  <c r="GO39" i="1"/>
  <c r="GN35" i="1"/>
  <c r="GP325" i="1"/>
  <c r="GP297" i="1"/>
  <c r="GP253" i="1"/>
  <c r="GP179" i="1"/>
  <c r="GP131" i="1"/>
  <c r="GP83" i="1"/>
  <c r="GP20" i="1"/>
  <c r="GN30" i="1"/>
  <c r="GP30" i="1"/>
  <c r="GN29" i="1"/>
  <c r="GP29" i="1"/>
  <c r="GO353" i="1"/>
  <c r="GO341" i="1"/>
  <c r="GO329" i="1"/>
  <c r="GO317" i="1"/>
  <c r="GO305" i="1"/>
  <c r="GO293" i="1"/>
  <c r="GO281" i="1"/>
  <c r="GO269" i="1"/>
  <c r="GO257" i="1"/>
  <c r="GN218" i="1"/>
  <c r="GO209" i="1"/>
  <c r="GN192" i="1"/>
  <c r="GN170" i="1"/>
  <c r="GO161" i="1"/>
  <c r="GN144" i="1"/>
  <c r="GN122" i="1"/>
  <c r="GO113" i="1"/>
  <c r="GN96" i="1"/>
  <c r="GN74" i="1"/>
  <c r="GO65" i="1"/>
  <c r="GP238" i="1"/>
  <c r="GP194" i="1"/>
  <c r="GP178" i="1"/>
  <c r="GP146" i="1"/>
  <c r="GP130" i="1"/>
  <c r="GP98" i="1"/>
  <c r="GP82" i="1"/>
  <c r="GP50" i="1"/>
  <c r="GP19" i="1"/>
  <c r="GO34" i="1"/>
  <c r="GO32" i="1"/>
  <c r="GO31" i="1"/>
  <c r="GO20" i="1"/>
  <c r="GO24" i="1"/>
  <c r="GO29" i="1"/>
  <c r="GO21" i="1"/>
  <c r="GO25" i="1"/>
  <c r="GN28" i="1"/>
  <c r="GO27" i="1"/>
  <c r="GO23" i="1"/>
  <c r="GO19" i="1"/>
  <c r="GO30" i="1"/>
  <c r="GO26" i="1"/>
  <c r="GO22" i="1"/>
  <c r="GO18" i="1"/>
  <c r="GP16" i="1"/>
  <c r="GP15" i="1"/>
  <c r="GP14" i="1"/>
  <c r="GP13" i="1"/>
  <c r="GP12" i="1"/>
  <c r="GP11" i="1"/>
  <c r="GN17" i="1"/>
  <c r="GO13" i="1"/>
  <c r="GN14" i="1"/>
  <c r="GN12" i="1"/>
  <c r="GO15" i="1"/>
  <c r="GO11" i="1"/>
  <c r="GO16" i="1"/>
  <c r="GM4" i="1"/>
  <c r="B223" i="7"/>
  <c r="B224" i="7"/>
  <c r="B225" i="7"/>
  <c r="B226" i="7"/>
  <c r="B227" i="7"/>
  <c r="B228" i="7"/>
  <c r="B229" i="7"/>
  <c r="B230" i="7"/>
  <c r="B231" i="7"/>
  <c r="B232" i="7"/>
  <c r="B233" i="7"/>
  <c r="B222" i="7"/>
  <c r="B221" i="7"/>
  <c r="B194" i="7"/>
  <c r="B195" i="7"/>
  <c r="B196" i="7"/>
  <c r="B197" i="7"/>
  <c r="B198" i="7"/>
  <c r="B199" i="7"/>
  <c r="B200" i="7"/>
  <c r="B201" i="7"/>
  <c r="B202" i="7"/>
  <c r="B203" i="7"/>
  <c r="B204" i="7"/>
  <c r="B205" i="7"/>
  <c r="B207" i="7"/>
  <c r="B208" i="7"/>
  <c r="B210" i="7"/>
  <c r="B211" i="7"/>
  <c r="B212" i="7"/>
  <c r="B213" i="7"/>
  <c r="B214" i="7"/>
  <c r="B215" i="7"/>
  <c r="B216" i="7"/>
  <c r="B217" i="7"/>
  <c r="B219" i="7"/>
  <c r="B220" i="7"/>
  <c r="B193" i="7"/>
  <c r="B164" i="7"/>
  <c r="B165" i="7"/>
  <c r="B166" i="7"/>
  <c r="B167" i="7"/>
  <c r="B168" i="7"/>
  <c r="B169" i="7"/>
  <c r="B171" i="7"/>
  <c r="B172" i="7"/>
  <c r="B173" i="7"/>
  <c r="B174" i="7"/>
  <c r="B175" i="7"/>
  <c r="B176" i="7"/>
  <c r="B177" i="7"/>
  <c r="B179" i="7"/>
  <c r="B180" i="7"/>
  <c r="B181" i="7"/>
  <c r="B182" i="7"/>
  <c r="B183" i="7"/>
  <c r="B184" i="7"/>
  <c r="B185" i="7"/>
  <c r="B186" i="7"/>
  <c r="B187" i="7"/>
  <c r="B189" i="7"/>
  <c r="B190" i="7"/>
  <c r="B192" i="7"/>
  <c r="B163" i="7"/>
  <c r="B162" i="7"/>
  <c r="B158" i="7"/>
  <c r="B159" i="7"/>
  <c r="B160" i="7"/>
  <c r="B161" i="7"/>
  <c r="B135" i="7"/>
  <c r="B136" i="7"/>
  <c r="B137" i="7"/>
  <c r="B138" i="7"/>
  <c r="B139" i="7"/>
  <c r="B140" i="7"/>
  <c r="B142" i="7"/>
  <c r="B143" i="7"/>
  <c r="B144" i="7"/>
  <c r="B145" i="7"/>
  <c r="B146" i="7"/>
  <c r="B147" i="7"/>
  <c r="B148" i="7"/>
  <c r="B149" i="7"/>
  <c r="B151" i="7"/>
  <c r="B152" i="7"/>
  <c r="B154" i="7"/>
  <c r="B155" i="7"/>
  <c r="B156" i="7"/>
  <c r="B157" i="7"/>
  <c r="B134" i="7"/>
  <c r="B105" i="7"/>
  <c r="B106" i="7"/>
  <c r="B107" i="7"/>
  <c r="B108" i="7"/>
  <c r="B110" i="7"/>
  <c r="B111" i="7"/>
  <c r="B112" i="7"/>
  <c r="B113" i="7"/>
  <c r="B115" i="7"/>
  <c r="B116" i="7"/>
  <c r="B117" i="7"/>
  <c r="B118" i="7"/>
  <c r="B119" i="7"/>
  <c r="B120" i="7"/>
  <c r="B121" i="7"/>
  <c r="B122" i="7"/>
  <c r="B124" i="7"/>
  <c r="B125" i="7"/>
  <c r="B126" i="7"/>
  <c r="B127" i="7"/>
  <c r="B128" i="7"/>
  <c r="B129" i="7"/>
  <c r="B130" i="7"/>
  <c r="B131" i="7"/>
  <c r="B133" i="7"/>
  <c r="B104" i="7"/>
  <c r="B103" i="7"/>
  <c r="B95" i="7"/>
  <c r="B96" i="7"/>
  <c r="B97" i="7"/>
  <c r="B98" i="7"/>
  <c r="B99" i="7"/>
  <c r="B100" i="7"/>
  <c r="B101" i="7"/>
  <c r="B102" i="7"/>
  <c r="B74" i="7"/>
  <c r="B75" i="7"/>
  <c r="B76" i="7"/>
  <c r="B77" i="7"/>
  <c r="B79" i="7"/>
  <c r="B80" i="7"/>
  <c r="B81" i="7"/>
  <c r="B83" i="7"/>
  <c r="B84" i="7"/>
  <c r="B86" i="7"/>
  <c r="B87" i="7"/>
  <c r="B88" i="7"/>
  <c r="B89" i="7"/>
  <c r="B90" i="7"/>
  <c r="B92" i="7"/>
  <c r="B93" i="7"/>
  <c r="B73" i="7"/>
  <c r="B45" i="7"/>
  <c r="B46" i="7"/>
  <c r="B47" i="7"/>
  <c r="B48" i="7"/>
  <c r="B49" i="7"/>
  <c r="B50" i="7"/>
  <c r="B51" i="7"/>
  <c r="B52" i="7"/>
  <c r="B54" i="7"/>
  <c r="B55" i="7"/>
  <c r="B56" i="7"/>
  <c r="B57" i="7"/>
  <c r="B58" i="7"/>
  <c r="B59" i="7"/>
  <c r="B60" i="7"/>
  <c r="B61" i="7"/>
  <c r="B62" i="7"/>
  <c r="B63" i="7"/>
  <c r="B64" i="7"/>
  <c r="B66" i="7"/>
  <c r="B67" i="7"/>
  <c r="B68" i="7"/>
  <c r="B70" i="7"/>
  <c r="B71" i="7"/>
  <c r="B72" i="7"/>
  <c r="B44" i="7"/>
  <c r="F59" i="4"/>
  <c r="F60" i="4"/>
  <c r="F61" i="4"/>
  <c r="F62" i="4"/>
  <c r="F63" i="4"/>
  <c r="F64" i="4"/>
  <c r="F65" i="4"/>
  <c r="F58" i="4"/>
  <c r="GM5" i="1"/>
  <c r="GM6" i="1"/>
  <c r="GM7" i="1"/>
  <c r="GM8" i="1"/>
  <c r="GM9" i="1"/>
  <c r="GM10" i="1"/>
  <c r="D2" i="5"/>
  <c r="GN10" i="1" l="1"/>
  <c r="GP10" i="1"/>
  <c r="GN9" i="1"/>
  <c r="GP9" i="1"/>
  <c r="GN8" i="1"/>
  <c r="GP8" i="1"/>
  <c r="GO4" i="1"/>
  <c r="GP4" i="1"/>
  <c r="GO6" i="1"/>
  <c r="GP6" i="1"/>
  <c r="GO5" i="1"/>
  <c r="GP5" i="1"/>
  <c r="GN7" i="1"/>
  <c r="GP7" i="1"/>
  <c r="GO9" i="1"/>
  <c r="GN4" i="1"/>
  <c r="GO10" i="1"/>
  <c r="GN6" i="1"/>
  <c r="GN5" i="1"/>
  <c r="GO7" i="1"/>
  <c r="GO8" i="1"/>
</calcChain>
</file>

<file path=xl/sharedStrings.xml><?xml version="1.0" encoding="utf-8"?>
<sst xmlns="http://schemas.openxmlformats.org/spreadsheetml/2006/main" count="4950" uniqueCount="1184">
  <si>
    <t>ORGANISATION</t>
  </si>
  <si>
    <t>A</t>
  </si>
  <si>
    <t>What is your organisation code?  - Organisation code</t>
  </si>
  <si>
    <t>B</t>
  </si>
  <si>
    <t>What is your organisation code?  - Name of organisation</t>
  </si>
  <si>
    <t>C</t>
  </si>
  <si>
    <t>What is your organisation code?  - Analyst notes</t>
  </si>
  <si>
    <t>D</t>
  </si>
  <si>
    <t>What type of organisation do you belong to?
For example: ICB, acute trust, GP, prescribing cost centre etc - Type of organisation</t>
  </si>
  <si>
    <t>E</t>
  </si>
  <si>
    <t>What type of organisation do you belong to?
For example: ICB, acute trust, GP, prescribing cost centre etc - Analyst notes</t>
  </si>
  <si>
    <t>F</t>
  </si>
  <si>
    <t>What is your role? - role</t>
  </si>
  <si>
    <t>G</t>
  </si>
  <si>
    <t>What is your role? - Analyst notes</t>
  </si>
  <si>
    <t>TEAM</t>
  </si>
  <si>
    <t>H</t>
  </si>
  <si>
    <t>Please specify the total number of substantive data professionals and their whole-time equivalents (WTEs) employed within your team. Please include the breakdown of occupied and vacant WTEs.  - Number of data professionals</t>
  </si>
  <si>
    <t>I</t>
  </si>
  <si>
    <t>Please specify the total number of substantive data professionals and their whole-time equivalents (WTEs) employed within your team. Please include the breakdown of occupied and vacant WTEs.  - WTEs total</t>
  </si>
  <si>
    <t>J</t>
  </si>
  <si>
    <t>Please specify the total number of substantive data professionals and their whole-time equivalents (WTEs) employed within your team. Please include the breakdown of occupied and vacant WTEs.  - WTEs occupied</t>
  </si>
  <si>
    <t>K</t>
  </si>
  <si>
    <t>Please specify the total number of substantive data professionals and their whole-time equivalents (WTEs) employed within your team. Please include the breakdown of occupied and vacant WTEs.  - WTEs vacancies</t>
  </si>
  <si>
    <t>L</t>
  </si>
  <si>
    <t>Please specify the total number of substantive data professionals and their whole-time equivalents (WTEs) employed within your team. Please include the breakdown of occupied and vacant WTEs.  - Analyst notes</t>
  </si>
  <si>
    <t>GRADES</t>
  </si>
  <si>
    <t>M</t>
  </si>
  <si>
    <t>Please provide a whole-time equivalent (WTE) breakdown by grade and the total of data professionals detailed in your response to question 4. If no grade is a direct match, please select the grade that closely matches that position. -  £20,270 - 21,318 Occupied WTE</t>
  </si>
  <si>
    <t>N</t>
  </si>
  <si>
    <t>Please provide a whole-time equivalent (WTE) breakdown by grade and the total of data professionals detailed in your response to question 4. If no grade is a direct match, please select the grade that closely matches that position. - Total vacant WTE - Range: £20,270 - 21,318 (AfC Grade 2, Civil Service Grade: -)</t>
  </si>
  <si>
    <t>O</t>
  </si>
  <si>
    <t>Please provide a whole-time equivalent (WTE) breakdown by grade and the total of data professionals detailed in your response to question 4. If no grade is a direct match, please select the grade that closely matches that position. - Total occupied WTE - Range:  £21,730 - 23,177</t>
  </si>
  <si>
    <t>P</t>
  </si>
  <si>
    <t>Please provide a whole-time equivalent (WTE) breakdown by grade and the total of data professionals detailed in your response to question 4. If no grade is a direct match, please select the grade that closely matches that position. - Total vacant WTE - £21,730 - 23,177</t>
  </si>
  <si>
    <t>Q</t>
  </si>
  <si>
    <t>Please provide a whole-time equivalent (WTE) breakdown by grade and the total of data professionals detailed in your response to question 4. If no grade is a direct match, please select the grade that closely matches that position. - Total occupied WTE - Range: £23,949 - 26,282 (AfC Grade 4, Civil Service Grade: EO)</t>
  </si>
  <si>
    <t>R</t>
  </si>
  <si>
    <t>Please provide a whole-time equivalent (WTE) breakdown by grade and the total of data professionals detailed in your response to question 4. If no grade is a direct match, please select the grade that closely matches that position. - Total vacant WTE - Range: £23,949 - 26,282 (AfC Grade 4, Civil Service Grade: EO)</t>
  </si>
  <si>
    <t>S</t>
  </si>
  <si>
    <t>Please provide a whole-time equivalent (WTE) breakdown by grade and the total of data professionals detailed in your response to question 4. If no grade is a direct match, please select the grade that closely matches that position. - Total occupied WTE - Range: £27,005 - 32,934 (AfC Grade 5, Civil Service Grade: HEO)</t>
  </si>
  <si>
    <t>T</t>
  </si>
  <si>
    <t>Please provide a whole-time equivalent (WTE) breakdown by grade and the total of data professionals detailed in your response to question 4. If no grade is a direct match, please select the grade that closely matches that position. - Total vacant WTE - Range: £27,005 - 32,934 (AfC Grade 5, Civil Service Grade: HEO)</t>
  </si>
  <si>
    <t>U</t>
  </si>
  <si>
    <t>Please provide a whole-time equivalent (WTE) breakdown by grade and the total of data professionals detailed in your response to question 4. If no grade is a direct match, please select the grade that closely matches that position. - Total occupied WTE - Range: £33,705 - 40,588 (AfC Grade 6, Civil Service Grade: SEO)</t>
  </si>
  <si>
    <t>V</t>
  </si>
  <si>
    <t>Please provide a whole-time equivalent (WTE) breakdown by grade and the total of data professionals detailed in your response to question 4. If no grade is a direct match, please select the grade that closely matches that position. - Total vacant WTE - Range: £33,705 - 40,588 (AfC Grade 6, Civil Service Grade: SEO)</t>
  </si>
  <si>
    <t>W</t>
  </si>
  <si>
    <t>Please provide a whole-time equivalent (WTE) breakdown by grade and the total of data professionals detailed in your response to question 4. If no grade is a direct match, please select the grade that closely matches that position. - Total occupied WTE - Range: £41,659 - 47,672 (AfC Grade 7, Civil Service Grade: 7)</t>
  </si>
  <si>
    <t>X</t>
  </si>
  <si>
    <t>Please provide a whole-time equivalent (WTE) breakdown by grade and the total of data professionals detailed in your response to question 4. If no grade is a direct match, please select the grade that closely matches that position. - Total vacant WTE - Range: £41,659 - 47,672 (AfC Grade 7, Civil Service Grade: 7)</t>
  </si>
  <si>
    <t>Y</t>
  </si>
  <si>
    <t>Please provide a whole-time equivalent (WTE) breakdown by grade and the total of data professionals detailed in your response to question 4. If no grade is a direct match, please select the grade that closely matches that position. - Total occupied WTE - Range: £48,526 - 54,619 (AfC Grade 8a, Civil Service Grade: 6)</t>
  </si>
  <si>
    <t>Z</t>
  </si>
  <si>
    <t>Please provide a whole-time equivalent (WTE) breakdown by grade and the total of data professionals detailed in your response to question 4. If no grade is a direct match, please select the grade that closely matches that position. - Total vacant WTE - Range: £48,526 - 54,619 (AfC Grade 8a, Civil Service Grade: 6)</t>
  </si>
  <si>
    <t>Please provide a whole-time equivalent (WTE) breakdown by grade and the total of data professionals detailed in your response to question 4. If no grade is a direct match, please select the grade that closely matches that position. - Total occupied WTE - Range: £56,164 - 65,262 (AfC Grade 8b, Civil Service Grade: 6)</t>
  </si>
  <si>
    <t>Please provide a whole-time equivalent (WTE) breakdown by grade and the total of data professionals detailed in your response to question 4. If no grade is a direct match, please select the grade that closely matches that position. - Total vacant WTE - Range: £56,164 - 65,262 (AfC Grade 8b, Civil Service Grade: 6)</t>
  </si>
  <si>
    <t>Please provide a whole-time equivalent (WTE) breakdown by grade and the total of data professionals detailed in your response to question 4. If no grade is a direct match, please select the grade that closely matches that position. - Total occupied WTE - Range: £67,064 - 77,274 (AfC Grade 8c, Civil Service Grade: SCS16) </t>
  </si>
  <si>
    <t>Please provide a whole-time equivalent (WTE) breakdown by grade and the total of data professionals detailed in your response to question 4. If no grade is a direct match, please select the grade that closely matches that position. - Total vacant WTE - Range: £67,064 - 77,274 (AfC Grade 8c, Civil Service Grade: SCS16) </t>
  </si>
  <si>
    <t>Please provide a whole-time equivalent (WTE) breakdown by grade and the total of data professionals detailed in your response to question 4. If no grade is a direct match, please select the grade that closely matches that position. - Total occupied WTE - Range: £79,592 - 91,787 (AfC Grade 8d, Civil Service Grade: SCS1)</t>
  </si>
  <si>
    <t>Please provide a whole-time equivalent (WTE) breakdown by grade and the total of data professionals detailed in your response to question 4. If no grade is a direct match, please select the grade that closely matches that position. - Total vacant WTE - Range: £79,592 - 91,787 (AfC Grade 8d, Civil Service Grade: SCS1)</t>
  </si>
  <si>
    <t>Please provide a whole-time equivalent (WTE) breakdown by grade and the total of data professionals detailed in your response to question 4. If no grade is a direct match, please select the grade that closely matches that position. - Total occupied WTE - Range: £95,135 - 109,475 (AfC Grade 9, Civil Service Grade: SCS1)</t>
  </si>
  <si>
    <t>Please provide a whole-time equivalent (WTE) breakdown by grade and the total of data professionals detailed in your response to question 4. If no grade is a direct match, please select the grade that closely matches that position. - Total vacant WTE - Range: £95,135 - 109,475 (AfC Grade 9, Civil Service Grade: SCS1)</t>
  </si>
  <si>
    <t>Please provide a whole-time equivalent (WTE) breakdown by grade and the total of data professionals detailed in your response to question 4. If no grade is a direct match, please select the grade that closely matches that position. - Analyst notes</t>
  </si>
  <si>
    <t>ROLES</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</si>
  <si>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information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</si>
  <si>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information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</si>
  <si>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scientist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</si>
  <si>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scientist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</si>
  <si>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engineer</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</si>
  <si>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engineer</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</si>
  <si>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performance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</si>
  <si>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performance analyst</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</si>
  <si>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combined</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</si>
  <si>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combined</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</si>
  <si>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Analyst notes</t>
  </si>
  <si>
    <t>STRUCTURE</t>
  </si>
  <si>
    <t>What analytical structure is employed within your organisation? - analytical structure employed within your organisation</t>
  </si>
  <si>
    <t>What analytical structure is employed within your organisation? - Other - analytical structure is employed within your organisation</t>
  </si>
  <si>
    <t>What analytical structure is employed within your organisation? - Analyst notes</t>
  </si>
  <si>
    <t>WORK AREA</t>
  </si>
  <si>
    <t>What is main area of work of your organisation and where in your organisation's structure is your team based? - What is your main work area - Healthcare</t>
  </si>
  <si>
    <t>What is main area of work of your organisation and where in your organisation's structure is your team based? - What is your main work area - Public health</t>
  </si>
  <si>
    <t>What is main area of work of your organisation and where in your organisation's structure is your team based? - What is your main work area - Social care</t>
  </si>
  <si>
    <t>What is main area of work of your organisation and where in your organisation's structure is your team based? - What is your main work area - Other</t>
  </si>
  <si>
    <t>What is main area of work of your organisation and where in your organisation's structure is your team based? - Main area of work other</t>
  </si>
  <si>
    <t>What is main area of work of your organisation and where in your organisation's structure is your team based? - Department/division within organisation is the central data professionals team based</t>
  </si>
  <si>
    <t>What is main area of work of your organisation and where in your organisation's structure is your team based? - other type of department/division</t>
  </si>
  <si>
    <t>What is main area of work of your organisation and where in your organisation's structure is your team based? - Analyst notes</t>
  </si>
  <si>
    <t>MANAGEMENT</t>
  </si>
  <si>
    <t>How are your data professionals line managed?  - how are data professionals managed</t>
  </si>
  <si>
    <t>How are your data professionals line managed?  - Other data professional management</t>
  </si>
  <si>
    <t>How are your data professionals line managed?  - Analyst notes</t>
  </si>
  <si>
    <t>ESR</t>
  </si>
  <si>
    <t>On the rating scale below please select a response that best characterises how you feel about the following statement. "In your organisation, is it possible to tell the number of data and analytical staff from your electronic staff record system?" - Agenda for change</t>
  </si>
  <si>
    <t>On the rating scale below please select a response that best characterises how you feel about the following statement. "In your organisation, is it possible to tell the number of data and analytical staff from your electronic staff record system?" - Analyst notes</t>
  </si>
  <si>
    <t>CHIEF ANALYST</t>
  </si>
  <si>
    <t>Do you currently have a senior data role within your organisation eg chief analytical officer/head of data professional? - senior data role</t>
  </si>
  <si>
    <t>Do you currently have a senior data role within your organisation eg chief analytical officer/head of data professional? - job title of the most senior data role position</t>
  </si>
  <si>
    <t>Do you currently have a senior data role within your organisation eg chief analytical officer/head of data professional? - What banding is this role is the most senior data role</t>
  </si>
  <si>
    <t>Do you currently have a senior data role within your organisation eg chief analytical officer/head of data professional? - Do you have the most senior data role position</t>
  </si>
  <si>
    <t>Do you currently have a senior data role within your organisation eg chief analytical officer/head of data professional? - Analyst notes</t>
  </si>
  <si>
    <t>TENURE</t>
  </si>
  <si>
    <t>What is the average tenure of data professionals within your team? - Average tenure of data professionals</t>
  </si>
  <si>
    <t>What is the average tenure of data professionals within your team? - Analyst notes</t>
  </si>
  <si>
    <t>VACANCY</t>
  </si>
  <si>
    <t>Do you currently have vacancies within your team of data professionals? - Vacancies with data team</t>
  </si>
  <si>
    <t>Do you currently have vacancies within your team of data professionals? - Analyst notes</t>
  </si>
  <si>
    <t>Give details about your difficulties in hiring. - Recruitment difficulties in bands - Filling positions for AfC Grades 2-4 (or equivalent)</t>
  </si>
  <si>
    <t>Give details about your difficulties in hiring. - Recruitment difficulties in bands - Filling positions for AfC Grades 5-7 (or equivalent)</t>
  </si>
  <si>
    <t>Give details about your difficulties in hiring. - Recruitment difficulties in bands - Filling positions for AfC Grades 8-9 (or equivalent)</t>
  </si>
  <si>
    <t>Give details about your difficulties in hiring. - Main difficulties in recruitment - Pay scales</t>
  </si>
  <si>
    <t>Give details about your difficulties in hiring. - Main difficulties in recruitment - Banding restrictions</t>
  </si>
  <si>
    <t>Give details about your difficulties in hiring. - Main difficulties in recruitment - Specific technical skills</t>
  </si>
  <si>
    <t>Give details about your difficulties in hiring. - Main difficulties in recruitment - Other</t>
  </si>
  <si>
    <t>Give details about your difficulties in hiring. - Other - recruitment difficulties</t>
  </si>
  <si>
    <t>Give details about your difficulties in hiring. - Analyst notes</t>
  </si>
  <si>
    <t>Is there any difficulty in filling certain job roles? - Difficulty in filling certain job roles</t>
  </si>
  <si>
    <t>Is there any difficulty in filling certain job roles? - Which job roles trouble filling</t>
  </si>
  <si>
    <t>Is there any difficulty in filling certain job roles? - Analyst notes</t>
  </si>
  <si>
    <t>TRAINING</t>
  </si>
  <si>
    <t>Approximately, what was your organisation's training spend for the data professionals detailed in question 4 for financial year 21/22? - organisations training spend for data professionals</t>
  </si>
  <si>
    <t>Approximately, what was your organisation's training spend for the data professionals detailed in question 4 for financial year 21/22? - Analyst notes</t>
  </si>
  <si>
    <t>What percentage of your team is part of a professional registration? (eg Association of Professional Healthcare Analysts)  - Percentage of your team is part of a professional registration</t>
  </si>
  <si>
    <t>What percentage of your team is part of a professional registration? (eg Association of Professional Healthcare Analysts)  - Analyst notes</t>
  </si>
  <si>
    <t>CONTRACTOR</t>
  </si>
  <si>
    <t>During the last 12 months, have you used contractors to provide data professional services within your organisation/team? - last 12 months, have you used contractors to provide data professional services within your organisation/team</t>
  </si>
  <si>
    <t>During the last 12 months, have you used contractors to provide data professional services within your organisation/team? - have you used contractors to provide data professional services within your organisation/team - Difficulty in recruiting permanent analytical staff</t>
  </si>
  <si>
    <t>During the last 12 months, have you used contractors to provide data professional services within your organisation/team? - have you used contractors to provide data professional services within your organisation/team - Lack of subject matter expertise</t>
  </si>
  <si>
    <t>During the last 12 months, have you used contractors to provide data professional services within your organisation/team? - have you used contractors to provide data professional services within your organisation/team - Backfill for vacancies/sickness /retirement</t>
  </si>
  <si>
    <t>During the last 12 months, have you used contractors to provide data professional services within your organisation/team? - have you used contractors to provide data professional services within your organisation/team - Extra resource</t>
  </si>
  <si>
    <t>During the last 12 months, have you used contractors to provide data professional services within your organisation/team? - have you used contractors to provide data professional services within your organisation/team - Other</t>
  </si>
  <si>
    <t>During the last 12 months, have you used contractors to provide data professional services within your organisation/team? - Other - have you used contractors to provide data professional services within your organisation/team</t>
  </si>
  <si>
    <t>During the last 12 months, have you used contractors to provide data professional services within your organisation/team? - Analyst notes</t>
  </si>
  <si>
    <t>CONSULTANCY</t>
  </si>
  <si>
    <t>During the last 12 months, have you used consultancies to provide data professional services within your organisation/team? - have you used consultancies to provide data professional services within your organisation/team</t>
  </si>
  <si>
    <t>During the last 12 months, have you used consultancies to provide data professional services within your organisation/team? - Reason used consultancies - Difficulty in recruiting permanent analytical staff</t>
  </si>
  <si>
    <t>During the last 12 months, have you used consultancies to provide data professional services within your organisation/team? - Reason used consultancies - Lack of subject matter expertise</t>
  </si>
  <si>
    <t>During the last 12 months, have you used consultancies to provide data professional services within your organisation/team? - Reason used consultancies - Backfill for vacancies/sickness /retirement</t>
  </si>
  <si>
    <t>During the last 12 months, have you used consultancies to provide data professional services within your organisation/team? - Reason used consultancies - Extra resource</t>
  </si>
  <si>
    <t>During the last 12 months, have you used consultancies to provide data professional services within your organisation/team? - Reason used consultancies - Other</t>
  </si>
  <si>
    <t>During the last 12 months, have you used consultancies to provide data professional services within your organisation/team? - Other - why used consultancies</t>
  </si>
  <si>
    <t>During the last 12 months, have you used consultancies to provide data professional services within your organisation/team? - Analyst notes</t>
  </si>
  <si>
    <t>AGENCY</t>
  </si>
  <si>
    <t>During the last 12 months, have you used agency staff to provide data professional services within your organisation/team? - Used agency staff</t>
  </si>
  <si>
    <t>During the last 12 months, have you used agency staff to provide data professional services within your organisation/team? - Reason - used agency staff - Difficulty in recruiting permanent analytical staff</t>
  </si>
  <si>
    <t>During the last 12 months, have you used agency staff to provide data professional services within your organisation/team? - Reason - used agency staff - Lack of subject matter expertise</t>
  </si>
  <si>
    <t>During the last 12 months, have you used agency staff to provide data professional services within your organisation/team? - Reason - used agency staff - Backfill for vacancies/sickness /retirement</t>
  </si>
  <si>
    <t>During the last 12 months, have you used agency staff to provide data professional services within your organisation/team? - Reason - used agency staff - Extra resource</t>
  </si>
  <si>
    <t>During the last 12 months, have you used agency staff to provide data professional services within your organisation/team? - Reason - used agency staff - Other</t>
  </si>
  <si>
    <t>During the last 12 months, have you used agency staff to provide data professional services within your organisation/team? - Other - reason - used agency staff</t>
  </si>
  <si>
    <t>During the last 12 months, have you used agency staff to provide data professional services within your organisation/team? - Analyst notes</t>
  </si>
  <si>
    <t>BANK</t>
  </si>
  <si>
    <t>During the last 12 months, have you used bank staff to provide data professional services within your organisation/team? - Used bank staff</t>
  </si>
  <si>
    <t>During the last 12 months, have you used bank staff to provide data professional services within your organisation/team? - Reason used bank staff - Difficulty in recruiting permanent analytical staff</t>
  </si>
  <si>
    <t>During the last 12 months, have you used bank staff to provide data professional services within your organisation/team? - Reason used bank staff - Lack of subject matter expertise</t>
  </si>
  <si>
    <t>During the last 12 months, have you used bank staff to provide data professional services within your organisation/team? - Reason used bank staff - Backfill for vacancies/sickness /retirement</t>
  </si>
  <si>
    <t>During the last 12 months, have you used bank staff to provide data professional services within your organisation/team? - Reason used bank staff - Extra resource</t>
  </si>
  <si>
    <t>During the last 12 months, have you used bank staff to provide data professional services within your organisation/team? - Reason used bank staff - Other</t>
  </si>
  <si>
    <t>During the last 12 months, have you used bank staff to provide data professional services within your organisation/team? - Other - reason used bank staff</t>
  </si>
  <si>
    <t>During the last 12 months, have you used bank staff to provide data professional services within your organisation/team? - Analyst notes</t>
  </si>
  <si>
    <t>OUTSOURCING</t>
  </si>
  <si>
    <t>Approximately, how much did you spend on outsourcing (as outlined in questions 18 – 21) during the financial year 21/22? - Outsourcing spend</t>
  </si>
  <si>
    <t>Approximately, how much did you spend on outsourcing (as outlined in questions 18 – 21) during the financial year 21/22? - Analyst notes</t>
  </si>
  <si>
    <t>SOFTWARE</t>
  </si>
  <si>
    <t>What software tools does your team have access to? - Software tools - Specialist proprietary software eg Tableau, MS Azure, Power BI</t>
  </si>
  <si>
    <t>What software tools does your team have access to? - Software tools - Open-source software eg Python, R Studio, JASP</t>
  </si>
  <si>
    <t>What software tools does your team have access to? - Software tools - Standard office packages eg Office 365</t>
  </si>
  <si>
    <t>What software tools does your team have access to? - Software tools - Other</t>
  </si>
  <si>
    <t>What software tools does your team have access to? - Other - software tools</t>
  </si>
  <si>
    <t>What software tools does your team have access to? - Analyst notes</t>
  </si>
  <si>
    <t>Do all data professionals detailed in question 4 have access to specialist proprietary and specialist open-source tools on their PCs?  - access to specialist proprietary and specialist open-source tools on their PCs</t>
  </si>
  <si>
    <t>Do all data professionals detailed in question 4 have access to specialist proprietary and specialist open-source tools on their PCs?  - Analyst notes</t>
  </si>
  <si>
    <t>Are there any barriers that are currently preventing you from adopting and deploying open-source tools on your data professional’s PCs?  For example, IT security concerns, analytical capability, access to training etc  - Barriers to adopting open-source tools</t>
  </si>
  <si>
    <t>Are there any barriers that are currently preventing you from adopting and deploying open-source tools on your data professional’s PCs?  For example, IT security concerns, analytical capability, access to training etc  - What are the barriers to adopting open source tools - IT security concerns</t>
  </si>
  <si>
    <t>Are there any barriers that are currently preventing you from adopting and deploying open-source tools on your data professional’s PCs?  For example, IT security concerns, analytical capability, access to training etc  - What are the barriers to adopting open source tools - Analytical capability</t>
  </si>
  <si>
    <t>Are there any barriers that are currently preventing you from adopting and deploying open-source tools on your data professional’s PCs?  For example, IT security concerns, analytical capability, access to training etc  - What are the barriers to adopting open source tools - Access to training</t>
  </si>
  <si>
    <t>Are there any barriers that are currently preventing you from adopting and deploying open-source tools on your data professional’s PCs?  For example, IT security concerns, analytical capability, access to training etc  - What are the barriers to adopting open source tools - Access to support</t>
  </si>
  <si>
    <t>Are there any barriers that are currently preventing you from adopting and deploying open-source tools on your data professional’s PCs?  For example, IT security concerns, analytical capability, access to training etc  - What are the barriers to adopting open source tools - Other</t>
  </si>
  <si>
    <t>Are there any barriers that are currently preventing you from adopting and deploying open-source tools on your data professional’s PCs?  For example, IT security concerns, analytical capability, access to training etc  - Other - What are the barriers to adopting open source tools</t>
  </si>
  <si>
    <t>Are there any barriers that are currently preventing you from adopting and deploying open-source tools on your data professional’s PCs?  For example, IT security concerns, analytical capability, access to training etc  - Analyst notes</t>
  </si>
  <si>
    <t>SHARING</t>
  </si>
  <si>
    <t>As a team, are you sharing your work and underlying methods with peers outside your team? - Are you sharing work and methods with peers</t>
  </si>
  <si>
    <t>As a team, are you sharing your work and underlying methods with peers outside your team? - Details of how sharing work and methods with peers</t>
  </si>
  <si>
    <t>As a team, are you sharing your work and underlying methods with peers outside your team? - Analyst notes</t>
  </si>
  <si>
    <t>As a team, are you sharing and publishing your code on your own GitHub site or other open-source repository? - Sharing code on GitHub</t>
  </si>
  <si>
    <t>As a team, are you sharing and publishing your code on your own GitHub site or other open-source repository? - Link to repository</t>
  </si>
  <si>
    <t>As a team, are you sharing and publishing your code on your own GitHub site or other open-source repository? - Why unable to share online repository link</t>
  </si>
  <si>
    <t>As a team, are you sharing and publishing your code on your own GitHub site or other open-source repository? - Analyst notes</t>
  </si>
  <si>
    <t>COMMUNICATION</t>
  </si>
  <si>
    <t>Please indicate whether you agree or disagree with the following statements: - Easy to share complex work with board of directors</t>
  </si>
  <si>
    <t>Please indicate whether you agree or disagree with the following statements: - Board of directors receptive to complex statistical work</t>
  </si>
  <si>
    <t>Please indicate whether you agree or disagree with the following statements: - Organisations's decision-making is insight and evidence driven - Strongly disagree</t>
  </si>
  <si>
    <t>Please indicate whether you agree or disagree with the following statements: - Organisations's decision-making is insight and evidence driven - Disagree</t>
  </si>
  <si>
    <t>Please indicate whether you agree or disagree with the following statements: - Organisations's decision-making is insight and evidence driven - Neither agree nor disagree</t>
  </si>
  <si>
    <t>Please indicate whether you agree or disagree with the following statements: - Organisations's decision-making is insight and evidence driven - Agree</t>
  </si>
  <si>
    <t>Please indicate whether you agree or disagree with the following statements: - Organisations's decision-making is insight and evidence driven - Strongly agree</t>
  </si>
  <si>
    <t>Please indicate whether you agree or disagree with the following statements: - Organisations's decision-making is insight and evidence driven - Don’t know</t>
  </si>
  <si>
    <t>Please indicate whether you agree or disagree with the following statements: - Analyst notes</t>
  </si>
  <si>
    <t>FRAMEWORK</t>
  </si>
  <si>
    <t>Are you aware of the National Competency Framework for data professionals? - Aware nof national competency framework</t>
  </si>
  <si>
    <t>Are you aware of the National Competency Framework for data professionals? - Analyst notes</t>
  </si>
  <si>
    <t>CHALLENGES</t>
  </si>
  <si>
    <t>Which of the following do you perceive to be the biggest challenges in the data profession for your organisation over the next 5 years? Select more than one response where applicable. - The biggest challenges - Access to good quality training</t>
  </si>
  <si>
    <t>Which of the following do you perceive to be the biggest challenges in the data profession for your organisation over the next 5 years? Select more than one response where applicable. - The biggest challenges - Access to analytical tools (proprietary and open Source)</t>
  </si>
  <si>
    <t>Which of the following do you perceive to be the biggest challenges in the data profession for your organisation over the next 5 years? Select more than one response where applicable. - The biggest challenges - Decision-makers asking better questions of data professional teams</t>
  </si>
  <si>
    <t>Which of the following do you perceive to be the biggest challenges in the data profession for your organisation over the next 5 years? Select more than one response where applicable. - The biggest challenges - Recruitment and retention of professionals</t>
  </si>
  <si>
    <t>Which of the following do you perceive to be the biggest challenges in the data profession for your organisation over the next 5 years? Select more than one response where applicable. - The biggest challenges - Data professionals peer support and networking</t>
  </si>
  <si>
    <t>Which of the following do you perceive to be the biggest challenges in the data profession for your organisation over the next 5 years? Select more than one response where applicable. - The biggest challenges - Reducing routine analytical ‘churn’</t>
  </si>
  <si>
    <t>Which of the following do you perceive to be the biggest challenges in the data profession for your organisation over the next 5 years? Select more than one response where applicable. - The biggest challenges - Raising the profile and importance of good analysis in my organisation</t>
  </si>
  <si>
    <t>Which of the following do you perceive to be the biggest challenges in the data profession for your organisation over the next 5 years? Select more than one response where applicable. - The biggest challenges - Career framework and progression</t>
  </si>
  <si>
    <t>Which of the following do you perceive to be the biggest challenges in the data profession for your organisation over the next 5 years? Select more than one response where applicable. - The biggest challenges - Professional Registration (Association of Professional Healthcare Analysts)</t>
  </si>
  <si>
    <t>Which of the following do you perceive to be the biggest challenges in the data profession for your organisation over the next 5 years? Select more than one response where applicable. - The biggest challenges - Financial constraints</t>
  </si>
  <si>
    <t>Which of the following do you perceive to be the biggest challenges in the data profession for your organisation over the next 5 years? Select more than one response where applicable. - The biggest challenges - None – we have no challenges</t>
  </si>
  <si>
    <t>Which of the following do you perceive to be the biggest challenges in the data profession for your organisation over the next 5 years? Select more than one response where applicable. - The biggest challenges - Other</t>
  </si>
  <si>
    <t>Which of the following do you perceive to be the biggest challenges in the data profession for your organisation over the next 5 years? Select more than one response where applicable. - Other - biggest challenges</t>
  </si>
  <si>
    <t>Which of the following do you perceive to be the biggest challenges in the data profession for your organisation over the next 5 years? Select more than one response where applicable. - Analyst notes</t>
  </si>
  <si>
    <t>ASSIST</t>
  </si>
  <si>
    <t>What support, if any, could arm’s-length bodies provide that would assist you with the challenges you have highlighted? - What support could arm’s-length bodies provide</t>
  </si>
  <si>
    <t>What support, if any, could arm’s-length bodies provide that would assist you with the challenges you have highlighted? - Analyst notes</t>
  </si>
  <si>
    <t>SUBSCRIBE</t>
  </si>
  <si>
    <t>Would you like to be kept up to date, or involved in any of the following?
 - Would you like to be kept up to date? - Focus groups relating to this survey</t>
  </si>
  <si>
    <t>Would you like to be kept up to date, or involved in any of the following?
 - Would you like to be kept up to date? - Analyst X community</t>
  </si>
  <si>
    <t>Would you like to be kept up to date, or involved in any of the following?
 - Would you like to be kept up to date? - Data professionalisation newsletter</t>
  </si>
  <si>
    <t>Would you like to be kept up to date, or involved in any of the following?
 - Would you like to be kept up to date? - National Competency Framework for data professionals updates</t>
  </si>
  <si>
    <t>Would you like to be kept up to date, or involved in any of the following?
 - Would you like to be kept up to date? - National Competency Framework for data professionals testing</t>
  </si>
  <si>
    <t>Would you like to be kept up to date, or involved in any of the following?
 - Would you like to be kept up to date? - All of the above</t>
  </si>
  <si>
    <t>Would you like to be kept up to date, or involved in any of the following?
 - Email address:</t>
  </si>
  <si>
    <t>Would you like to be kept up to date, or involved in any of the following?
 - Analyst notes</t>
  </si>
  <si>
    <t>Response ID</t>
  </si>
  <si>
    <t>Created Date</t>
  </si>
  <si>
    <t>Submitted Date</t>
  </si>
  <si>
    <t>Last Modified Date</t>
  </si>
  <si>
    <t>IP Address</t>
  </si>
  <si>
    <t>Browser Identification</t>
  </si>
  <si>
    <t>Analysed</t>
  </si>
  <si>
    <t>Activity State</t>
  </si>
  <si>
    <t>Citizen Space Version</t>
  </si>
  <si>
    <t>Visited Pages - Background</t>
  </si>
  <si>
    <t>Visited Pages - Data professionals within your organisation</t>
  </si>
  <si>
    <t>Visited Pages - Team structures within your organisation</t>
  </si>
  <si>
    <t>Visited Pages - Recruitment, retention and training</t>
  </si>
  <si>
    <t>Visited Pages - Outsourcing</t>
  </si>
  <si>
    <t>Visited Pages - Analytical tools and dissemination</t>
  </si>
  <si>
    <t>GM</t>
  </si>
  <si>
    <t>Org Name Lookup</t>
  </si>
  <si>
    <t>"=IF(ISNA(VLOOKUP($A4,'Org Names'!$B$4:$I$500,2,FALSE)),$B4,VLOOKUP($A4,'Org Names'!$B$4:$I$500,2,FALSE))</t>
  </si>
  <si>
    <t>GN</t>
  </si>
  <si>
    <t>Code &amp; Org Name</t>
  </si>
  <si>
    <t>"=IF(A4="","XXX"&amp;" - "&amp;GM4,A4&amp;" - "&amp;GM4)</t>
  </si>
  <si>
    <t>GO</t>
  </si>
  <si>
    <t>Org Region</t>
  </si>
  <si>
    <t>"=IF(ISNA(VLOOKUP($GM4,'Org Names'!$C$7:$I$503,2,FALSE)),$B4,VLOOKUP($GM4,'Org Names'!$C$7:$I$503,2,FALSE))</t>
  </si>
  <si>
    <t>GP</t>
  </si>
  <si>
    <t>Spare 1</t>
  </si>
  <si>
    <t>GQ</t>
  </si>
  <si>
    <t>Spare 2</t>
  </si>
  <si>
    <t>GR</t>
  </si>
  <si>
    <t>Spare 3</t>
  </si>
  <si>
    <t>GS</t>
  </si>
  <si>
    <t>Spare 4</t>
  </si>
  <si>
    <t>GT</t>
  </si>
  <si>
    <t>Spare 5</t>
  </si>
  <si>
    <t>GU</t>
  </si>
  <si>
    <t>Spare 6</t>
  </si>
  <si>
    <t>GV</t>
  </si>
  <si>
    <t>Spare 7</t>
  </si>
  <si>
    <t>GW</t>
  </si>
  <si>
    <t>Spare 8</t>
  </si>
  <si>
    <t>GX</t>
  </si>
  <si>
    <t>Spare 9</t>
  </si>
  <si>
    <t>GY</t>
  </si>
  <si>
    <t>Spare 10</t>
  </si>
  <si>
    <t>GZ</t>
  </si>
  <si>
    <t>Spare 11</t>
  </si>
  <si>
    <t>HA</t>
  </si>
  <si>
    <t>Spare 12</t>
  </si>
  <si>
    <t>HB</t>
  </si>
  <si>
    <t>Spare 13</t>
  </si>
  <si>
    <t>HC</t>
  </si>
  <si>
    <t>Spare 14</t>
  </si>
  <si>
    <t>HD</t>
  </si>
  <si>
    <t>Spare 15</t>
  </si>
  <si>
    <t>HE</t>
  </si>
  <si>
    <t>Spare 16</t>
  </si>
  <si>
    <t>HF</t>
  </si>
  <si>
    <t>Spare 17</t>
  </si>
  <si>
    <t>HG</t>
  </si>
  <si>
    <t>Spare 18</t>
  </si>
  <si>
    <t>HH</t>
  </si>
  <si>
    <t>Spare 19</t>
  </si>
  <si>
    <t>HI</t>
  </si>
  <si>
    <t>Spare 20</t>
  </si>
  <si>
    <t>HJ</t>
  </si>
  <si>
    <t>Spare 21</t>
  </si>
  <si>
    <t>HK</t>
  </si>
  <si>
    <t>Spare 22</t>
  </si>
  <si>
    <t>HL</t>
  </si>
  <si>
    <t>Spare 23</t>
  </si>
  <si>
    <t>HM</t>
  </si>
  <si>
    <t>Spare 24</t>
  </si>
  <si>
    <t>HN</t>
  </si>
  <si>
    <t>Spare 25</t>
  </si>
  <si>
    <t>NHS Digital ODS Portal</t>
  </si>
  <si>
    <t>Organisation Code</t>
  </si>
  <si>
    <t>Organisation Name</t>
  </si>
  <si>
    <t>Region</t>
  </si>
  <si>
    <t>Org Type</t>
  </si>
  <si>
    <t>Wirral Borough Council</t>
  </si>
  <si>
    <t>North West</t>
  </si>
  <si>
    <t>Local Authority</t>
  </si>
  <si>
    <t>Hertfordshire County Council</t>
  </si>
  <si>
    <t>East of England</t>
  </si>
  <si>
    <t>Norfolk County Council</t>
  </si>
  <si>
    <t>0DF</t>
  </si>
  <si>
    <t>South Central &amp; West CSU</t>
  </si>
  <si>
    <t>South West</t>
  </si>
  <si>
    <t>CSU</t>
  </si>
  <si>
    <t>X26</t>
  </si>
  <si>
    <t>NHS England</t>
  </si>
  <si>
    <t>National</t>
  </si>
  <si>
    <t>Arms Length</t>
  </si>
  <si>
    <t>XXX</t>
  </si>
  <si>
    <t>NHSBSA</t>
  </si>
  <si>
    <t>Solihull Metropolitan Borough Council</t>
  </si>
  <si>
    <t>West Midlands</t>
  </si>
  <si>
    <t>Nottingham City Council</t>
  </si>
  <si>
    <t>East Midlands</t>
  </si>
  <si>
    <t>Suffolk County Council</t>
  </si>
  <si>
    <t>A1L7a</t>
  </si>
  <si>
    <t>NHS Support Agency - MIAA</t>
  </si>
  <si>
    <t>RFR</t>
  </si>
  <si>
    <t>The Rotherham NHS Foundation Trust</t>
  </si>
  <si>
    <t>North East and Yorkshire</t>
  </si>
  <si>
    <t>Acute</t>
  </si>
  <si>
    <t>North East Lincolnshire Council</t>
  </si>
  <si>
    <t>Warwickshire County Council</t>
  </si>
  <si>
    <t>Leicestershire County Council</t>
  </si>
  <si>
    <t>Cambridgeshire County Council</t>
  </si>
  <si>
    <t>East Sussex County Council</t>
  </si>
  <si>
    <t>South East</t>
  </si>
  <si>
    <t>0DE</t>
  </si>
  <si>
    <t>NHS Arden &amp; Gem CSU</t>
  </si>
  <si>
    <t>15E</t>
  </si>
  <si>
    <t>Birmingham &amp; Solihull ICB</t>
  </si>
  <si>
    <t>NHS</t>
  </si>
  <si>
    <t>RBT</t>
  </si>
  <si>
    <t>Mid Cheshire Hospital Foundation Trust</t>
  </si>
  <si>
    <t>RJ1</t>
  </si>
  <si>
    <t>Guys and St Thomas Foundation Trust</t>
  </si>
  <si>
    <t>London</t>
  </si>
  <si>
    <t>RM3</t>
  </si>
  <si>
    <t>Northern Care Alliance Foundation Trust</t>
  </si>
  <si>
    <t>RP401</t>
  </si>
  <si>
    <t>Great Ormond Street Hospital</t>
  </si>
  <si>
    <t>RYJ</t>
  </si>
  <si>
    <t>Imperial College Healthcare</t>
  </si>
  <si>
    <t>T1469</t>
  </si>
  <si>
    <t>NHS Supply Chain</t>
  </si>
  <si>
    <t>316AA</t>
  </si>
  <si>
    <t>Liverpool City Council (Public Health)</t>
  </si>
  <si>
    <t>Thurrock Council</t>
  </si>
  <si>
    <t>QYG</t>
  </si>
  <si>
    <t>Cheshire and Merseyside ICB</t>
  </si>
  <si>
    <t>RQM</t>
  </si>
  <si>
    <t>Chelsea and Westminster Foundation Trust</t>
  </si>
  <si>
    <t>RNZ</t>
  </si>
  <si>
    <t>Salisbury Foundation Trust</t>
  </si>
  <si>
    <t>Hull City Council</t>
  </si>
  <si>
    <t>RWW</t>
  </si>
  <si>
    <t>Warrington and Halton Teaching Hospitals</t>
  </si>
  <si>
    <t>RCD</t>
  </si>
  <si>
    <t>Harrogate and District Foundation Trust</t>
  </si>
  <si>
    <t>RTF</t>
  </si>
  <si>
    <t>Northumbria Healthcare</t>
  </si>
  <si>
    <t>Dudley Metropolitan District Council</t>
  </si>
  <si>
    <t>RAL</t>
  </si>
  <si>
    <t>Royal Free London</t>
  </si>
  <si>
    <t>Bolton Metropolitan Borough Council</t>
  </si>
  <si>
    <t>Luton Borough Council</t>
  </si>
  <si>
    <t>RH8</t>
  </si>
  <si>
    <t>Royal Devon University Healthcare</t>
  </si>
  <si>
    <t>YDD90</t>
  </si>
  <si>
    <t>NHS Shared Business Services (Wakefield)</t>
  </si>
  <si>
    <t>REN</t>
  </si>
  <si>
    <t>The Clatterbridge Cancer Centre</t>
  </si>
  <si>
    <t>Y61</t>
  </si>
  <si>
    <t>East of England Commissioning Region</t>
  </si>
  <si>
    <t>Coventry City Council</t>
  </si>
  <si>
    <t>RWF</t>
  </si>
  <si>
    <t>Maidstone and Tunbridge Wells NHS Trust</t>
  </si>
  <si>
    <t>Halton Borough Council</t>
  </si>
  <si>
    <t>Medway Council</t>
  </si>
  <si>
    <t>Question</t>
  </si>
  <si>
    <t>Count of Activity State</t>
  </si>
  <si>
    <t>Total</t>
  </si>
  <si>
    <t>Back to Home</t>
  </si>
  <si>
    <t>ORGANISATION CODE &amp; DESCRIPTION, AND REGION</t>
  </si>
  <si>
    <t>(All)</t>
  </si>
  <si>
    <t>606 - Hertfordshire County Council</t>
  </si>
  <si>
    <t>607 - Norfolk County Council</t>
  </si>
  <si>
    <t>609 - Suffolk County Council</t>
  </si>
  <si>
    <t>623 - Cambridgeshire County Council</t>
  </si>
  <si>
    <t>622 - Thurrock Council</t>
  </si>
  <si>
    <t>611 - Luton Borough Council</t>
  </si>
  <si>
    <t>Y61 - East of England Commissioning Region</t>
  </si>
  <si>
    <t>East of England Total</t>
  </si>
  <si>
    <t>X26 - NHS England</t>
  </si>
  <si>
    <t>XXX - NHSBSA</t>
  </si>
  <si>
    <t>X24 - NHS England</t>
  </si>
  <si>
    <t>T1469 - NHS Supply Chain</t>
  </si>
  <si>
    <t>National Total</t>
  </si>
  <si>
    <t>319 - Wirral Borough Council</t>
  </si>
  <si>
    <t>A1L7a - NHS Support Agency - MIAA</t>
  </si>
  <si>
    <t>RBT - Mid Cheshire Hospital Foundation Trust</t>
  </si>
  <si>
    <t>RM3 - Northern Care Alliance Foundation Trust</t>
  </si>
  <si>
    <t>XXX - NHS Cheshire &amp; Merseyside ICB</t>
  </si>
  <si>
    <t>321 - Halton Borough Council</t>
  </si>
  <si>
    <t>316AA - Liverpool City Council (Public Health)</t>
  </si>
  <si>
    <t>QYG - Cheshire and Merseyside ICB</t>
  </si>
  <si>
    <t>RWW - Warrington and Halton Teaching Hospitals</t>
  </si>
  <si>
    <t>304 - Bolton Metropolitan Borough Council</t>
  </si>
  <si>
    <t>REN - The Clatterbridge Cancer Centre</t>
  </si>
  <si>
    <t>North West Total</t>
  </si>
  <si>
    <t>0DF - South Central &amp; West CSU</t>
  </si>
  <si>
    <t>RNZ - Salisbury Foundation Trust</t>
  </si>
  <si>
    <t>RH8 - Royal Devon University Healthcare</t>
  </si>
  <si>
    <t>South West Total</t>
  </si>
  <si>
    <t>404 - Warwickshire County Council</t>
  </si>
  <si>
    <t>15E - Birmingham &amp; Solihull ICB</t>
  </si>
  <si>
    <t>410 - Solihull Metropolitan Borough Council</t>
  </si>
  <si>
    <t>408 - Dudley Metropolitan District Council</t>
  </si>
  <si>
    <t>407 - Coventry City Council</t>
  </si>
  <si>
    <t>West Midlands Total</t>
  </si>
  <si>
    <t>512 - Nottingham City Council</t>
  </si>
  <si>
    <t>508 - Leicestershire County Council</t>
  </si>
  <si>
    <t>0DE - NHS Arden &amp; Gem CSU</t>
  </si>
  <si>
    <t>East Midlands Total</t>
  </si>
  <si>
    <t>NHS South Yorkshire</t>
  </si>
  <si>
    <t>XXX - NHS South Yorkshire</t>
  </si>
  <si>
    <t>NHS South Yorkshire Total</t>
  </si>
  <si>
    <t>RFR - The Rotherham NHS Foundation Trust</t>
  </si>
  <si>
    <t>216 - North East Lincolnshire Council</t>
  </si>
  <si>
    <t>215 - Hull City Council</t>
  </si>
  <si>
    <t>RCD - Harrogate and District Foundation Trust</t>
  </si>
  <si>
    <t>RTF - Northumbria Healthcare</t>
  </si>
  <si>
    <t>YDD90 - NHS Shared Business Services (Wakefield)</t>
  </si>
  <si>
    <t>North East and Yorkshire Total</t>
  </si>
  <si>
    <t>RJ1 - Guys and St Thomas Foundation Trust</t>
  </si>
  <si>
    <t>RYJ - Imperial College Healthcare</t>
  </si>
  <si>
    <t>RP401 - Great Ormond Street Hospital</t>
  </si>
  <si>
    <t>RQM - Chelsea and Westminster Foundation Trust</t>
  </si>
  <si>
    <t>RAL - Royal Free London</t>
  </si>
  <si>
    <t>London Total</t>
  </si>
  <si>
    <t>815 - East Sussex County Council</t>
  </si>
  <si>
    <t>821 - Medway Council</t>
  </si>
  <si>
    <t>RWF - Maidstone and Tunbridge Wells NHS Trust</t>
  </si>
  <si>
    <t>South East Total</t>
  </si>
  <si>
    <t>Grand Total</t>
  </si>
  <si>
    <t>Row Labels</t>
  </si>
  <si>
    <t>(blank)</t>
  </si>
  <si>
    <t>ORGANISATION TYPE</t>
  </si>
  <si>
    <t>Acute Trust</t>
  </si>
  <si>
    <t>Arms length body</t>
  </si>
  <si>
    <t>National body</t>
  </si>
  <si>
    <t>Office of Data and Analytics (ODA) within Norfolk County Council</t>
  </si>
  <si>
    <t>Upper Tier Local Authority</t>
  </si>
  <si>
    <t>Acute &amp; Community Trust</t>
  </si>
  <si>
    <t>Local Authority (Upper Tier)</t>
  </si>
  <si>
    <t>NHS Support Agency</t>
  </si>
  <si>
    <t>National arm's length body</t>
  </si>
  <si>
    <t>ICB</t>
  </si>
  <si>
    <t>Business Intelligence for adult care and public health</t>
  </si>
  <si>
    <t>Acute and Community Trust</t>
  </si>
  <si>
    <t>NHS National Procurement Provider</t>
  </si>
  <si>
    <t>Hosted org at an Acute Trust</t>
  </si>
  <si>
    <t>County Council AND Unitary Authority</t>
  </si>
  <si>
    <t>Public Health team within a Local Authority</t>
  </si>
  <si>
    <t>acute, community, mental health</t>
  </si>
  <si>
    <t>NHS SBS - NHS Support Agency</t>
  </si>
  <si>
    <t>Specialist Trust</t>
  </si>
  <si>
    <t>Cancer Alliance</t>
  </si>
  <si>
    <t>JOB ROLE</t>
  </si>
  <si>
    <t>Data and Insight Professional Lead</t>
  </si>
  <si>
    <t>Deputy Director of Analysis</t>
  </si>
  <si>
    <t>Head of Public Health Information</t>
  </si>
  <si>
    <t>Manager</t>
  </si>
  <si>
    <t>NODA brings together data and analytics with partners to help improve services for residents.</t>
  </si>
  <si>
    <t>Principal Analyst</t>
  </si>
  <si>
    <t>Workforce Manager</t>
  </si>
  <si>
    <t>Senior Public Health Analyst</t>
  </si>
  <si>
    <t>Deputy Director Data and Insights</t>
  </si>
  <si>
    <t>Senior Public Health Intelligence Manager</t>
  </si>
  <si>
    <t>Analytical leads within Public Health</t>
  </si>
  <si>
    <t>Data Analyst</t>
  </si>
  <si>
    <t>Assistant Head of Analysis</t>
  </si>
  <si>
    <t>Associate Director Public Health Analysis</t>
  </si>
  <si>
    <t>Application and Configuration Workstream Manager</t>
  </si>
  <si>
    <t>Senior Data Scientist</t>
  </si>
  <si>
    <t>Business Intelligence Lead - Population Health</t>
  </si>
  <si>
    <t>Deputy CIO</t>
  </si>
  <si>
    <t>Team Leader Business Intelligence - Health/Care/Corporate</t>
  </si>
  <si>
    <t>Head of Public Health Intelligence</t>
  </si>
  <si>
    <t>Head of Information and Performance</t>
  </si>
  <si>
    <t>Analytics Director</t>
  </si>
  <si>
    <t>Associate Director Analytics and Evlauation</t>
  </si>
  <si>
    <t>Associate Director of Advanced Analytics</t>
  </si>
  <si>
    <t>Chief Analyst</t>
  </si>
  <si>
    <t>Public Health Intelligence</t>
  </si>
  <si>
    <t>Public Health Consultant</t>
  </si>
  <si>
    <t>Lead Public Health Epidemiologist</t>
  </si>
  <si>
    <t>Senior Programme Manager- Health Intelligence</t>
  </si>
  <si>
    <t>Interim Associate Director of Business Intelligence</t>
  </si>
  <si>
    <t>Deputy Director</t>
  </si>
  <si>
    <t>GM for Information, data warehousing and clinical coding</t>
  </si>
  <si>
    <t>Head of Business Intelligence</t>
  </si>
  <si>
    <t>Head of Information</t>
  </si>
  <si>
    <t>public health intelligence manager</t>
  </si>
  <si>
    <t>Head of Service</t>
  </si>
  <si>
    <t>Associate Director of Information</t>
  </si>
  <si>
    <t>Head of Performance &amp; Analysis</t>
  </si>
  <si>
    <t>Head of Information and Statistics</t>
  </si>
  <si>
    <t>Head of Intelligence</t>
  </si>
  <si>
    <t>Director of Information and Analytics</t>
  </si>
  <si>
    <t>Public Health intelligence specialist</t>
  </si>
  <si>
    <t>Intelligence Manager</t>
  </si>
  <si>
    <t>Head of BI Services</t>
  </si>
  <si>
    <t>Head of Data &amp; Insight</t>
  </si>
  <si>
    <t>Chief Data Officer</t>
  </si>
  <si>
    <t>Head of Informatics / Acting Assistant Director</t>
  </si>
  <si>
    <t>Public Health Consultant leading on corporate Insight</t>
  </si>
  <si>
    <t>Column Labels</t>
  </si>
  <si>
    <t>TOTAL STAFF &amp; WTEs</t>
  </si>
  <si>
    <t>WTEs</t>
  </si>
  <si>
    <t>OCCUPIED STAFF</t>
  </si>
  <si>
    <t>VACANCIES</t>
  </si>
  <si>
    <t>WTEs total</t>
  </si>
  <si>
    <t>WTEs occupied</t>
  </si>
  <si>
    <t>WTEs vacancies</t>
  </si>
  <si>
    <t>Vacancy %</t>
  </si>
  <si>
    <t>XXX - 0</t>
  </si>
  <si>
    <t>Breakdown by Band - Occupied WTEs</t>
  </si>
  <si>
    <t>Values</t>
  </si>
  <si>
    <t>Total occupied WTE - Range:  £20,270 - 21,318 (AfC Grade 2, Civil Service Grade: -, approx LGA Grade: G001 (NJC Points 5 and 6))</t>
  </si>
  <si>
    <t>Total occupied WTE - Range:  £21,730 - 23,177 (AfC Grade 3, Civil Service Grade: AO, approx LGA Grade: G001 (NJC Points 7 to 9))</t>
  </si>
  <si>
    <t>Total occupied WTE - Range: £23,949 - 26,282 (AfC Grade 4, Civil Service Grade: EO, approx LGA Grade: G002)</t>
  </si>
  <si>
    <t xml:space="preserve">Total occupied WTE - Range: £27,005 - 32,934 AfC Grade 5, Civil Service Grade: HEO, approx LGA Grade: G003) </t>
  </si>
  <si>
    <t>Total occupied WTE - Range: £33,705 - 40,588 (AfC Grade 6, Civil Service Grade: SEO, approx LGA Grade: G004)</t>
  </si>
  <si>
    <t>Total occupied WTE - Range: £41,659 - 47,672 (AfC Grade 7, Civil Service Grade: 7, approx LGA Grade: G005 (NJC Points 39 and 40))</t>
  </si>
  <si>
    <t xml:space="preserve"> Total occupied WTE - Range: £48,526 - 54,619 (AfC Grade 8a, Civil Service Grade: 6, approx LGA Grade: G005 (NJC Points 41 and over))</t>
  </si>
  <si>
    <t>Total occupied WTE - Range: £56,164 - 65,262 AfC Grade 8b, Civil Service Grade: 6, approx LGA Grade: G006)</t>
  </si>
  <si>
    <t xml:space="preserve">Total occupied WTE - Range: £67,064 - 77,274 (AfC Grade 8c, Civil Service Grade: SCS16, approx LGA Grade: G007) </t>
  </si>
  <si>
    <t>Total occupied WTE - Range: £79,592 - 91,787 (AfC Grade 8d, Civil Service Grade: SCS1, approx LGA Grade: G008)</t>
  </si>
  <si>
    <t xml:space="preserve"> Total occupied WTE - Range: £95,135 - 109,475 (AfC Grade 9, Civil Service Grade: SCS1, approx LGA Grade: G009 and G010)</t>
  </si>
  <si>
    <t>Breakdown by Band - Vacant WTEs</t>
  </si>
  <si>
    <t>Total vacant WTE - Range: £20,270 - 21,318 (AfC Grade 2, Civil Service Grade: -)</t>
  </si>
  <si>
    <t>Total vacant WTE - £21,730 - 23,177</t>
  </si>
  <si>
    <t>Total vacant WTE - Range: £23,949 - 26,282 (AfC Grade 4, Civil Service Grade: EO)</t>
  </si>
  <si>
    <t>Total vacant WTE - Range: £27,005 - 32,934 (AfC Grade 5, Civil Service Grade: HEO)</t>
  </si>
  <si>
    <t xml:space="preserve"> Total vacant WTE - Range: £33,705 - 40,588 (AfC Grade 6, Civil Service Grade: SEO)</t>
  </si>
  <si>
    <t>Total vacant WTE - Range: £41,659 - 47,672 (AfC Grade 7, Civil Service Grade: 7)</t>
  </si>
  <si>
    <t xml:space="preserve"> Total vacant WTE - Range: £48,526 - 54,619 (AfC Grade 8a, Civil Service Grade: 6)</t>
  </si>
  <si>
    <t>Total vacant WTE - Range: £56,164 - 65,262 (AfC Grade 8b, Civil Service Grade: 6)</t>
  </si>
  <si>
    <t xml:space="preserve"> Total vacant WTE - Range: £67,064 - 77,274 (AfC Grade 8c, Civil Service Grade: SCS16) </t>
  </si>
  <si>
    <t>Total vacant WTE - Range: £79,592 - 91,787 (AfC Grade 8d, Civil Service Grade: SCS1)</t>
  </si>
  <si>
    <t xml:space="preserve"> Total vacant WTE - Range: £95,135 - 109,475 (AfC Grade 9, Civil Service Grade: SCS1)</t>
  </si>
  <si>
    <t>Breakdown by Band - Occupied  and Vacant WTEs</t>
  </si>
  <si>
    <t>(Summary of 2 tables above)</t>
  </si>
  <si>
    <t>Occupied</t>
  </si>
  <si>
    <t>Vacant</t>
  </si>
  <si>
    <t>Total WTE - Range:  £20,270 - 21,318 (AfC Grade 2, Civil Service Grade: -, approx LGA Grade: G001 (NJC Points 5 and 6))</t>
  </si>
  <si>
    <t>Total WTE - Range:  £21,730 - 23,177 (AfC Grade 3, Civil Service Grade: AO, approx LGA Grade: G001 (NJC Points 7 to 9))</t>
  </si>
  <si>
    <t>Total WTE - Range: £23,949 - 26,282 (AfC Grade 4, Civil Service Grade: EO, approx LGA Grade: G002)</t>
  </si>
  <si>
    <t xml:space="preserve">Total WTE - Range: £27,005 - 32,934 AfC Grade 5, Civil Service Grade: HEO, approx LGA Grade: G003) </t>
  </si>
  <si>
    <t>Total WTE - Range: £33,705 - 40,588 (AfC Grade 6, Civil Service Grade: SEO, approx LGA Grade: G004)</t>
  </si>
  <si>
    <t>Total WTE - Range: £41,659 - 47,672 (AfC Grade 7, Civil Service Grade: 7, approx LGA Grade: G005 (NJC Points 39 and 40))</t>
  </si>
  <si>
    <t xml:space="preserve"> Total WTE - Range: £48,526 - 54,619 (AfC Grade 8a, Civil Service Grade: 6, approx LGA Grade: G005 (NJC Points 41 and over))</t>
  </si>
  <si>
    <t>Total WTE - Range: £56,164 - 65,262 AfC Grade 8b, Civil Service Grade: 6, approx LGA Grade: G006)</t>
  </si>
  <si>
    <t xml:space="preserve">Total WTE - Range: £67,064 - 77,274 (AfC Grade 8c, Civil Service Grade: SCS16, approx LGA Grade: G007) </t>
  </si>
  <si>
    <t>Total WTE - Range: £79,592 - 91,787 (AfC Grade 8d, Civil Service Grade: SCS1, approx LGA Grade: G008)</t>
  </si>
  <si>
    <t xml:space="preserve"> Total WTE - Range: £95,135 - 109,475 (AfC Grade 9, Civil Service Grade: SCS1, approx LGA Grade: G009 and G010)</t>
  </si>
  <si>
    <t>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t>
  </si>
  <si>
    <t>Total occupied WTE - Job role: data/ information analyst</t>
  </si>
  <si>
    <t>Total vacant WTE - Job role: data/ information analyst</t>
  </si>
  <si>
    <t>Total occupied WTE - Job role: data scientist</t>
  </si>
  <si>
    <t>Total vacant WTE - Job role: data scientist</t>
  </si>
  <si>
    <t>Total occupied WTE - Job role: data engineer</t>
  </si>
  <si>
    <t>Total vacant WTE - Job role: data engineer</t>
  </si>
  <si>
    <t>Total occupied WTE - Job role: performance analyst</t>
  </si>
  <si>
    <t>Total vacant WTE - Job role: performance analyst</t>
  </si>
  <si>
    <t>Total occupied WTE - Job role: combined</t>
  </si>
  <si>
    <t>Total vacant WTE - Job role: combined</t>
  </si>
  <si>
    <t>What analytical Structure is employed in your organisation?</t>
  </si>
  <si>
    <t>A large central data professional team complimented by a smaller number of data professionals based within directorates and divisions.</t>
  </si>
  <si>
    <t>A system level integrated intelligence function</t>
  </si>
  <si>
    <t>All data professionals reside and are managed within a central data professional team.</t>
  </si>
  <si>
    <t>An outsourced organisation for data and analytics function (such as a CSU)</t>
  </si>
  <si>
    <t>A small central team complimented with a larger number of data professionals based within directorates and divisions.</t>
  </si>
  <si>
    <t>Other</t>
  </si>
  <si>
    <t>Not Answered</t>
  </si>
  <si>
    <t>Analytical capacity is limited throughout the whole council. Small central data team, other analyst sat within directorates, most deal with data returns and very few are able to write reports and conduct needs assessments.</t>
  </si>
  <si>
    <t>Some roles such as governance leads and HR sit outside the central function.</t>
  </si>
  <si>
    <t>No central team - smaller number of data professionals based within teams in directorates.</t>
  </si>
  <si>
    <t>My team is a project team that reports into IT leadership.
The performance function is a large hub with small spokes.
There are also siloed teams in radiology, critical care, cardiology.
A "clinical analytics" function employs analysts with a reporting structure under the medical director, and there are also data professionals in research.</t>
  </si>
  <si>
    <t>An ad hoc array of different teams with no central top-down co-ordination.</t>
  </si>
  <si>
    <t>Majority outsources CSU with senior internal ICB staff</t>
  </si>
  <si>
    <t>several small-medium teams (mine is Public Health, other teams are LA Business Intelligence) but no single central data professional team.</t>
  </si>
  <si>
    <t>8 x former CCG teams brought together in a central team. Some resource is outsourced to CSU (12 WTE), and a small Place team resides within a provider trust (providing services into ICB under SLA). System level integrated intelligence function is in development.</t>
  </si>
  <si>
    <t>I am answering this survey as part of a semi-autonomous department that works with a number of NHS organisations but is hosted by a single acute trust.
The structure is that all department members are within a single structure managed centrally</t>
  </si>
  <si>
    <t>2 main analytical teams and then performance analysts are based within other departments.</t>
  </si>
  <si>
    <t>analysts embedded within departments primarily working on departmental work, increasing but still limited coordinated corporate work</t>
  </si>
  <si>
    <t>In Luton Council we operate a corporate Business Intelligence team serving the whole council.  It comprises of many teams with specialisms.</t>
  </si>
  <si>
    <t>What is your main area of work</t>
  </si>
  <si>
    <t>Healthcare</t>
  </si>
  <si>
    <t>Public health</t>
  </si>
  <si>
    <t>Social care</t>
  </si>
  <si>
    <t>Our team complete work across many different work areas, mainly focusing on the economy, with some work on Public Health or Social care.</t>
  </si>
  <si>
    <t>Shared Business Services for NHS</t>
  </si>
  <si>
    <t>Corporate Insight team which analyses data around city metrics like footfall, parking, premises uses, cultural participation, housing, protected characteristics  etc</t>
  </si>
  <si>
    <t xml:space="preserve">How are your data professionals line managed? </t>
  </si>
  <si>
    <t>A mixture of centrally and locally managed data professionals</t>
  </si>
  <si>
    <t>All managed centrally</t>
  </si>
  <si>
    <t>Matrix management</t>
  </si>
  <si>
    <t>In your organisation, is it possible to tell the number of data and analytical staff from your electronic staff record system?</t>
  </si>
  <si>
    <t>On the rating scale below please select a response that best characterises how you feel about the following statement. "In your organisation, is it possible to tell the number of data and analytical staff from your electronic staff record system?" - Agen</t>
  </si>
  <si>
    <t>Strongly agree</t>
  </si>
  <si>
    <t>Agree</t>
  </si>
  <si>
    <t>Neither agree nor disagree</t>
  </si>
  <si>
    <t>Strongly disagree</t>
  </si>
  <si>
    <t>Don’t know</t>
  </si>
  <si>
    <t>Disagree</t>
  </si>
  <si>
    <t xml:space="preserve">Do you currently have a senior data role within your organisation eg chief analytical officer/head of data professional? </t>
  </si>
  <si>
    <t>No</t>
  </si>
  <si>
    <t>Yes</t>
  </si>
  <si>
    <t>Don't know</t>
  </si>
  <si>
    <t>job title of the most senior data role position</t>
  </si>
  <si>
    <t>Chief Data and Analytics Officer</t>
  </si>
  <si>
    <t>Director of Insight &amp; Analytics</t>
  </si>
  <si>
    <t>Director of Insight and Analytics (Head of Profession)</t>
  </si>
  <si>
    <t>Deputy Director Data &amp; Insights</t>
  </si>
  <si>
    <t>Head of Analysis &amp; Insight</t>
  </si>
  <si>
    <t>Chief Digital and Information Officer</t>
  </si>
  <si>
    <t>Head of Performance, Research and Intelligence</t>
  </si>
  <si>
    <t>Associate Director Analytics and Evaluation</t>
  </si>
  <si>
    <t>Executive Director of BI</t>
  </si>
  <si>
    <t>Head of Corporate Intelligence</t>
  </si>
  <si>
    <t>Senior Programme Manager - Health Intelligence</t>
  </si>
  <si>
    <t>Chief Digital Officer</t>
  </si>
  <si>
    <t>Head of data science and data warehousing</t>
  </si>
  <si>
    <t>Associate Director of Business Intelligence</t>
  </si>
  <si>
    <t>Director of Business Intelligence</t>
  </si>
  <si>
    <t>Head of Business Intelligence (Zoe Bulmer)</t>
  </si>
  <si>
    <t>Head of Informatics - Cancer Alliance</t>
  </si>
  <si>
    <t>What banding is this role is the most senior data role</t>
  </si>
  <si>
    <t>£89,345 to £103,268</t>
  </si>
  <si>
    <t>8C</t>
  </si>
  <si>
    <t>ESM3</t>
  </si>
  <si>
    <t>8D</t>
  </si>
  <si>
    <t>VSM</t>
  </si>
  <si>
    <t>8b</t>
  </si>
  <si>
    <t>SCP 58-61</t>
  </si>
  <si>
    <t>Band 9</t>
  </si>
  <si>
    <t>Do you have the most senior data role position</t>
  </si>
  <si>
    <t>0 up to 2 years</t>
  </si>
  <si>
    <t>4 up to 6 years</t>
  </si>
  <si>
    <t>6 up to 8 years</t>
  </si>
  <si>
    <t>10 years and over</t>
  </si>
  <si>
    <t>2 up to 4 years</t>
  </si>
  <si>
    <t>8 up to 10 years</t>
  </si>
  <si>
    <t>Do you currently have vacancies within your team of data professionals?</t>
  </si>
  <si>
    <t>Main difficulties in recruiting to certain bandings</t>
  </si>
  <si>
    <t>Filling positions for AfC Grades 2-4 (or equivalent)</t>
  </si>
  <si>
    <t>Filling positions for AfC Grades 5-7 (or equivalent)</t>
  </si>
  <si>
    <t>Filling positions for AfC Grades 8-9 (or equivalent)</t>
  </si>
  <si>
    <t>Main difficulties in recruiting  - reasons</t>
  </si>
  <si>
    <t>Pay scales</t>
  </si>
  <si>
    <t>Banding restrictions</t>
  </si>
  <si>
    <t>Specific technical skills</t>
  </si>
  <si>
    <t>Challenging environment</t>
  </si>
  <si>
    <t>Recruitment activity currently restricted so cannot comment</t>
  </si>
  <si>
    <t>The current AFC means that to go up to the next band can often only be an extra £100-£300, so folk don’t see it is worth the move.
Fixed terms contracts/budgets</t>
  </si>
  <si>
    <t>I have only recently joined my team and so do not know how successful the last round of recruitment was.</t>
  </si>
  <si>
    <t>We currently have a recruitment freeze, so unable to recruit.  Ordinarily the difficulties - at all levels - are pay scales/banding restrictions and the bureaucracy of recruitment processes.</t>
  </si>
  <si>
    <t>Poor pipeline. Few band 5/6 posts to feed into band 7 in London, but it is not justifiable to appoint a candidate with no experience at band 7. Limits the field.</t>
  </si>
  <si>
    <t>Lots of data roles in health service and hard to hold onto staff on local government terms and conditions. Private sector also now looking to recruit analysts and hard to compete.</t>
  </si>
  <si>
    <t>Recruitment freeze</t>
  </si>
  <si>
    <t>Need people with experience in mixed methods (quantitative and qualitative) and the ability to do magic with numbers, translate and critically appraise.</t>
  </si>
  <si>
    <t>Recently undergone extensive recruitment campaign. Difficulty recruiting to band 6 and band 7 posts - primarily issues with identifying analysts with relevant skills and in finding data scientists with practical experience (lots of people who have recently done MSc in Data Science but limited hands on experience with real data. Also issues with 8a due to changes to agenda for change - little incentive for analysts who are at top of band 7 to move to bottom of 8a as salary is almost the same.</t>
  </si>
  <si>
    <t>Expensive area of the country to live but pay scales don't reflect this.
We are not able to offer 100% home working and expect some presence in the office.</t>
  </si>
  <si>
    <t>Vacancy freeze</t>
  </si>
  <si>
    <t>Corporate restictions on recruitment</t>
  </si>
  <si>
    <t>Difficult to know why we're seeing a reduction in the number of applications, but we are continually looking for new areas to raise our profile and advertise our posts.</t>
  </si>
  <si>
    <t>a mix between lack of technical skills in the candidates and lack of data maturity within the organisation to attract suitable candidates</t>
  </si>
  <si>
    <t>Tend to be ok at hiring  - we have a relatively new team as only formed early 2020 so retention is good and people not been here on average over 4 years due to new team rather than turnover.</t>
  </si>
  <si>
    <t>Is there any difficulty in filling certain job roles?</t>
  </si>
  <si>
    <t>Not applicable</t>
  </si>
  <si>
    <t>Which job roles difficulty filling?</t>
  </si>
  <si>
    <t>Intelligence Partner (8a) and Intelligence Manager (8a)</t>
  </si>
  <si>
    <t>Senior Analyst</t>
  </si>
  <si>
    <t>Hard to find competent analysts, low applications and none with direct experience</t>
  </si>
  <si>
    <t>Specialist population health role due to temporary contracts</t>
  </si>
  <si>
    <t>specialist analytical roles / epidemiologists / appropriate health data scientist skills</t>
  </si>
  <si>
    <t>Band 7 analysts</t>
  </si>
  <si>
    <t>Data Architect</t>
  </si>
  <si>
    <t>Data analyst</t>
  </si>
  <si>
    <t>Analyst manager level roles and technical data/data science roles</t>
  </si>
  <si>
    <t>Data Engineer (all levels), Power BI Developer (Band 7 and above), Analyst roles Band 7 and above.</t>
  </si>
  <si>
    <t>All analyst roles are difficult to fill, but we also struggle to fill evaluation roles</t>
  </si>
  <si>
    <t>Statistical analyst</t>
  </si>
  <si>
    <t>Mid level 7 is difficult to find people</t>
  </si>
  <si>
    <t>Funding for the posts.</t>
  </si>
  <si>
    <t>Junior analyst roles</t>
  </si>
  <si>
    <t>Public Health Senior Epidemiologist &amp; Public Health Analyst</t>
  </si>
  <si>
    <t>Associate Director level (no suitable candidates to interview), Data Scientists.</t>
  </si>
  <si>
    <t>General Analyst roles</t>
  </si>
  <si>
    <t>Senior level roles with experience and funding constraints on fixed term contracts</t>
  </si>
  <si>
    <t>Data Warehouse Developers</t>
  </si>
  <si>
    <t>general lack of public health skills relevant to data analytics</t>
  </si>
  <si>
    <t>Senior Information Analysts</t>
  </si>
  <si>
    <t>Harder to recruit more senior analysts</t>
  </si>
  <si>
    <t>Have had difficulty recruiting across job roles due to competitiveness with other LAs / NHS. However, feel that retention is good due to flexibility and team working.</t>
  </si>
  <si>
    <t>Power BI skills and senior analysts</t>
  </si>
  <si>
    <t>data engineer</t>
  </si>
  <si>
    <t>Senior Analyst (performance and intelligence)</t>
  </si>
  <si>
    <t>Data analysts</t>
  </si>
  <si>
    <t>Data Architect, Data Engineer, Data Scientist</t>
  </si>
  <si>
    <t>Struggled with particular B7 role last year but then got someone.</t>
  </si>
  <si>
    <t>Analytical roles with cancer experience</t>
  </si>
  <si>
    <t>Analyst grade post which require a significant level of technical expertise which the salary doesn't necessarily reflect</t>
  </si>
  <si>
    <t>Mid range analysts. Tend to receive applications for under or over qualified applicants.</t>
  </si>
  <si>
    <t xml:space="preserve">Approximately, what was your organisation's training spend for the data professionals detailed in question 4 for financial year 21/22? </t>
  </si>
  <si>
    <t>£700</t>
  </si>
  <si>
    <t>Approximately £100 per person is available for online training.</t>
  </si>
  <si>
    <t>Do not know</t>
  </si>
  <si>
    <t>Unknown</t>
  </si>
  <si>
    <t>Unsure</t>
  </si>
  <si>
    <t>£0</t>
  </si>
  <si>
    <t>£2,000</t>
  </si>
  <si>
    <t>Don't know at NHS England level</t>
  </si>
  <si>
    <t>10,000</t>
  </si>
  <si>
    <t>£20k</t>
  </si>
  <si>
    <t>£8k</t>
  </si>
  <si>
    <t>5-7k</t>
  </si>
  <si>
    <t>Not known - some internal training and NHS training courses</t>
  </si>
  <si>
    <t>Difficult to unpick as analysts take advantage of free offers, centrally funded regionalwide/CSU offers. Considering direct funding it is not much more than £10K</t>
  </si>
  <si>
    <t>Internal or free training only so £0</t>
  </si>
  <si>
    <t>Unknown - devolved CCG budgets.</t>
  </si>
  <si>
    <t>£5,000</t>
  </si>
  <si>
    <t>Unsure - training and development was not easily accessible</t>
  </si>
  <si>
    <t>n/k</t>
  </si>
  <si>
    <t>there was no upper limit within the department.  Staff got all training requested</t>
  </si>
  <si>
    <t>£3,000</t>
  </si>
  <si>
    <t>0 - no identified training spend but allowed time for staff to attend free webinars and to develop using online courses</t>
  </si>
  <si>
    <t>£6k</t>
  </si>
  <si>
    <t>not possible to separate out analytical staff. training budgets have been limited so tend to take up free opportunities but paid opportunities can be funded</t>
  </si>
  <si>
    <t>Use apprenticeship levy mainly so not sure.</t>
  </si>
  <si>
    <t>2,000</t>
  </si>
  <si>
    <t>approx. £3,500 not including courses funded through apprenticeship levy or those provided via OHID, NHSE etc</t>
  </si>
  <si>
    <t>£600</t>
  </si>
  <si>
    <t>What percentage of your team is part of a professional registration? (eg Association of Professional Healthcare Analysts)</t>
  </si>
  <si>
    <t>0% - 20%</t>
  </si>
  <si>
    <t>21% - 40%</t>
  </si>
  <si>
    <t>81% - 100%</t>
  </si>
  <si>
    <t>During the last 12 months, have you used contractors to provide data professional services within your organisation/team?</t>
  </si>
  <si>
    <t>During the last 12 months, have you used contractors to provide data professional services within your organisation/team? - services within your organisation/team</t>
  </si>
  <si>
    <t>Difficulty in recruiting permanent analytical staff</t>
  </si>
  <si>
    <t>Lack of subject matter expertise</t>
  </si>
  <si>
    <t>Backfill for vacancies/sickness /retirement</t>
  </si>
  <si>
    <t>Extra resource</t>
  </si>
  <si>
    <t>Availability of non recurring funding</t>
  </si>
  <si>
    <t>Needed qualitative skills that we lacked, and limited workforce capacity.</t>
  </si>
  <si>
    <t>Data Scientist on a specific ML project.</t>
  </si>
  <si>
    <t>Unable to add new staff and being swamped with work so had to bring in a CSU</t>
  </si>
  <si>
    <t>One off projects for example Household Survey</t>
  </si>
  <si>
    <t>During the last 12 months, have you used consultancies to provide data professional services within your organisation/team?</t>
  </si>
  <si>
    <t>Working with consultancy scoping for data modernisation programme.</t>
  </si>
  <si>
    <t>During the last 12 months, have you used agencies to provide data professional services within your organisation/team?</t>
  </si>
  <si>
    <t>Extra resource for managing COVID-19 data</t>
  </si>
  <si>
    <t>During the last 12 months, have you used bank staff to provide data professional services within your organisation/team?</t>
  </si>
  <si>
    <t>unknown</t>
  </si>
  <si>
    <t>£10,000</t>
  </si>
  <si>
    <t>£50,000</t>
  </si>
  <si>
    <t>not applicable</t>
  </si>
  <si>
    <t>250,000</t>
  </si>
  <si>
    <t>£170k</t>
  </si>
  <si>
    <t>Not known</t>
  </si>
  <si>
    <t>£75000</t>
  </si>
  <si>
    <t>Sorry this was prior to me joining the organisation</t>
  </si>
  <si>
    <t>20,000</t>
  </si>
  <si>
    <t>£7,000</t>
  </si>
  <si>
    <t>Unsure - came from centralised budget or another directorates budget</t>
  </si>
  <si>
    <t>30,000</t>
  </si>
  <si>
    <t>60,000</t>
  </si>
  <si>
    <t>£122,990</t>
  </si>
  <si>
    <t>£30000</t>
  </si>
  <si>
    <t>Spend funded through local NHS and hosted in LA team - £60k</t>
  </si>
  <si>
    <t>£150k</t>
  </si>
  <si>
    <t>NA</t>
  </si>
  <si>
    <t>15,000</t>
  </si>
  <si>
    <t xml:space="preserve">What software tools does your team have access to? </t>
  </si>
  <si>
    <t>Specialist proprietary software eg Tableau, MS Azure, Power BI</t>
  </si>
  <si>
    <t>Open-source software eg Python, R Studio, JASP</t>
  </si>
  <si>
    <t>Standard office packages eg Office 365</t>
  </si>
  <si>
    <t>ArcGIS etc.</t>
  </si>
  <si>
    <t>Some use of R and Power Bi</t>
  </si>
  <si>
    <t>Foundry</t>
  </si>
  <si>
    <t>SystemOne
Eclipse
Objective</t>
  </si>
  <si>
    <t>Redgate SQL Prompt</t>
  </si>
  <si>
    <t>SQL server</t>
  </si>
  <si>
    <t>Oracle BI, SAS</t>
  </si>
  <si>
    <t>Git, SQL Server Management Studio</t>
  </si>
  <si>
    <t>Do all data professionals detailed in question 4 have access to specialist proprietary and specialist open-source tools on their PCs?</t>
  </si>
  <si>
    <t>Yes - all tools</t>
  </si>
  <si>
    <t>Yes - some tools</t>
  </si>
  <si>
    <t xml:space="preserve">Are there any barriers that are currently preventing you from adopting and deploying open-source tools on your data professional’s PCs?  For example, IT security concerns, analytical capability, access to training etc </t>
  </si>
  <si>
    <t>IT security concerns</t>
  </si>
  <si>
    <t>Analytical capability</t>
  </si>
  <si>
    <t>Access to training</t>
  </si>
  <si>
    <t>Access to support</t>
  </si>
  <si>
    <t>IMT are very supportive and evaluate requests on a case by case basis.</t>
  </si>
  <si>
    <t>Some software tools do not meet GDPR guidelines (eg storing data within UK) and so cannot be used.</t>
  </si>
  <si>
    <t>Specifications of machines</t>
  </si>
  <si>
    <t>Availability of alternatives and need to set aside time to invest in learning</t>
  </si>
  <si>
    <t>Working across two local authorities (PCC / CCC) with different IT provision and licencing</t>
  </si>
  <si>
    <t>Capacity</t>
  </si>
  <si>
    <t>Time to explore and learn the software.</t>
  </si>
  <si>
    <t>time to develop skills in new areas vs BAU</t>
  </si>
  <si>
    <t>now able to get software installed but not embedded within the organisation due to uncertainties about future direction restricting training &amp; learning opportunities</t>
  </si>
  <si>
    <t>As a team, are you sharing your work and underlying methods with peers outside your team?</t>
  </si>
  <si>
    <t>Details of how sharing work and methods with peers</t>
  </si>
  <si>
    <t>Local department conversation, local system analyst networks, regional analyst networks e.g. those organised by OHID, national meetings / conference on request</t>
  </si>
  <si>
    <t>We always try to share our work within both the teams across our organisation and to external organisations like district councils, constabulary etc. This is at the heart of NODA's objectives to share insight and analytical capabilities. For example, we have shared our work on the cost of living to district partners, as well as some work for a district council on reducing inequality target areas.</t>
  </si>
  <si>
    <t>We have a Solihull information and intelligence group where we share knowledge and methods.</t>
  </si>
  <si>
    <t>Team are part of the Data Science CoP (Knowledge Hub)
Team also link in with wider teams within Analysis &amp; Intelligence at our organisation. We are hoping to expand the professional network in the near future.
We also collaborate and work closely wit analytical teams within other local authorities and the ICB in our area.</t>
  </si>
  <si>
    <t>Sharing outputs at conferences  / promoting work</t>
  </si>
  <si>
    <t>Very sporadically and in low tech ways.  Circulating code between teams based on informal networks and relationships.</t>
  </si>
  <si>
    <t>We participate in the Epic UK Collaborative, sharing build with the rest of the Epic community.</t>
  </si>
  <si>
    <t>Currently no agreement on open publication, mostly external talks.</t>
  </si>
  <si>
    <t>Starting to use GitHub
Sharing with the Wider Analyst network set up by the ICB.</t>
  </si>
  <si>
    <t>Sharing with 1) other acute trusts in NW London Acute Provider Collaborative 2) other Cerner trusts in England</t>
  </si>
  <si>
    <t>Part of a health/care system data cell, various subject and area networks and also a multi-agency data group.</t>
  </si>
  <si>
    <t>There is a community of practice within our organisation.
Also a network of Public Health Analysts in the South East.</t>
  </si>
  <si>
    <t>Training sessions for best practice</t>
  </si>
  <si>
    <t>Sharing tools, training and data skills with wider end users regualrly.</t>
  </si>
  <si>
    <t>team members part of Tableau community and NW analyst network. We also train in the NW on measuring for improvement</t>
  </si>
  <si>
    <t>Quarterly analyst network day across CSU, regular meetings with other teams on specific projects, sharing of some code via GitHub, collaboration outside of CSU on specific projects (e.g. with NHSE, submission to methods group)</t>
  </si>
  <si>
    <t>Embedded CSU team share work across other CSU teams.</t>
  </si>
  <si>
    <t>Sharing information about it and publishing work online - would like to do more in the way of sharing methods and approaches</t>
  </si>
  <si>
    <t>various network groups and joint workstreams; in particular across partner teams such ICB and Local Authority colleagues</t>
  </si>
  <si>
    <t>Sharing with NHSE as part of Federated Data Platform programme (data navigator tool). Sharing with provider colleagues in local forums.</t>
  </si>
  <si>
    <t>External advisory group</t>
  </si>
  <si>
    <t>In North West London ICS, we share code and learning across the acutes.</t>
  </si>
  <si>
    <t>We share across and within our ICS both formally and informally but we plan to formalise these arrangements further as the need to collaborate intensifies, not only as a business requirement but also to address resource and skills gaps in data professionals across the system.</t>
  </si>
  <si>
    <t>via Public Health community of interest groups (KHub) &amp; regional networks across Yorkshire &amp; North East</t>
  </si>
  <si>
    <t>Some sharing through regional networks but some of these have been impacted through COVID and are re-establishing as groups.</t>
  </si>
  <si>
    <t>Lead the North Central London analyst working group</t>
  </si>
  <si>
    <t>postcode cleaning function, use of OHID's fingertips API</t>
  </si>
  <si>
    <t>Building Citizen Analyst role in the business - upskilling colleagues from other teams</t>
  </si>
  <si>
    <t>Present at AphA branch meetings, Senior Analyst network meetings, regional meetings.</t>
  </si>
  <si>
    <t>We are contacted by new members of other Cancer Alliances who ask us about our approach and methods</t>
  </si>
  <si>
    <t>Via regional groups but to a limited extent</t>
  </si>
  <si>
    <t>We share R code with local partners to query datasets in a standardised way across the system. 
We have shared code for projects with public health teams in other local authorities who have shown an interest in analysis we've produced. The team can then produce a similar analysis without needing to start from scratch.</t>
  </si>
  <si>
    <t>As a team, are you sharing and publishing your code on your own GitHub site or other open-source repository?</t>
  </si>
  <si>
    <t>Link to repository</t>
  </si>
  <si>
    <t>https://github.com/herts-phei
https://gitlab.com/eoepublichealth_public
https://gitlab.com/eoepublichealth (locked to region)</t>
  </si>
  <si>
    <t>Just starting on this.</t>
  </si>
  <si>
    <t>https://github.com/shanwilkinson2
not a team repository but trying to develop expertise</t>
  </si>
  <si>
    <t>https://github.com/daudi/phutils
Although we haven't published any updates for some time.</t>
  </si>
  <si>
    <t>Why unable to share online repository link</t>
  </si>
  <si>
    <t>Lack of capacity to get into this</t>
  </si>
  <si>
    <t>Public version not set up yet. Exploring internal via Azure Dev Ops</t>
  </si>
  <si>
    <t>While we don't normally publish our code online, we do share within the organisation any practices that can be implemented elsewhere and/or improved upon.</t>
  </si>
  <si>
    <t>Code would only be for internal use.</t>
  </si>
  <si>
    <t>Not sure of when it is appropriate to do so
Not sure how</t>
  </si>
  <si>
    <t>Planned for the future</t>
  </si>
  <si>
    <t>Organisational aversion to "publishing" and lack of impetus to do so, with support to do it well.</t>
  </si>
  <si>
    <t>Dont have a git hub set up but do plan to develop one.</t>
  </si>
  <si>
    <t>We share via the Epic UK Collaborative.</t>
  </si>
  <si>
    <t>Currently undertaking options appraisal for repository. Intend to start sharing by 31/3/24</t>
  </si>
  <si>
    <t>Not yet established</t>
  </si>
  <si>
    <t>Not a big part of what we do, more in translational and secondary analysis space than big data processing and complex queries</t>
  </si>
  <si>
    <t>Team use GitHub internally for version control. Some code published on our external site, some concerns about sharing some scripts outside of NHS with private sector organisations that we may compete for work with</t>
  </si>
  <si>
    <t>We do not have anything to share, we would if we had anything to share</t>
  </si>
  <si>
    <t>Hindered by capacity to engage with the platform.</t>
  </si>
  <si>
    <t>.</t>
  </si>
  <si>
    <t>Not using appropriate software</t>
  </si>
  <si>
    <t>There are some individuals who share code but there is not an organisational account.</t>
  </si>
  <si>
    <t>Not something we've ever been asked to do or known what the benefit would be</t>
  </si>
  <si>
    <t>infrequent use of coding to necessitate this</t>
  </si>
  <si>
    <t>the plan is for us to do so in the coming year</t>
  </si>
  <si>
    <t>We are not at this stage</t>
  </si>
  <si>
    <t>Have made some use of various code but have not developed process to ensure that we're sharing this systematically.</t>
  </si>
  <si>
    <t>This is something that we will be starting.</t>
  </si>
  <si>
    <t>Owned by another team</t>
  </si>
  <si>
    <t>This is work in progress - git hub only set up last week to look at version control.</t>
  </si>
  <si>
    <t>No idea where to start with using that level of software and safety of sharing from an IG point of view</t>
  </si>
  <si>
    <t>Not currently a priority</t>
  </si>
  <si>
    <t>Easy to share complex work with board of directors</t>
  </si>
  <si>
    <t>Board of directors receptive to complex statistical work</t>
  </si>
  <si>
    <t>Organisations's decision-making is insight and evidence driven</t>
  </si>
  <si>
    <t>Aware of national competency framework</t>
  </si>
  <si>
    <t>%Aware =</t>
  </si>
  <si>
    <t>Which of the following do you perceive to be the biggest challenges in the data profession for your organisation over the next 5 years?</t>
  </si>
  <si>
    <t>Access to good quality training</t>
  </si>
  <si>
    <t>Access to analytical tools (proprietary and open Source)</t>
  </si>
  <si>
    <t>Decision-makers asking better questions of data professional teams</t>
  </si>
  <si>
    <t>Recruitment and retention of professionals</t>
  </si>
  <si>
    <t>Data professionals peer support and networking</t>
  </si>
  <si>
    <t>Reducing routine analytical ‘churn’</t>
  </si>
  <si>
    <t>Raising the profile and importance of good analysis in my organisation</t>
  </si>
  <si>
    <t>Career framework and progression</t>
  </si>
  <si>
    <t>Professional Registration (Association of Professional Healthcare Analysts)</t>
  </si>
  <si>
    <t>Financial constraints</t>
  </si>
  <si>
    <t>None – we have no challenges</t>
  </si>
  <si>
    <t>Esp. non-analytical training i.e. storytelling, action from data</t>
  </si>
  <si>
    <t>Policy awareness and translating policy into analytical questions
Data professionals along the career pathway need a range of experience. While the Health and Care and Local Authority sectors provide a great opportunity to look at a variety of questions to answer with different analytical / data science approaches and methods, as data professionals it is nice to have a steer from senior decision makers. Skilling up senior decision makers is one way to achieve this, the other way is for senior decision makers to trust their data professionals working with policy and experts to define and prioritise questions etc.</t>
  </si>
  <si>
    <t>Upskilling of team members and managing expectations of senior leaders in line with a learning pathway.</t>
  </si>
  <si>
    <t>Access to accurate and timely system level data at an ICB level to enable collaborative analysis and decision making.</t>
  </si>
  <si>
    <t>"Last mile" productionisation, deployment, adoption.  Infrastructure and analytical/innovation culture in the organisation.</t>
  </si>
  <si>
    <t>Cultural change needed to use data differently to either performance or PbR focused</t>
  </si>
  <si>
    <t>National demand for complex data flows and data returns with very short turnaround times.
Increasingly these are not conforming to the ISN framework - requests come to us that are ill defined and lacking standards.  These take a lot of our time and take away from useful internal developments and opportunities.</t>
  </si>
  <si>
    <t>putting in place data warehousing/ lakehousing &amp; infrastructure to use this &amp; feed into decision making.
Prioritising the expenditure at a time of further savings &amp; efficiencies</t>
  </si>
  <si>
    <t xml:space="preserve"> What support could arm’s-length bodies provide</t>
  </si>
  <si>
    <t>What support, if any, could arm’s-length bodies provide that would assist you with the challenges you have highlighted?</t>
  </si>
  <si>
    <t>Any professional bodies available to our analysts that can offer best practices and networking opportunities.</t>
  </si>
  <si>
    <t>Need to challenge NHSE demands more.</t>
  </si>
  <si>
    <t>Our regional OHID colleagues and AnalystX provide lots of support which is great. I think if there were readily available help for data professionals to help communicate priorities and ideas in more accessible formats this might help when dealing with key decision makers who might not have the time to digest certain information. Other things that might help include understanding who to work with to get things done e.g. who do we have to inform who can then influence others (it might be somebody we least expect)</t>
  </si>
  <si>
    <t>Easy to digest briefs of common tools
Communities of practice. Would love to see what RTT modelling tools are out there.
Subsidised training</t>
  </si>
  <si>
    <t>In general - public sector pay doesn't match that of private industry, particularly for this field where good or expert knowledge is required. This means anecdotally there are barriers to recruiting trained and competent staff.
Career and training pathway - accredited courses for data professionals that could be carried across to different roles (I.e. Police have NIAT course for analysts which is a pre-requisite)</t>
  </si>
  <si>
    <t>NHSD could have clear templates that could be used by UTLAs for things like sharepoint migration / file storage (HES data). 
Provision of training for analysts</t>
  </si>
  <si>
    <t>Provide a single voice in order to influence national projects such as Faster Data Flows and ESR Re-design &amp; future commissioning.</t>
  </si>
  <si>
    <t>We are an arm's length body!</t>
  </si>
  <si>
    <t>Sharing capacity</t>
  </si>
  <si>
    <t>Make sure national data sets have really clear, consistent definitions including thinking through corner cases. Many analysts have joined the NHS over the last decade and don't have a grounding in the basics e.g. CDS definitions, RTT rules, so maybe time to reinforce this nationally.
Don't release key information on NHS Futures where it is hard or impossible to find unless someone in the know sends you a link. Just put it on the public website.
Don't release new datasets with vague specifications and short deadlines.
Rationalise the national clinical audit landscape and GIRFT.</t>
  </si>
  <si>
    <t>Policies directly aligning with DHSC Data Strategy and Goldacre Report.  Support for data professional communities - NHS-R Community, NHS Pycom etc.  Lobbying for competitive salary schemes and recognition of data professional types as a formal roles within the NHS.  Potentially support roles around data literacy/training across the NHS.</t>
  </si>
  <si>
    <t>Arrange access to software such as Stella and pay for that software.</t>
  </si>
  <si>
    <t>Reduce the data burden on NHS providers! NHSE data requests have risen considerably over the past 3 years which reduces the capacity available to support front line health care workers with service improvement/increases the workload of already over burdened data teams in provider organisations. 
Demand for data is increasing but data resources are not - we need a FUNDED workforce plan for healthcare data and analytics professionals.
Create a digital and data category under agenda for change and include weighting for technical skills so we can offer payrates that at least go some way to competing with commercial organisations.</t>
  </si>
  <si>
    <t>we need to build the confidence in analysts to push back and ensure better questions are being asked</t>
  </si>
  <si>
    <t>Training for analysts to support the development of non technical skills such as scoping projects and turning insight into action</t>
  </si>
  <si>
    <t>Sort out performance reporting - fast data flows will it ever provide the one number to work to? Everybody works to same rules!</t>
  </si>
  <si>
    <t>training
professionalisation of analytical careers
encouraging and enabling sharing of resources (code and methodology)
do once for all analytics</t>
  </si>
  <si>
    <t>Training/CPD &amp; handling IT security concerns</t>
  </si>
  <si>
    <t>Help with access to open source data. 
provision of open source tools</t>
  </si>
  <si>
    <t>Please do not commit the NHS to monolithic data analysis tools. Assist in the procurement of a variety of analytics tools at a national level to bring down the overall cost of these tools.</t>
  </si>
  <si>
    <t>Robust analytical framework, training and development needs identification, how to use data/intelligence for decision making</t>
  </si>
  <si>
    <t>Reduction in the number of statutory returns requested by NHSE, especially those requested for submission at weekends and on bank holidays.
Clear consistent guidelines for completion.
Benefits realisation document to demonstrate what the value is for each return - are the benefits of us submitting this data linked back to patient outcomes?</t>
  </si>
  <si>
    <t>Sharing best practice.</t>
  </si>
  <si>
    <t>Continual development of national tools that allow for overview analysis e.g. Fingertips for Public Health, Census profilers, NHS Digital Adult Social Care Analytical Hub. A lot of these provide ability to do high level analysis to answer initial questions and reduce some of the data churn internally to support with these queries, so that can focus more time on digging deeper into data.</t>
  </si>
  <si>
    <t>Raising awareness of the importance of good quality senior analysts.
Also the awareness of the amount of work involved in providing data and the different types of work involved (eg. data engineering).
Mandating EPR providers to provide data dictionaries and data suitable for NHS provision.  For example, Cerner still does not report correcting on RTT but is still awarded contracts.</t>
  </si>
  <si>
    <t>organisational functions relating to data evidence &amp; intelligence that a local authority would be expected to deliver against. 
Wider roll out of training for councillors in evidence informed decision making, linked to competencies in use of data evidence &amp; intelligence in decision making for cabinet members</t>
  </si>
  <si>
    <t>Technical skills</t>
  </si>
  <si>
    <t>No idea what value arms length bodies could bring. We have so much data and analytical potential in the NHS, that bringing in quangos and CSUs is often short-termist and a poor use of money. The analytical resource we have in the NHS could move mountains if it was valued, rewarded, co-ordinated and harnessed effectively</t>
  </si>
  <si>
    <t>National solutions to common issues like IG and DSAs.  Sharing best practice and sharing resource required to achieve agreed future state</t>
  </si>
  <si>
    <t>Training related to story telling. How to present analysis in such a way to truly captivate an audience and inspire action.</t>
  </si>
  <si>
    <t>Would you like to be kept up to date, or involved in any of the following?</t>
  </si>
  <si>
    <t>Focus groups relating to this survey</t>
  </si>
  <si>
    <t>Analyst X community</t>
  </si>
  <si>
    <t>Data professionalisation newsletter</t>
  </si>
  <si>
    <t>National Competency Framework for data professionals updates</t>
  </si>
  <si>
    <t>National Competency Framework for data professionals testing</t>
  </si>
  <si>
    <t>All of the above</t>
  </si>
  <si>
    <t>eliska.cheeseman@norfolk.gov.uk</t>
  </si>
  <si>
    <t>laura.stainsby2@northumbria-healthcare.nhs.uk</t>
  </si>
  <si>
    <t>Nikki.Doyle@nhs.net</t>
  </si>
  <si>
    <t>tim.winters@nhs.net</t>
  </si>
  <si>
    <t>will.yuill@hertfordshire.gov.uk</t>
  </si>
  <si>
    <t>lisa.fox8@nhs.net</t>
  </si>
  <si>
    <t>hannah.stovin@nottinghamcity.gov.uk</t>
  </si>
  <si>
    <t>andrew.bowdler@miaa.nhs.uk</t>
  </si>
  <si>
    <t>james.gill@gstt.nhs.uk</t>
  </si>
  <si>
    <t>william.bryant@gosh.nhs.uk</t>
  </si>
  <si>
    <t>francesdepaeztron@warwickshire.gov.uk</t>
  </si>
  <si>
    <t>ruth.holland@nhs.net</t>
  </si>
  <si>
    <t>andy.brown@leics.gov.uk</t>
  </si>
  <si>
    <t>graham.evans@eastsussex.gov.uk</t>
  </si>
  <si>
    <t>angela.wood@mcht.nhs.uk</t>
  </si>
  <si>
    <t>lee.taylor@supplychain.nhs.uk</t>
  </si>
  <si>
    <t>ruth.yates@aqua.nhs.uk</t>
  </si>
  <si>
    <t>jessica.hicks1@nhs.net</t>
  </si>
  <si>
    <t>vicki.peacey@cambridgeshire.gov.uk</t>
  </si>
  <si>
    <t>sophie.kelly@liverpool.gov.uk</t>
  </si>
  <si>
    <t>wassim.fattahi-negro@thurrock.gov.uk</t>
  </si>
  <si>
    <t>becky.williams@knowsleyccg.nhs.uk</t>
  </si>
  <si>
    <t>alex.brown2@nhs.net</t>
  </si>
  <si>
    <t>luke.garner@southseftonccg.nhs.uk</t>
  </si>
  <si>
    <t>emily.carter24@nhs.net</t>
  </si>
  <si>
    <t>des.cooper@hullcc.gov.uk</t>
  </si>
  <si>
    <t>peter.gough@nhs.net</t>
  </si>
  <si>
    <t>kate.martin@nhct.nhs.uk</t>
  </si>
  <si>
    <t>Andy.Baker@dudley.gov.uk</t>
  </si>
  <si>
    <t>laura.bell1@nhs.net</t>
  </si>
  <si>
    <t>alamin.mukith@luton.gov.uk</t>
  </si>
  <si>
    <t>kate.ogilvie@nhs.net</t>
  </si>
  <si>
    <t>dominique.kwiatkowska@nhs.net</t>
  </si>
  <si>
    <t>paula.pickford@nhs.net</t>
  </si>
  <si>
    <t>sarah.miller14.@nhs.net</t>
  </si>
  <si>
    <t>valerie.desouza@coventry.gov.uk</t>
  </si>
  <si>
    <t>natalie.goldring@medway.gov.uk</t>
  </si>
  <si>
    <t>DATA FROM CITIZEN SPACE - THE ONE WITH 'including analyst fields' EXTRACT</t>
  </si>
  <si>
    <t>DERIVED FIELDS</t>
  </si>
  <si>
    <t>Strategy and Development</t>
  </si>
  <si>
    <t>Undergoing strategic review with the objective of all data professionals reside and are managed within a central professional team that will include analysts / data science / performance analysts / data engineers from Adults Social Services, Children's Social Services, Community and Environmental Services, Office of Data Analytics, Public Health Information and Corporate Services. These analytics services are supported by IMT and Information Governance who are also in the same strategy and transformation directorate</t>
  </si>
  <si>
    <t>ANON-546S-2VS7-4</t>
  </si>
  <si>
    <t>82.203.24.1,127.0.0.1</t>
  </si>
  <si>
    <t>Mozilla/5.0 (Windows NT 10.0; Win64; x64) AppleWebKit/537.36 (KHTML, like Gecko) Chrome/110.0.0.0 Safari/537.36 Edg/110.0.1587.63</t>
  </si>
  <si>
    <t>open</t>
  </si>
  <si>
    <t>v7.18.0</t>
  </si>
  <si>
    <t>Background</t>
  </si>
  <si>
    <t>Data professionals within your organisation</t>
  </si>
  <si>
    <t>Team structures within your organisation</t>
  </si>
  <si>
    <t>Recruitment, retention and training</t>
  </si>
  <si>
    <t>Outsourcing</t>
  </si>
  <si>
    <t>Analytical tools and dissemination</t>
  </si>
  <si>
    <t>Public Health</t>
  </si>
  <si>
    <t>ANON-546S-2VSG-M</t>
  </si>
  <si>
    <t>213.105.55.130,127.0.0.1</t>
  </si>
  <si>
    <t>Digital</t>
  </si>
  <si>
    <t>ANON-546S-2VSM-T</t>
  </si>
  <si>
    <t>5.65.218.213,127.0.0.1</t>
  </si>
  <si>
    <t>Transformation</t>
  </si>
  <si>
    <t>ANON-546S-2VSU-2</t>
  </si>
  <si>
    <t>136.228.234.3,127.0.0.1</t>
  </si>
  <si>
    <t>ANON-546S-2VS9-6</t>
  </si>
  <si>
    <t>81.144.145.30,127.0.0.1</t>
  </si>
  <si>
    <t>ANON-546S-2VS6-3</t>
  </si>
  <si>
    <t>194.75.245.44,127.0.0.1</t>
  </si>
  <si>
    <t>Mozilla/5.0 (Windows NT 10.0; Win64; x64) AppleWebKit/537.36 (KHTML, like Gecko) Chrome/111.0.0.0 Safari/537.36 Edg/111.0.1661.41</t>
  </si>
  <si>
    <t>ANON-546S-2VST-1</t>
  </si>
  <si>
    <t>Mozilla/5.0 (Windows NT 10.0; Win64; x64) AppleWebKit/537.36 (KHTML, like Gecko) Chrome/111.0.0.0 Safari/537.36</t>
  </si>
  <si>
    <t>locally managed only</t>
  </si>
  <si>
    <t>ANON-546S-2VSQ-X</t>
  </si>
  <si>
    <t>62.173.110.168,127.0.0.1</t>
  </si>
  <si>
    <t>Mozilla/5.0 (Windows NT 10.0; Win64; x64) AppleWebKit/537.36 (KHTML, like Gecko) Chrome/111.0.0.0 Safari/537.36 Edg/111.0.1661.44</t>
  </si>
  <si>
    <t>The Rotherham Foundation Trust</t>
  </si>
  <si>
    <t>Chief Executives Office</t>
  </si>
  <si>
    <t>Within the team itself it is managed as a matrix</t>
  </si>
  <si>
    <t>8c</t>
  </si>
  <si>
    <t>Keeping up with the opportunities and pace of change</t>
  </si>
  <si>
    <t>ANON-546S-2VJD-8</t>
  </si>
  <si>
    <t>86.136.215.139,127.0.0.1</t>
  </si>
  <si>
    <t>Mozilla/5.0 (iPhone; CPU iPhone OS 16_1 like Mac OS X) AppleWebKit/605.1.15 (KHTML, like Gecko) Mobile/15E148 [LinkedInApp]/9.27.275</t>
  </si>
  <si>
    <t>ANON-546S-2VJT-R</t>
  </si>
  <si>
    <t>194.61.223.64,127.0.0.1</t>
  </si>
  <si>
    <t>Mozilla/5.0 (Windows NT 10.0; Win64; x64) AppleWebKit/537.36 (KHTML, like Gecko) Chrome/111.0.0.0 Safari/537.36 Edg/111.0.1661.54</t>
  </si>
  <si>
    <t>None as there isnt a central team</t>
  </si>
  <si>
    <t>generally local - but some senior management spans multiple teams</t>
  </si>
  <si>
    <t>Nvivo</t>
  </si>
  <si>
    <t>capacity of IT to support analytical teams / data engineering and their capacity to advise
IG - NHSD having clear templated guidance</t>
  </si>
  <si>
    <t>ANON-546S-2VJQ-N</t>
  </si>
  <si>
    <t>185.17.99.64,127.0.0.1</t>
  </si>
  <si>
    <t>Mozilla/5.0 (Windows NT 10.0; Win64; x64) AppleWebKit/537.36 (KHTML, like Gecko) Chrome/110.0.0.0 Safari/537.36</t>
  </si>
  <si>
    <t>ANON-546S-2VJY-W</t>
  </si>
  <si>
    <t>82.33.36.126,127.0.0.1</t>
  </si>
  <si>
    <t>Mozilla/5.0 (Windows NT 10.0; Win64; x64) AppleWebKit/537.36 (KHTML, like Gecko) Chrome/111.0.0.0 Safari/537.36 Edg/111.0.1661.51</t>
  </si>
  <si>
    <t>X24</t>
  </si>
  <si>
    <t>ANON-546S-2VJR-P</t>
  </si>
  <si>
    <t>136.228.224.106,127.0.0.1</t>
  </si>
  <si>
    <t>Business Intelligence</t>
  </si>
  <si>
    <t>ANON-546S-2V4E-K</t>
  </si>
  <si>
    <t>208.127.199.221,127.0.0.1</t>
  </si>
  <si>
    <t>Mozilla/5.0 (Windows NT 10.0; Win64; x64) AppleWebKit/537.36 (KHTML, like Gecko) Chrome/111.0.0.0 Safari/537.36 Edg/111.0.1661.62</t>
  </si>
  <si>
    <t>Acute trust</t>
  </si>
  <si>
    <t>Operations (Chief Operating Officer)</t>
  </si>
  <si>
    <t>ANON-546S-2V4U-3</t>
  </si>
  <si>
    <t>92.40.170.55,127.0.0.1</t>
  </si>
  <si>
    <t>Mozilla/5.0 (Linux; Android 13; RMX3393) AppleWebKit/537.36 (KHTML, like Gecko) Chrome/111.0.0.0 Mobile Safari/537.36</t>
  </si>
  <si>
    <t>v7.21.0</t>
  </si>
  <si>
    <t>acute trust</t>
  </si>
  <si>
    <t>Innovation</t>
  </si>
  <si>
    <t>ANON-546S-2V4X-6</t>
  </si>
  <si>
    <t>51.186.195.100,127.0.0.1</t>
  </si>
  <si>
    <t>Chat GPT</t>
  </si>
  <si>
    <t>ANON-546S-2V4N-V</t>
  </si>
  <si>
    <t>195.225.188.251,127.0.0.1</t>
  </si>
  <si>
    <t>ANON-546S-2V4D-J</t>
  </si>
  <si>
    <t>136.228.225.198,127.0.0.1</t>
  </si>
  <si>
    <t>Mozilla/5.0 (Windows NT 10.0; Win64; x64) AppleWebKit/537.36 (KHTML, like Gecko) Chrome/111.0.0.0 Safari/537.36 Edg/111.0.1661.43</t>
  </si>
  <si>
    <t>Business Intelligence based in the Strategy and BI Branch in the Chief Executive's Department.</t>
  </si>
  <si>
    <t>Head Of Business Intelligence covers a chunk of the role but also separate Head of IT.</t>
  </si>
  <si>
    <t>G 16 - c £65-70k</t>
  </si>
  <si>
    <t>Main software is Tableau</t>
  </si>
  <si>
    <t>ANON-546S-2V4T-2</t>
  </si>
  <si>
    <t>81.131.36.97,127.0.0.1</t>
  </si>
  <si>
    <t>Line managed separately in each department of the council. The Public Health analysts are line managed by me in Public Health, Adult social care in that dept, childrens services in that dept etc...</t>
  </si>
  <si>
    <t>ANON-546S-2V4Q-Y</t>
  </si>
  <si>
    <t>194.140.226.190,127.0.0.1</t>
  </si>
  <si>
    <t>Mozilla/5.0 (Windows NT 10.0; Win64; x64) AppleWebKit/537.36 (KHTML, like Gecko) Chrome/112.0.0.0 Safari/537.36 Edg/112.0.1722.34</t>
  </si>
  <si>
    <t>Information Technology</t>
  </si>
  <si>
    <t>ANON-546S-2V46-4</t>
  </si>
  <si>
    <t>208.127.199.39,127.0.0.1</t>
  </si>
  <si>
    <t>Mozilla/5.0 (Windows NT 10.0; Win64; x64) AppleWebKit/537.36 (KHTML, like Gecko) Chrome/112.0.0.0 Safari/537.36</t>
  </si>
  <si>
    <t>Clinical &amp; Analytics Team</t>
  </si>
  <si>
    <t>ANON-546S-2V4F-M</t>
  </si>
  <si>
    <t>147.161.224.203,127.0.0.1</t>
  </si>
  <si>
    <t>Mozilla/5.0 (Windows NT 10.0; Win64; x64) AppleWebKit/537.36 (KHTML, like Gecko) Chrome/112.0.0.0 Safari/537.36 Edg/112.0.1722.48</t>
  </si>
  <si>
    <t>We're part of hosted improvement organisation</t>
  </si>
  <si>
    <t>ANON-546S-2V4B-G</t>
  </si>
  <si>
    <t>81.105.119.222,127.0.0.1</t>
  </si>
  <si>
    <t>ANON-546S-2V4H-P</t>
  </si>
  <si>
    <t>82.17.198.89,127.0.0.1</t>
  </si>
  <si>
    <t>Mozilla/5.0 (Linux; Android 12; Pixel 3a) AppleWebKit/537.36 (KHTML, like Gecko) Chrome/112.0.0.0 Mobile Safari/537.36</t>
  </si>
  <si>
    <t>Medical</t>
  </si>
  <si>
    <t>CSU staff managed by CSU with work programme set by ICB</t>
  </si>
  <si>
    <t>Uncertainty about national data strategy - what will we need to do adapt to FDP? What skills will be required? 
Who does what once for all in performance reporting? Regional, ICB, Provider Collaborative, CSU, Integrated Neighbourhood Teams?</t>
  </si>
  <si>
    <t>ANON-546S-2V4Y-7</t>
  </si>
  <si>
    <t>86.10.78.73,127.0.0.1</t>
  </si>
  <si>
    <t>ANON-546S-2V4V-4</t>
  </si>
  <si>
    <t>46.235.175.53,127.0.0.1</t>
  </si>
  <si>
    <t>Cambridgeshire County Council AND Peterborough City Council</t>
  </si>
  <si>
    <t>Mapping software</t>
  </si>
  <si>
    <t>ANON-546S-2V4K-S</t>
  </si>
  <si>
    <t>185.111.131.206,127.0.0.1</t>
  </si>
  <si>
    <t>MapInfo v19</t>
  </si>
  <si>
    <t>ANON-546S-2VG4-N</t>
  </si>
  <si>
    <t>194.74.238.6,127.0.0.1</t>
  </si>
  <si>
    <t>ANON-546S-2VGZ-U</t>
  </si>
  <si>
    <t>161.69.71.42,127.0.0.1</t>
  </si>
  <si>
    <t>Finance</t>
  </si>
  <si>
    <t>ANON-546S-2VGC-4</t>
  </si>
  <si>
    <t>208.127.199.138,127.0.0.1</t>
  </si>
  <si>
    <t>Transformation Directorate</t>
  </si>
  <si>
    <t>ANON-546S-2VGN-F</t>
  </si>
  <si>
    <t>208.127.199.148,127.0.0.1</t>
  </si>
  <si>
    <t>8d</t>
  </si>
  <si>
    <t>ANON-546S-2VG6-Q</t>
  </si>
  <si>
    <t>149.102.14.154,127.0.0.1</t>
  </si>
  <si>
    <t>Mozilla/5.0 (Windows NT 10.0; Win64; x64) AppleWebKit/537.36 (KHTML, like Gecko) Chrome/112.0.0.0 Safari/537.36 Edg/112.0.1722.58</t>
  </si>
  <si>
    <t>NHS Cheshire &amp; Merseyside ICB</t>
  </si>
  <si>
    <t>Performance and Planning Directorate</t>
  </si>
  <si>
    <t>ANON-546S-2VG9-T</t>
  </si>
  <si>
    <t>92.234.246.89,127.0.0.1</t>
  </si>
  <si>
    <t>Within Transformation and Informatics, which within it has a Business Intelligence team which is the data professional team itself. The team reports up to the Chief Information Officer who reports to the Chief Digital Officer</t>
  </si>
  <si>
    <t>ANON-546S-2VGY-T</t>
  </si>
  <si>
    <t>208.127.197.20,127.0.0.1</t>
  </si>
  <si>
    <t>local authority</t>
  </si>
  <si>
    <t>locally managed</t>
  </si>
  <si>
    <t>ANON-546S-2VGW-R</t>
  </si>
  <si>
    <t>87.102.110.129,127.0.0.1</t>
  </si>
  <si>
    <t>Maidstone &amp; Tunbridge wells NHS Trust</t>
  </si>
  <si>
    <t>ANON-546S-2VGA-2</t>
  </si>
  <si>
    <t>185.49.74.138,127.0.0.1</t>
  </si>
  <si>
    <t>Public Health Intelligence Manager</t>
  </si>
  <si>
    <t>We have 2 - 1 within Public Health directorate, one is in a central Customer Intelligence Unit department.</t>
  </si>
  <si>
    <t>ANON-546S-2VGR-K</t>
  </si>
  <si>
    <t>81.105.174.9,127.0.0.1</t>
  </si>
  <si>
    <t>ANON-546S-2VGH-9</t>
  </si>
  <si>
    <t>85.115.53.202,127.0.0.1</t>
  </si>
  <si>
    <t>ANON-546S-2VGV-Q</t>
  </si>
  <si>
    <t>34.103.49.214,127.0.0.1</t>
  </si>
  <si>
    <t>ANON-546S-2V41-Y</t>
  </si>
  <si>
    <t>194.75.245.43,127.0.0.1</t>
  </si>
  <si>
    <t>ANON-546S-2VY7-A</t>
  </si>
  <si>
    <t>193.105.48.20,127.0.0.1</t>
  </si>
  <si>
    <t>Mozilla/5.0 (Windows NT 10.0; Win64; x64) AppleWebKit/537.36 (KHTML, like Gecko) Chrome/110.0.0.0 Safari/537.36 Edg/110.0.1587.50</t>
  </si>
  <si>
    <t>All of the team this survey refers to are managed separately.  There are some other analysts in the organisation.</t>
  </si>
  <si>
    <t>ANON-546S-2VYP-3</t>
  </si>
  <si>
    <t>208.127.198.120,127.0.0.1</t>
  </si>
  <si>
    <t>no central data professionals team. Some performance functions are headed by chief execs</t>
  </si>
  <si>
    <t>all managed within departments.</t>
  </si>
  <si>
    <t>ANON-546S-2VG1-J</t>
  </si>
  <si>
    <t>185.137.196.11,127.0.0.1</t>
  </si>
  <si>
    <t>Mozilla/5.0 (Windows NT 10.0; Win64; x64) AppleWebKit/537.36 (KHTML, like Gecko) Chrome/112.0.0.0 Safari/537.36 Edg/112.0.1722.46</t>
  </si>
  <si>
    <t>The Business Intelligence (BI) team is a corporate function serving the whole council and partnership although we a located within the Public Health department.  Within the BI team teams dedicated to certain directorates exist such as those serving adult/children's social care departments.</t>
  </si>
  <si>
    <t>ANON-546S-2VYE-R</t>
  </si>
  <si>
    <t>212.250.82.132,127.0.0.1</t>
  </si>
  <si>
    <t>ANON-546S-2VYZ-D</t>
  </si>
  <si>
    <t>208.127.197.203,127.0.0.1</t>
  </si>
  <si>
    <t>ANON-546S-2VGB-3</t>
  </si>
  <si>
    <t>85.115.54.201,127.0.0.1</t>
  </si>
  <si>
    <t>BI is in the Digital Team.</t>
  </si>
  <si>
    <t>ANON-546S-2VY9-C</t>
  </si>
  <si>
    <t>208.127.198.49,127.0.0.1</t>
  </si>
  <si>
    <t>Strategy and Transformation</t>
  </si>
  <si>
    <t>ANON-546S-2VY2-5</t>
  </si>
  <si>
    <t>212.132.163.190,127.0.0.1</t>
  </si>
  <si>
    <t>Mozilla/5.0 (iPhone; CPU iPhone OS 16_3_1 like Mac OS X) AppleWebKit/605.1.15 (KHTML, like Gecko) Version/16.3 Mobile/15E148 Safari/604.1</t>
  </si>
  <si>
    <t>Upper tier local authority</t>
  </si>
  <si>
    <t>Not dedicated, the corporate insight sits within the portfolio of a public health consultant</t>
  </si>
  <si>
    <t>£74,000-82,000</t>
  </si>
  <si>
    <t>ANON-546S-2VYD-Q</t>
  </si>
  <si>
    <t>2.56.196.22,127.0.0.1</t>
  </si>
  <si>
    <t>Local authority</t>
  </si>
  <si>
    <t>ANON-546S-2VGK-C</t>
  </si>
  <si>
    <t>86.186.107.13,127.0.0.1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</si>
</sst>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9">
    <font>
      <sz val="11"/>
      <name val="Calibri"/>
    </font>
    <font>
      <sz val="11"/>
      <name val="Calibri"/>
    </font>
    <font>
      <b/>
      <sz val="20"/>
      <name val="Calibri"/>
      <family val="2"/>
    </font>
    <font>
      <sz val="11"/>
      <name val="Calibri"/>
      <family val="2"/>
    </font>
    <font>
      <sz val="8"/>
      <name val="Calibri"/>
    </font>
    <font>
      <b/>
      <sz val="16"/>
      <name val="Calibri"/>
      <family val="2"/>
    </font>
    <font>
      <b/>
      <sz val="18"/>
      <name val="Calibri"/>
      <family val="2"/>
    </font>
    <font>
      <u/>
      <sz val="11"/>
      <color theme="10"/>
      <name val="Calibri"/>
      <family val="2"/>
    </font>
    <font>
      <sz val="20"/>
      <name val="Calibri"/>
      <family val="2"/>
    </font>
  </fonts>
  <fills count="4">
    <fill>
      <patternFill patternType="none"/>
    </fill>
    <fill>
      <patternFill patternType="gray125"/>
    </fill>
    <fill>
      <patternFill patternType="solid">
        <fgColor theme="9" tint="0.59996337778862885"/>
        <bgColor indexed="64"/>
      </patternFill>
    </fill>
    <fill>
      <patternFill patternType="solid">
        <fgColor theme="4" tint="0.59996337778862885"/>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2" fillId="0" borderId="0" xfId="0" applyFont="1"/>
    <xf numFmtId="0" fontId="3" fillId="0" borderId="0" xfId="0" applyFont="1"/>
    <xf numFmtId="165" fontId="0" fillId="0" borderId="0" xfId="1" applyNumberFormat="1" applyFont="1"/>
    <xf numFmtId="0" fontId="0" fillId="0" borderId="0" xfId="0" applyAlignment="1">
      <alignment textRotation="90" wrapText="1"/>
    </xf>
    <xf numFmtId="0" fontId="7" fillId="0" borderId="0" xfId="2"/>
    <xf numFmtId="165" fontId="8" fillId="0" borderId="0" xfId="1" applyNumberFormat="1" applyFont="1"/>
    <xf numFmtId="164" fontId="0" fillId="0" borderId="0" xfId="0" applyNumberFormat="1"/>
    <xf numFmtId="0" fontId="5" fillId="2" borderId="0" xfId="0" applyFont="1" applyFill="1" applyAlignment="1">
      <alignment horizontal="center" vertical="center"/>
    </xf>
    <xf numFmtId="0" fontId="6" fillId="3" borderId="0" xfId="0" applyFont="1" applyFill="1" applyAlignment="1">
      <alignment horizontal="center" vertical="center"/>
    </xf>
  </cellXfs>
  <cellStyles count="3">
    <cellStyle name="Hyperlink" xfId="2" builtinId="8"/>
    <cellStyle name="Normal" xfId="0" builtinId="0"/>
    <cellStyle name="Per cent" xfId="1" builtinId="5"/>
  </cellStyles>
  <dxfs count="1">
    <dxf>
      <alignment textRotation="90"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7156163</xdr:colOff>
      <xdr:row>12</xdr:row>
      <xdr:rowOff>114300</xdr:rowOff>
    </xdr:to>
    <xdr:pic>
      <xdr:nvPicPr>
        <xdr:cNvPr id="5" name="Picture 4">
          <a:extLst>
            <a:ext uri="{FF2B5EF4-FFF2-40B4-BE49-F238E27FC236}">
              <a16:creationId xmlns:a16="http://schemas.microsoft.com/office/drawing/2014/main" id="{C99AF5FA-2E0D-E38B-0049-48A05BCC79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381000"/>
          <a:ext cx="7159338" cy="2019300"/>
        </a:xfrm>
        <a:prstGeom prst="rect">
          <a:avLst/>
        </a:prstGeom>
      </xdr:spPr>
    </xdr:pic>
    <xdr:clientData/>
  </xdr:twoCellAnchor>
  <xdr:twoCellAnchor>
    <xdr:from>
      <xdr:col>2</xdr:col>
      <xdr:colOff>76200</xdr:colOff>
      <xdr:row>5</xdr:row>
      <xdr:rowOff>85725</xdr:rowOff>
    </xdr:from>
    <xdr:to>
      <xdr:col>2</xdr:col>
      <xdr:colOff>4429125</xdr:colOff>
      <xdr:row>8</xdr:row>
      <xdr:rowOff>19050</xdr:rowOff>
    </xdr:to>
    <xdr:sp macro="" textlink="">
      <xdr:nvSpPr>
        <xdr:cNvPr id="6" name="Rectangle 5">
          <a:extLst>
            <a:ext uri="{FF2B5EF4-FFF2-40B4-BE49-F238E27FC236}">
              <a16:creationId xmlns:a16="http://schemas.microsoft.com/office/drawing/2014/main" id="{FA73A830-C23C-B3F5-8D67-C5441F108FA2}"/>
            </a:ext>
          </a:extLst>
        </xdr:cNvPr>
        <xdr:cNvSpPr/>
      </xdr:nvSpPr>
      <xdr:spPr>
        <a:xfrm>
          <a:off x="685800" y="1038225"/>
          <a:ext cx="4352925" cy="5048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Lavelle" refreshedDate="45048.486091782404" createdVersion="8" refreshedVersion="8" minRefreshableVersion="3" recordCount="359" xr:uid="{CBB4B74F-EA50-4C07-AD4C-DC917DE201A9}">
  <cacheSource type="worksheet">
    <worksheetSource ref="A3:HN1000" sheet="Data"/>
  </cacheSource>
  <cacheFields count="222">
    <cacheField name="What is your organisation code?  - Organisation code" numFmtId="0">
      <sharedItems containsBlank="1" containsMixedTypes="1" containsNumber="1" containsInteger="1" minValue="215" maxValue="821"/>
    </cacheField>
    <cacheField name="What is your organisation code?  - Name of organisation" numFmtId="0">
      <sharedItems containsBlank="1"/>
    </cacheField>
    <cacheField name="What is your organisation code?  - Analyst notes" numFmtId="0">
      <sharedItems containsNonDate="0" containsString="0" containsBlank="1"/>
    </cacheField>
    <cacheField name="What type of organisation do you belong to?_x000a_For example: ICB, acute trust, GP, prescribing cost centre etc - Type of organisation" numFmtId="0">
      <sharedItems containsBlank="1" count="23">
        <s v="Upper Tier Local Authority"/>
        <s v="Arms length body"/>
        <s v="CSU"/>
        <s v="National body"/>
        <s v="Local Authority"/>
        <s v="Acute Trust"/>
        <s v="Office of Data and Analytics (ODA) within Norfolk County Council"/>
        <s v="Acute &amp; Community Trust"/>
        <s v="Local Authority (Upper Tier)"/>
        <s v="NHS Support Agency"/>
        <s v="National arm's length body"/>
        <s v="ICB"/>
        <s v="Business Intelligence for adult care and public health"/>
        <s v="Acute and Community Trust"/>
        <s v="NHS National Procurement Provider"/>
        <s v="Hosted org at an Acute Trust"/>
        <s v="County Council AND Unitary Authority"/>
        <s v="Public Health team within a Local Authority"/>
        <s v="acute, community, mental health"/>
        <s v="NHS SBS - NHS Support Agency"/>
        <s v="Specialist Trust"/>
        <s v="Cancer Alliance"/>
        <m/>
      </sharedItems>
    </cacheField>
    <cacheField name="What type of organisation do you belong to?_x000a_For example: ICB, acute trust, GP, prescribing cost centre etc - Analyst notes" numFmtId="0">
      <sharedItems containsNonDate="0" containsString="0" containsBlank="1"/>
    </cacheField>
    <cacheField name="What is your role? - role" numFmtId="0">
      <sharedItems containsBlank="1" count="49">
        <s v="Head of Public Health Information"/>
        <s v="Data and Insight Professional Lead"/>
        <s v="Manager"/>
        <s v="Deputy Director of Analysis"/>
        <s v="Principal Analyst"/>
        <s v="Workforce Manager"/>
        <s v="NODA brings together data and analytics with partners to help improve services for residents."/>
        <s v="Senior Public Health Analyst"/>
        <s v="Deputy Director Data and Insights"/>
        <s v="Senior Public Health Intelligence Manager"/>
        <s v="Analytical leads within Public Health"/>
        <s v="Data Analyst"/>
        <s v="Assistant Head of Analysis"/>
        <s v="Associate Director Public Health Analysis"/>
        <s v="Application and Configuration Workstream Manager"/>
        <s v="Senior Data Scientist"/>
        <s v="Business Intelligence Lead - Population Health"/>
        <s v="Deputy CIO"/>
        <s v="Team Leader Business Intelligence - Health/Care/Corporate"/>
        <s v="Head of Public Health Intelligence"/>
        <s v="Head of Information and Performance"/>
        <s v="Analytics Director"/>
        <s v="Associate Director Analytics and Evlauation"/>
        <s v="Associate Director of Advanced Analytics"/>
        <s v="Chief Analyst"/>
        <s v="Public Health Intelligence"/>
        <s v="Public Health Consultant"/>
        <s v="Lead Public Health Epidemiologist"/>
        <s v="Senior Programme Manager- Health Intelligence"/>
        <s v="Interim Associate Director of Business Intelligence"/>
        <s v="Deputy Director"/>
        <s v="GM for Information, data warehousing and clinical coding"/>
        <s v="Head of Business Intelligence"/>
        <s v="Head of Information"/>
        <s v="public health intelligence manager"/>
        <s v="Head of Service"/>
        <s v="Associate Director of Information"/>
        <s v="Head of Performance &amp; Analysis"/>
        <s v="Head of Information and Statistics"/>
        <s v="Head of Intelligence"/>
        <s v="Director of Information and Analytics"/>
        <s v="Public Health intelligence specialist"/>
        <s v="Intelligence Manager"/>
        <s v="Head of BI Services"/>
        <s v="Head of Data &amp; Insight"/>
        <s v="Chief Data Officer"/>
        <s v="Head of Informatics / Acting Assistant Director"/>
        <s v="Public Health Consultant leading on corporate Insight"/>
        <m/>
      </sharedItems>
    </cacheField>
    <cacheField name="What is your role? - Analyst notes" numFmtId="0">
      <sharedItems containsNonDate="0" containsString="0" containsBlank="1"/>
    </cacheField>
    <cacheField name="Please specify the total number of substantive data professionals and their whole-time equivalents (WTEs) employed within your team. Please include the breakdown of occupied and vacant WTEs.  - Number of data professionals" numFmtId="0">
      <sharedItems containsString="0" containsBlank="1" containsNumber="1" containsInteger="1" minValue="2" maxValue="52" count="28">
        <n v="11"/>
        <n v="7"/>
        <n v="12"/>
        <n v="18"/>
        <n v="31"/>
        <n v="4"/>
        <n v="2"/>
        <n v="21"/>
        <n v="6"/>
        <n v="10"/>
        <n v="5"/>
        <n v="19"/>
        <n v="15"/>
        <n v="52"/>
        <n v="8"/>
        <n v="22"/>
        <n v="3"/>
        <n v="24"/>
        <n v="14"/>
        <n v="9"/>
        <m/>
        <n v="32"/>
        <n v="23"/>
        <n v="44"/>
        <n v="37"/>
        <n v="28"/>
        <n v="38"/>
        <n v="13"/>
      </sharedItems>
    </cacheField>
    <cacheField name="Please specify the total number of substantive data professionals and their whole-time equivalents (WTEs) employed within your team. Please include the breakdown of occupied and vacant WTEs.  - WTEs total" numFmtId="0">
      <sharedItems containsString="0" containsBlank="1" containsNumber="1" minValue="1.73" maxValue="52" count="39">
        <n v="10"/>
        <n v="7"/>
        <n v="10.6"/>
        <n v="17.600000000000001"/>
        <n v="28"/>
        <n v="4"/>
        <n v="1.73"/>
        <n v="19"/>
        <n v="6"/>
        <n v="9.8000000000000007"/>
        <n v="5"/>
        <n v="18"/>
        <n v="2"/>
        <n v="15"/>
        <n v="5.4"/>
        <n v="52"/>
        <n v="9.5"/>
        <n v="7.2"/>
        <n v="21.2"/>
        <n v="3"/>
        <n v="23.4"/>
        <n v="14"/>
        <n v="7.6"/>
        <n v="4.5"/>
        <n v="51.5"/>
        <n v="20.67"/>
        <n v="30.27"/>
        <n v="13.27"/>
        <n v="8.8000000000000007"/>
        <n v="22.6"/>
        <n v="10.199999999999999"/>
        <n v="42"/>
        <n v="8"/>
        <n v="38"/>
        <n v="26.53"/>
        <n v="33.200000000000003"/>
        <n v="17.8"/>
        <n v="12.6"/>
        <m/>
      </sharedItems>
    </cacheField>
    <cacheField name="Please specify the total number of substantive data professionals and their whole-time equivalents (WTEs) employed within your team. Please include the breakdown of occupied and vacant WTEs.  - WTEs occupied" numFmtId="0">
      <sharedItems containsString="0" containsBlank="1" containsNumber="1" minValue="1.73" maxValue="48" count="37">
        <n v="10"/>
        <n v="7"/>
        <n v="7.6"/>
        <n v="15.6"/>
        <n v="27"/>
        <n v="4"/>
        <n v="1.73"/>
        <n v="18"/>
        <n v="9.8000000000000007"/>
        <n v="5"/>
        <n v="16"/>
        <n v="2"/>
        <n v="14"/>
        <n v="12"/>
        <n v="5.4"/>
        <n v="48"/>
        <n v="8.5"/>
        <n v="7.2"/>
        <n v="16.2"/>
        <n v="23.4"/>
        <n v="3"/>
        <n v="4.5"/>
        <n v="40.9"/>
        <n v="16.600000000000001"/>
        <n v="17.670000000000002"/>
        <n v="27.27"/>
        <n v="12.27"/>
        <n v="7.8"/>
        <n v="10.199999999999999"/>
        <n v="40"/>
        <n v="8"/>
        <n v="36.51"/>
        <n v="26.53"/>
        <n v="28"/>
        <n v="17.8"/>
        <n v="11.6"/>
        <m/>
      </sharedItems>
    </cacheField>
    <cacheField name="Please specify the total number of substantive data professionals and their whole-time equivalents (WTEs) employed within your team. Please include the breakdown of occupied and vacant WTEs.  - WTEs vacancies" numFmtId="0">
      <sharedItems containsString="0" containsBlank="1" containsNumber="1" minValue="0" maxValue="10.6" count="12">
        <n v="0"/>
        <n v="3"/>
        <n v="2"/>
        <n v="1"/>
        <m/>
        <n v="4"/>
        <n v="5"/>
        <n v="10.6"/>
        <n v="7"/>
        <n v="1.49"/>
        <n v="0.5"/>
        <n v="5.2"/>
      </sharedItems>
    </cacheField>
    <cacheField name="Please specify the total number of substantive data professionals and their whole-time equivalents (WTEs) employed within your team. Please include the breakdown of occupied and vacant WTEs.  - Analyst notes" numFmtId="0">
      <sharedItems containsNonDate="0" containsString="0" containsBlank="1"/>
    </cacheField>
    <cacheField name="Please provide a whole-time equivalent (WTE) breakdown by grade and the total of data professionals detailed in your response to question 4. If no grade is a direct match, please select the grade that closely matches that position. -  £20,270 - 21,318 Occupied WTE" numFmtId="0">
      <sharedItems containsString="0" containsBlank="1" containsNumber="1" containsInteger="1" minValue="0" maxValue="2"/>
    </cacheField>
    <cacheField name="Please provide a whole-time equivalent (WTE) breakdown by grade and the total of data professionals detailed in your response to question 4. If no grade is a direct match, please select the grade that closely matches that position. - Total vacant WTE - Range: £20,270 - 21,318 (AfC Grade 2, Civil Service Grade: -)"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1,730 - 23,177" numFmtId="0">
      <sharedItems containsString="0" containsBlank="1" containsNumb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vacant WTE - £21,730 - 23,177"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3,949 - 26,282 (AfC Grade 4, Civil Service Grade: EO)" numFmtId="0">
      <sharedItems containsString="0" containsBlank="1" containsNumb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vacant WTE - Range: £23,949 - 26,282 (AfC Grade 4, Civil Service Grade: EO)" numFmtId="0">
      <sharedItems containsString="0" containsBlank="1" containsNumb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27,005 - 32,934 (AfC Grade 5, Civil Service Grade: HEO)" numFmtId="0">
      <sharedItems containsString="0" containsBlank="1" containsNumber="1" minValue="0" maxValue="1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27,005 - 32,934 (AfC Grade 5, Civil Service Grade: HEO)" numFmtId="0">
      <sharedItems containsString="0" containsBlank="1" containsNumber="1" minValue="0" maxValue="11.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33,705 - 40,588 (AfC Grade 6, Civil Service Grade: SEO)" numFmtId="0">
      <sharedItems containsString="0" containsBlank="1" containsNumber="1" minValue="0" maxValue="15"/>
    </cacheField>
    <cacheField name="Please provide a whole-time equivalent (WTE) breakdown by grade and the total of data professionals detailed in your response to question 4. If no grade is a direct match, please select the grade that closely matches that position. - Total vacant WTE - Range: £33,705 - 40,588 (AfC Grade 6, Civil Service Grade: SEO)" numFmtId="0">
      <sharedItems containsString="0" containsBlank="1" containsNumber="1" minValue="0" maxValue="6"/>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41,659 - 47,672 (AfC Grade 7, Civil Service Grade: 7)" numFmtId="0">
      <sharedItems containsString="0" containsBlank="1" containsNumber="1" minValue="0" maxValue="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41,659 - 47,672 (AfC Grade 7, Civil Service Grade: 7)" numFmtId="0">
      <sharedItems containsString="0" containsBlank="1" containsNumber="1" containsInteger="1" minValue="0" maxValue="8"/>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48,526 - 54,619 (AfC Grade 8a, Civil Service Grade: 6)" numFmtId="0">
      <sharedItems containsString="0" containsBlank="1" containsNumber="1" minValue="0" maxValue="14"/>
    </cacheField>
    <cacheField name="Please provide a whole-time equivalent (WTE) breakdown by grade and the total of data professionals detailed in your response to question 4. If no grade is a direct match, please select the grade that closely matches that position. - Total vacant WTE - Range: £48,526 - 54,619 (AfC Grade 8a, Civil Service Grade: 6)" numFmtId="0">
      <sharedItems containsString="0" containsBlank="1" containsNumber="1" containsInteger="1" minValue="0" maxValue="4"/>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56,164 - 65,262 (AfC Grade 8b, Civil Service Grade: 6)" numFmtId="0">
      <sharedItems containsString="0" containsBlank="1" containsNumber="1" minValue="0" maxValue="6"/>
    </cacheField>
    <cacheField name="Please provide a whole-time equivalent (WTE) breakdown by grade and the total of data professionals detailed in your response to question 4. If no grade is a direct match, please select the grade that closely matches that position. - Total vacant WTE - Range: £56,164 - 65,262 (AfC Grade 8b, Civil Service Grade: 6)"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67,064 - 77,274 (AfC Grade 8c, Civil Service Grade: SCS16) " numFmtId="0">
      <sharedItems containsString="0" containsBlank="1" containsNumber="1" minValue="0" maxValue="3"/>
    </cacheField>
    <cacheField name="Please provide a whole-time equivalent (WTE) breakdown by grade and the total of data professionals detailed in your response to question 4. If no grade is a direct match, please select the grade that closely matches that position. - Total vacant WTE - Range: £67,064 - 77,274 (AfC Grade 8c, Civil Service Grade: SCS16) "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79,592 - 91,787 (AfC Grade 8d, Civil Service Grade: SCS1)" numFmtId="0">
      <sharedItems containsString="0" containsBlank="1" containsNumber="1" minValue="0" maxValue="2"/>
    </cacheField>
    <cacheField name="Please provide a whole-time equivalent (WTE) breakdown by grade and the total of data professionals detailed in your response to question 4. If no grade is a direct match, please select the grade that closely matches that position. - Total vacant WTE - Range: £79,592 - 91,787 (AfC Grade 8d, Civil Service Grade: SCS1)" numFmtId="0">
      <sharedItems containsString="0" containsBlank="1" containsNumber="1" containsInteg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occupied WTE - Range: £95,135 - 109,475 (AfC Grade 9, Civil Service Grade: SCS1)" numFmtId="0">
      <sharedItems containsString="0" containsBlank="1" containsNumber="1" minValue="0" maxValue="1"/>
    </cacheField>
    <cacheField name="Please provide a whole-time equivalent (WTE) breakdown by grade and the total of data professionals detailed in your response to question 4. If no grade is a direct match, please select the grade that closely matches that position. - Total vacant WTE - Range: £95,135 - 109,475 (AfC Grade 9, Civil Service Grade: SCS1)" numFmtId="0">
      <sharedItems containsString="0" containsBlank="1" containsNumber="1" minValue="0" maxValue="0.12"/>
    </cacheField>
    <cacheField name="Please provide a whole-time equivalent (WTE) breakdown by grade and the total of data professionals detailed in your response to question 4. If no grade is a direct match, please select the grade that closely matches that position. - Analyst notes" numFmtId="0">
      <sharedItems containsNonDate="0" containsString="0" containsBlank="1"/>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information analyst" numFmtId="0">
      <sharedItems containsString="0" containsBlank="1" containsNumber="1" minValue="0" maxValue="39"/>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information analyst" numFmtId="0">
      <sharedItems containsString="0" containsBlank="1" containsNumber="1" minValue="0" maxValue="7.6"/>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scientist" numFmtId="0">
      <sharedItems containsString="0" containsBlank="1" containsNumber="1" minValue="0" maxValue="9"/>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scientist" numFmtId="0">
      <sharedItems containsString="0" containsBlank="1" containsNumber="1" containsInteger="1" minValue="0" maxValue="5"/>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data engineer" numFmtId="0">
      <sharedItems containsString="0" containsBlank="1" containsNumber="1" minValue="0" maxValue="12.2"/>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data engineer" numFmtId="0">
      <sharedItems containsString="0" containsBlank="1" containsNumber="1" minValue="0" maxValue="8"/>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performance analyst" numFmtId="0">
      <sharedItems containsString="0" containsBlank="1" containsNumber="1" minValue="0" maxValue="17.600000000000001"/>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performance analyst" numFmtId="0">
      <sharedItems containsString="0" containsBlank="1" containsNumber="1" minValue="0" maxValue="3"/>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occupied WTE - Job role: combined" numFmtId="0">
      <sharedItems containsString="0" containsBlank="1" containsNumber="1" minValue="0" maxValue="27.27"/>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Total vacant WTE - Job role: combined" numFmtId="0">
      <sharedItems containsString="0" containsBlank="1" containsNumber="1" containsInteger="1" minValue="0" maxValue="4"/>
    </cacheField>
    <cacheField name="Please provide a whole-time equivalent (vacant and occupied WTE combined) breakdown job role for the data professionals detailed in your response to question 4. If no role is a direct match, please select the role that closely matches that data professional. If a data professional matches multiple job roles, please select ‘combined’. - Analyst notes" numFmtId="0">
      <sharedItems containsNonDate="0" containsString="0" containsBlank="1"/>
    </cacheField>
    <cacheField name="What analytical structure is employed within your organisation? - analytical structure employed within your organisation" numFmtId="0">
      <sharedItems containsBlank="1" count="8">
        <s v="All data professionals reside and are managed within a central data professional team."/>
        <s v="An outsourced organisation for data and analytics function (such as a CSU)"/>
        <s v="A large central data professional team complimented by a smaller number of data professionals based within directorates and divisions."/>
        <s v="A system level integrated intelligence function"/>
        <s v="A small central team complimented with a larger number of data professionals based within directorates and divisions."/>
        <s v="Other"/>
        <s v="Not Answered"/>
        <m/>
      </sharedItems>
    </cacheField>
    <cacheField name="What analytical structure is employed within your organisation? - Other - analytical structure is employed within your organisation" numFmtId="0">
      <sharedItems containsBlank="1" count="13" longText="1">
        <m/>
        <s v="Analytical capacity is limited throughout the whole council. Small central data team, other analyst sat within directorates, most deal with data returns and very few are able to write reports and conduct needs assessments."/>
        <s v="Some roles such as governance leads and HR sit outside the central function."/>
        <s v="No central team - smaller number of data professionals based within teams in directorates."/>
        <s v="My team is a project team that reports into IT leadership._x000a__x000a_The performance function is a large hub with small spokes._x000a__x000a_There are also siloed teams in radiology, critical care, cardiology._x000a__x000a_A &quot;clinical analytics&quot; function employs analysts with a reporting structure under the medical director, and there are also data professionals in research."/>
        <s v="An ad hoc array of different teams with no central top-down co-ordination."/>
        <s v="Majority outsources CSU with senior internal ICB staff"/>
        <s v="several small-medium teams (mine is Public Health, other teams are LA Business Intelligence) but no single central data professional team."/>
        <s v="8 x former CCG teams brought together in a central team. Some resource is outsourced to CSU (12 WTE), and a small Place team resides within a provider trust (providing services into ICB under SLA). System level integrated intelligence function is in development."/>
        <s v="I am answering this survey as part of a semi-autonomous department that works with a number of NHS organisations but is hosted by a single acute trust._x000a_The structure is that all department members are within a single structure managed centrally"/>
        <s v="2 main analytical teams and then performance analysts are based within other departments."/>
        <s v="analysts embedded within departments primarily working on departmental work, increasing but still limited coordinated corporate work"/>
        <s v="In Luton Council we operate a corporate Business Intelligence team serving the whole council.  It comprises of many teams with specialisms."/>
      </sharedItems>
    </cacheField>
    <cacheField name="What analytical structure is employed within your organisation? - Analyst notes" numFmtId="0">
      <sharedItems containsNonDate="0" containsString="0" containsBlank="1"/>
    </cacheField>
    <cacheField name="What is main area of work of your organisation and where in your organisation's structure is your team based? - What is your main work area - Healthcare" numFmtId="0">
      <sharedItems containsBlank="1"/>
    </cacheField>
    <cacheField name="What is main area of work of your organisation and where in your organisation's structure is your team based? - What is your main work area - Public health" numFmtId="0">
      <sharedItems containsBlank="1"/>
    </cacheField>
    <cacheField name="What is main area of work of your organisation and where in your organisation's structure is your team based? - What is your main work area - Social care" numFmtId="0">
      <sharedItems containsBlank="1"/>
    </cacheField>
    <cacheField name="What is main area of work of your organisation and where in your organisation's structure is your team based? - What is your main work area - Other" numFmtId="0">
      <sharedItems containsBlank="1" count="2">
        <m/>
        <s v="Other"/>
      </sharedItems>
    </cacheField>
    <cacheField name="What is main area of work of your organisation and where in your organisation's structure is your team based? - Main area of work other" numFmtId="0">
      <sharedItems containsBlank="1" count="5" longText="1">
        <m/>
        <s v="Our team complete work across many different work areas, mainly focusing on the economy, with some work on Public Health or Social care."/>
        <s v="The Business Intelligence (BI) team is a corporate function serving the whole council and partnership although we a located within the Public Health department.  Within the BI team teams dedicated to certain directorates exist such as those serving adult/children's social care departments."/>
        <s v="Shared Business Services for NHS"/>
        <s v="Corporate Insight team which analyses data around city metrics like footfall, parking, premises uses, cultural participation, housing, protected characteristics  etc"/>
      </sharedItems>
    </cacheField>
    <cacheField name="What is main area of work of your organisation and where in your organisation's structure is your team based? - Department/division within organisation is the central data professionals team based" numFmtId="0">
      <sharedItems containsBlank="1"/>
    </cacheField>
    <cacheField name="What is main area of work of your organisation and where in your organisation's structure is your team based? - other type of department/division" numFmtId="0">
      <sharedItems containsBlank="1" longText="1"/>
    </cacheField>
    <cacheField name="What is main area of work of your organisation and where in your organisation's structure is your team based? - Analyst notes" numFmtId="0">
      <sharedItems containsNonDate="0" containsString="0" containsBlank="1"/>
    </cacheField>
    <cacheField name="How are your data professionals line managed?  - how are data professionals managed" numFmtId="0">
      <sharedItems containsBlank="1" count="5">
        <s v="Matrix management"/>
        <s v="All managed centrally"/>
        <s v="A mixture of centrally and locally managed data professionals"/>
        <s v="Other"/>
        <m/>
      </sharedItems>
    </cacheField>
    <cacheField name="How are your data professionals line managed?  - Other data professional management" numFmtId="0">
      <sharedItems containsBlank="1"/>
    </cacheField>
    <cacheField name="How are your data professionals line managed?  - Analyst notes" numFmtId="0">
      <sharedItems containsNonDate="0" containsString="0" containsBlank="1"/>
    </cacheField>
    <cacheField name="On the rating scale below please select a response that best characterises how you feel about the following statement. &quot;In your organisation, is it possible to tell the number of data and analytical staff from your electronic staff record system?&quot; - Agenda for change" numFmtId="0">
      <sharedItems containsBlank="1" count="7">
        <s v="Neither agree nor disagree"/>
        <s v="Strongly disagree"/>
        <s v="Don’t know"/>
        <s v="Agree"/>
        <s v="Strongly agree"/>
        <s v="Disagree"/>
        <m/>
      </sharedItems>
    </cacheField>
    <cacheField name="On the rating scale below please select a response that best characterises how you feel about the following statement. &quot;In your organisation, is it possible to tell the number of data and analytical staff from your electronic staff record system?&quot; - Analyst notes" numFmtId="0">
      <sharedItems containsNonDate="0" containsString="0" containsBlank="1"/>
    </cacheField>
    <cacheField name="Do you currently have a senior data role within your organisation eg chief analytical officer/head of data professional? - senior data role" numFmtId="0">
      <sharedItems containsBlank="1" count="4">
        <s v="Yes"/>
        <s v="No"/>
        <s v="Don't know"/>
        <m/>
      </sharedItems>
    </cacheField>
    <cacheField name="Do you currently have a senior data role within your organisation eg chief analytical officer/head of data professional? - job title of the most senior data role position" numFmtId="0">
      <sharedItems containsBlank="1" count="30">
        <s v="Director of Insight and Analytics (Head of Profession)"/>
        <m/>
        <s v="Chief Data and Analytics Officer"/>
        <s v="Head of Information and Statistics"/>
        <s v="Director of Insight &amp; Analytics"/>
        <s v="Deputy Director Data &amp; Insights"/>
        <s v="Head of Analysis &amp; Insight"/>
        <s v="Chief Digital and Information Officer"/>
        <s v="Chief Data Officer"/>
        <s v="Deputy CIO"/>
        <s v="Head Of Business Intelligence covers a chunk of the role but also separate Head of IT."/>
        <s v="Head of Performance, Research and Intelligence"/>
        <s v="Head of Information and Performance"/>
        <s v="Analytics Director"/>
        <s v="Associate Director Analytics and Evaluation"/>
        <s v="Executive Director of BI"/>
        <s v="Chief Analyst"/>
        <s v="Head of Corporate Intelligence"/>
        <s v="Senior Programme Manager - Health Intelligence"/>
        <s v="Chief Digital Officer"/>
        <s v="Head of data science and data warehousing"/>
        <s v="Associate Director of Business Intelligence"/>
        <s v="Director of Business Intelligence"/>
        <s v="Head of Performance &amp; Analysis"/>
        <s v="Head of Intelligence"/>
        <s v="Director of Information and Analytics"/>
        <s v="Head of Business Intelligence (Zoe Bulmer)"/>
        <s v="Head of Data &amp; Insight"/>
        <s v="Head of Informatics - Cancer Alliance"/>
        <s v="Not dedicated, the corporate insight sits within the portfolio of a public health consultant"/>
      </sharedItems>
    </cacheField>
    <cacheField name="Do you currently have a senior data role within your organisation eg chief analytical officer/head of data professional? - What banding is this role is the most senior data role" numFmtId="0">
      <sharedItems containsBlank="1" containsMixedTypes="1" containsNumber="1" containsInteger="1" minValue="8" maxValue="9" count="13">
        <s v="£89,345 to £103,268"/>
        <m/>
        <s v="8C"/>
        <s v="ESM3"/>
        <n v="9"/>
        <s v="G 16 - c £65-70k"/>
        <s v="8D"/>
        <s v="VSM"/>
        <n v="8"/>
        <s v="8b"/>
        <s v="SCP 58-61"/>
        <s v="Band 9"/>
        <s v="£74,000-82,000"/>
      </sharedItems>
    </cacheField>
    <cacheField name="Do you currently have a senior data role within your organisation eg chief analytical officer/head of data professional? - Do you have the most senior data role position" numFmtId="0">
      <sharedItems containsBlank="1" count="4">
        <s v="No"/>
        <s v="Not Answered"/>
        <s v="Yes"/>
        <m/>
      </sharedItems>
    </cacheField>
    <cacheField name="Do you currently have a senior data role within your organisation eg chief analytical officer/head of data professional? - Analyst notes" numFmtId="0">
      <sharedItems containsNonDate="0" containsString="0" containsBlank="1"/>
    </cacheField>
    <cacheField name="What is the average tenure of data professionals within your team? - Average tenure of data professionals" numFmtId="0">
      <sharedItems containsBlank="1" count="9">
        <s v="6 up to 8 years"/>
        <s v="10 years and over"/>
        <s v="0 up to 2 years"/>
        <s v="Don't know"/>
        <s v="4 up to 6 years"/>
        <s v="2 up to 4 years"/>
        <s v="Not Answered"/>
        <s v="8 up to 10 years"/>
        <m/>
      </sharedItems>
    </cacheField>
    <cacheField name="What is the average tenure of data professionals within your team? - Analyst notes" numFmtId="0">
      <sharedItems containsNonDate="0" containsString="0" containsBlank="1"/>
    </cacheField>
    <cacheField name="Do you currently have vacancies within your team of data professionals? - Vacancies with data team" numFmtId="0">
      <sharedItems containsBlank="1" count="4">
        <s v="No"/>
        <s v="Yes"/>
        <s v="Not Answered"/>
        <m/>
      </sharedItems>
    </cacheField>
    <cacheField name="Do you currently have vacancies within your team of data professionals? - Analyst notes" numFmtId="0">
      <sharedItems containsNonDate="0" containsString="0" containsBlank="1"/>
    </cacheField>
    <cacheField name="Give details about your difficulties in hiring. - Recruitment difficulties in bands - Filling positions for AfC Grades 2-4 (or equivalent)" numFmtId="0">
      <sharedItems containsBlank="1"/>
    </cacheField>
    <cacheField name="Give details about your difficulties in hiring. - Recruitment difficulties in bands - Filling positions for AfC Grades 5-7 (or equivalent)" numFmtId="0">
      <sharedItems containsBlank="1"/>
    </cacheField>
    <cacheField name="Give details about your difficulties in hiring. - Recruitment difficulties in bands - Filling positions for AfC Grades 8-9 (or equivalent)" numFmtId="0">
      <sharedItems containsBlank="1"/>
    </cacheField>
    <cacheField name="Give details about your difficulties in hiring. - Main difficulties in recruitment - Pay scales" numFmtId="0">
      <sharedItems containsBlank="1"/>
    </cacheField>
    <cacheField name="Give details about your difficulties in hiring. - Main difficulties in recruitment - Banding restrictions" numFmtId="0">
      <sharedItems containsBlank="1"/>
    </cacheField>
    <cacheField name="Give details about your difficulties in hiring. - Main difficulties in recruitment - Specific technical skills" numFmtId="0">
      <sharedItems containsBlank="1"/>
    </cacheField>
    <cacheField name="Give details about your difficulties in hiring. - Main difficulties in recruitment - Other" numFmtId="0">
      <sharedItems containsBlank="1" count="2">
        <m/>
        <s v="Other"/>
      </sharedItems>
    </cacheField>
    <cacheField name="Give details about your difficulties in hiring. - Other - recruitment difficulties" numFmtId="0">
      <sharedItems containsBlank="1" count="17" longText="1">
        <m/>
        <s v="Challenging environment"/>
        <s v="Recruitment activity currently restricted so cannot comment"/>
        <s v="The current AFC means that to go up to the next band can often only be an extra £100-£300, so folk don’t see it is worth the move._x000a_Fixed terms contracts/budgets"/>
        <s v="I have only recently joined my team and so do not know how successful the last round of recruitment was."/>
        <s v="We currently have a recruitment freeze, so unable to recruit.  Ordinarily the difficulties - at all levels - are pay scales/banding restrictions and the bureaucracy of recruitment processes."/>
        <s v="Poor pipeline. Few band 5/6 posts to feed into band 7 in London, but it is not justifiable to appoint a candidate with no experience at band 7. Limits the field."/>
        <s v="Lots of data roles in health service and hard to hold onto staff on local government terms and conditions. Private sector also now looking to recruit analysts and hard to compete."/>
        <s v="Recruitment freeze"/>
        <s v="Need people with experience in mixed methods (quantitative and qualitative) and the ability to do magic with numbers, translate and critically appraise."/>
        <s v="Recently undergone extensive recruitment campaign. Difficulty recruiting to band 6 and band 7 posts - primarily issues with identifying analysts with relevant skills and in finding data scientists with practical experience (lots of people who have recently done MSc in Data Science but limited hands on experience with real data. Also issues with 8a due to changes to agenda for change - little incentive for analysts who are at top of band 7 to move to bottom of 8a as salary is almost the same."/>
        <s v="Expensive area of the country to live but pay scales don't reflect this._x000a_We are not able to offer 100% home working and expect some presence in the office."/>
        <s v="Vacancy freeze"/>
        <s v="Corporate restictions on recruitment"/>
        <s v="Difficult to know why we're seeing a reduction in the number of applications, but we are continually looking for new areas to raise our profile and advertise our posts."/>
        <s v="a mix between lack of technical skills in the candidates and lack of data maturity within the organisation to attract suitable candidates"/>
        <s v="Tend to be ok at hiring  - we have a relatively new team as only formed early 2020 so retention is good and people not been here on average over 4 years due to new team rather than turnover."/>
      </sharedItems>
    </cacheField>
    <cacheField name="Give details about your difficulties in hiring. - Analyst notes" numFmtId="0">
      <sharedItems containsNonDate="0" containsString="0" containsBlank="1"/>
    </cacheField>
    <cacheField name="Is there any difficulty in filling certain job roles? - Difficulty in filling certain job roles" numFmtId="0">
      <sharedItems containsBlank="1" count="5">
        <s v="No"/>
        <s v="Yes"/>
        <s v="Not applicable"/>
        <s v="Not Answered"/>
        <m/>
      </sharedItems>
    </cacheField>
    <cacheField name="Is there any difficulty in filling certain job roles? - Which job roles trouble filling" numFmtId="0">
      <sharedItems containsBlank="1" count="34">
        <m/>
        <s v="Intelligence Partner (8a) and Intelligence Manager (8a)"/>
        <s v="Senior Analyst"/>
        <s v="Hard to find competent analysts, low applications and none with direct experience"/>
        <s v="Specialist population health role due to temporary contracts"/>
        <s v="specialist analytical roles / epidemiologists / appropriate health data scientist skills"/>
        <s v="Band 7 analysts"/>
        <s v="Data Architect"/>
        <s v="Data analyst"/>
        <s v="Analyst manager level roles and technical data/data science roles"/>
        <s v="Data Engineer (all levels), Power BI Developer (Band 7 and above), Analyst roles Band 7 and above."/>
        <s v="All analyst roles are difficult to fill, but we also struggle to fill evaluation roles"/>
        <s v="Statistical analyst"/>
        <s v="Mid level 7 is difficult to find people"/>
        <s v="Funding for the posts."/>
        <s v="Junior analyst roles"/>
        <s v="Public Health Senior Epidemiologist &amp; Public Health Analyst"/>
        <s v="Associate Director level (no suitable candidates to interview), Data Scientists."/>
        <s v="General Analyst roles"/>
        <s v="Senior level roles with experience and funding constraints on fixed term contracts"/>
        <s v="Data Warehouse Developers"/>
        <s v="general lack of public health skills relevant to data analytics"/>
        <s v="Senior Information Analysts"/>
        <s v="Harder to recruit more senior analysts"/>
        <s v="Have had difficulty recruiting across job roles due to competitiveness with other LAs / NHS. However, feel that retention is good due to flexibility and team working."/>
        <s v="Power BI skills and senior analysts"/>
        <s v="data engineer"/>
        <s v="Senior Analyst (performance and intelligence)"/>
        <s v="Data analysts"/>
        <s v="Data Architect, Data Engineer, Data Scientist"/>
        <s v="Struggled with particular B7 role last year but then got someone."/>
        <s v="Analytical roles with cancer experience"/>
        <s v="Analyst grade post which require a significant level of technical expertise which the salary doesn't necessarily reflect"/>
        <s v="Mid range analysts. Tend to receive applications for under or over qualified applicants."/>
      </sharedItems>
    </cacheField>
    <cacheField name="Is there any difficulty in filling certain job roles? - Analyst notes" numFmtId="0">
      <sharedItems containsNonDate="0" containsString="0" containsBlank="1"/>
    </cacheField>
    <cacheField name="Approximately, what was your organisation's training spend for the data professionals detailed in question 4 for financial year 21/22? - organisations training spend for data professionals" numFmtId="0">
      <sharedItems containsBlank="1" containsMixedTypes="1" containsNumber="1" containsInteger="1" minValue="0" maxValue="12000" count="33">
        <s v="Approximately £100 per person is available for online training."/>
        <m/>
        <s v="Unknown"/>
        <s v="Do not know"/>
        <n v="12000"/>
        <s v="Unsure"/>
        <s v="£700"/>
        <s v="£0"/>
        <n v="2000"/>
        <s v="Don't know"/>
        <s v="£2,000"/>
        <s v="Don't know at NHS England level"/>
        <n v="0"/>
        <s v="10,000"/>
        <s v="£20k"/>
        <s v="£8k"/>
        <s v="5-7k"/>
        <s v="Not known - some internal training and NHS training courses"/>
        <s v="Difficult to unpick as analysts take advantage of free offers, centrally funded regionalwide/CSU offers. Considering direct funding it is not much more than £10K"/>
        <s v="Internal or free training only so £0"/>
        <s v="Unknown - devolved CCG budgets."/>
        <s v="£5,000"/>
        <s v="Unsure - training and development was not easily accessible"/>
        <s v="n/k"/>
        <s v="there was no upper limit within the department.  Staff got all training requested"/>
        <s v="£3,000"/>
        <s v="0 - no identified training spend but allowed time for staff to attend free webinars and to develop using online courses"/>
        <s v="£6k"/>
        <s v="not possible to separate out analytical staff. training budgets have been limited so tend to take up free opportunities but paid opportunities can be funded"/>
        <s v="Use apprenticeship levy mainly so not sure."/>
        <s v="2,000"/>
        <s v="approx. £3,500 not including courses funded through apprenticeship levy or those provided via OHID, NHSE etc"/>
        <s v="£600"/>
      </sharedItems>
    </cacheField>
    <cacheField name="Approximately, what was your organisation's training spend for the data professionals detailed in question 4 for financial year 21/22? - Analyst notes" numFmtId="0">
      <sharedItems containsNonDate="0" containsString="0" containsBlank="1"/>
    </cacheField>
    <cacheField name="What percentage of your team is part of a professional registration? (eg Association of Professional Healthcare Analysts)  - Percentage of your team is part of a professional registration" numFmtId="0">
      <sharedItems containsBlank="1" count="6">
        <s v="0% - 20%"/>
        <s v="21% - 40%"/>
        <s v="Don't know"/>
        <s v="81% - 100%"/>
        <s v="Not Answered"/>
        <m/>
      </sharedItems>
    </cacheField>
    <cacheField name="What percentage of your team is part of a professional registration? (eg Association of Professional Healthcare Analysts)  - Analyst notes" numFmtId="0">
      <sharedItems containsNonDate="0" containsString="0" containsBlank="1"/>
    </cacheField>
    <cacheField name="During the last 12 months, have you used contractors to provide data professional services within your organisation/team? - last 12 months, have you used contractors to provide data professional services within your organisation/team" numFmtId="0">
      <sharedItems containsBlank="1" count="4">
        <s v="No"/>
        <s v="Yes"/>
        <s v="Not Answered"/>
        <m/>
      </sharedItems>
    </cacheField>
    <cacheField name="During the last 12 months, have you used contractors to provide data professional services within your organisation/team? - have you used contractors to provide data professional services within your organisation/team - Difficulty in recruiting permanent analytical staff" numFmtId="0">
      <sharedItems containsBlank="1"/>
    </cacheField>
    <cacheField name="During the last 12 months, have you used contractors to provide data professional services within your organisation/team? - have you used contractors to provide data professional services within your organisation/team - Lack of subject matter expertise" numFmtId="0">
      <sharedItems containsBlank="1"/>
    </cacheField>
    <cacheField name="During the last 12 months, have you used contractors to provide data professional services within your organisation/team? - have you used contractors to provide data professional services within your organisation/team - Backfill for vacancies/sickness /retirement" numFmtId="0">
      <sharedItems containsBlank="1"/>
    </cacheField>
    <cacheField name="During the last 12 months, have you used contractors to provide data professional services within your organisation/team? - have you used contractors to provide data professional services within your organisation/team - Extra resource" numFmtId="0">
      <sharedItems containsBlank="1"/>
    </cacheField>
    <cacheField name="During the last 12 months, have you used contractors to provide data professional services within your organisation/team? - have you used contractors to provide data professional services within your organisation/team - Other" numFmtId="0">
      <sharedItems containsBlank="1" count="2">
        <m/>
        <s v="Other"/>
      </sharedItems>
    </cacheField>
    <cacheField name="During the last 12 months, have you used contractors to provide data professional services within your organisation/team? - Other - have you used contractors to provide data professional services within your organisation/team" numFmtId="0">
      <sharedItems containsBlank="1" count="6">
        <m/>
        <s v="Availability of non recurring funding"/>
        <s v="Needed qualitative skills that we lacked, and limited workforce capacity."/>
        <s v="Data Scientist on a specific ML project."/>
        <s v="Unable to add new staff and being swamped with work so had to bring in a CSU"/>
        <s v="One off projects for example Household Survey"/>
      </sharedItems>
    </cacheField>
    <cacheField name="During the last 12 months, have you used contractors to provide data professional services within your organisation/team? - Analyst notes" numFmtId="0">
      <sharedItems containsNonDate="0" containsString="0" containsBlank="1"/>
    </cacheField>
    <cacheField name="During the last 12 months, have you used consultancies to provide data professional services within your organisation/team? - have you used consultancies to provide data professional services within your organisation/team" numFmtId="0">
      <sharedItems containsBlank="1" count="4">
        <s v="No"/>
        <s v="Not Answered"/>
        <s v="Yes"/>
        <m/>
      </sharedItems>
    </cacheField>
    <cacheField name="During the last 12 months, have you used consultancies to provide data professional services within your organisation/team? - Reason used consultancies - Difficulty in recruiting permanent analytical staff" numFmtId="0">
      <sharedItems containsBlank="1"/>
    </cacheField>
    <cacheField name="During the last 12 months, have you used consultancies to provide data professional services within your organisation/team? - Reason used consultancies - Lack of subject matter expertise" numFmtId="0">
      <sharedItems containsBlank="1"/>
    </cacheField>
    <cacheField name="During the last 12 months, have you used consultancies to provide data professional services within your organisation/team? - Reason used consultancies - Backfill for vacancies/sickness /retirement" numFmtId="0">
      <sharedItems containsNonDate="0" containsString="0" containsBlank="1"/>
    </cacheField>
    <cacheField name="During the last 12 months, have you used consultancies to provide data professional services within your organisation/team? - Reason used consultancies - Extra resource" numFmtId="0">
      <sharedItems containsBlank="1"/>
    </cacheField>
    <cacheField name="During the last 12 months, have you used consultancies to provide data professional services within your organisation/team? - Reason used consultancies - Other" numFmtId="0">
      <sharedItems containsNonDate="0" containsString="0" containsBlank="1" count="1">
        <m/>
      </sharedItems>
    </cacheField>
    <cacheField name="During the last 12 months, have you used consultancies to provide data professional services within your organisation/team? - Other - why used consultancies" numFmtId="0">
      <sharedItems containsBlank="1" count="3">
        <m/>
        <s v="Don't know"/>
        <s v="Working with consultancy scoping for data modernisation programme."/>
      </sharedItems>
    </cacheField>
    <cacheField name="During the last 12 months, have you used consultancies to provide data professional services within your organisation/team? - Analyst notes" numFmtId="0">
      <sharedItems containsNonDate="0" containsString="0" containsBlank="1"/>
    </cacheField>
    <cacheField name="During the last 12 months, have you used agency staff to provide data professional services within your organisation/team? - Used agency staff" numFmtId="0">
      <sharedItems containsBlank="1" count="3">
        <s v="No"/>
        <s v="Yes"/>
        <m/>
      </sharedItems>
    </cacheField>
    <cacheField name="During the last 12 months, have you used agency staff to provide data professional services within your organisation/team? - Reason - used agency staff - Difficulty in recruiting permanent analytical staff" numFmtId="0">
      <sharedItems containsBlank="1"/>
    </cacheField>
    <cacheField name="During the last 12 months, have you used agency staff to provide data professional services within your organisation/team? - Reason - used agency staff - Lack of subject matter expertise" numFmtId="0">
      <sharedItems containsBlank="1"/>
    </cacheField>
    <cacheField name="During the last 12 months, have you used agency staff to provide data professional services within your organisation/team? - Reason - used agency staff - Backfill for vacancies/sickness /retirement" numFmtId="0">
      <sharedItems containsBlank="1"/>
    </cacheField>
    <cacheField name="During the last 12 months, have you used agency staff to provide data professional services within your organisation/team? - Reason - used agency staff - Extra resource" numFmtId="0">
      <sharedItems containsBlank="1"/>
    </cacheField>
    <cacheField name="During the last 12 months, have you used agency staff to provide data professional services within your organisation/team? - Reason - used agency staff - Other" numFmtId="0">
      <sharedItems containsNonDate="0" containsString="0" containsBlank="1" count="1">
        <m/>
      </sharedItems>
    </cacheField>
    <cacheField name="During the last 12 months, have you used agency staff to provide data professional services within your organisation/team? - Other - reason - used agency staff" numFmtId="0">
      <sharedItems containsBlank="1" count="2">
        <m/>
        <s v="Extra resource for managing COVID-19 data"/>
      </sharedItems>
    </cacheField>
    <cacheField name="During the last 12 months, have you used agency staff to provide data professional services within your organisation/team? - Analyst notes" numFmtId="0">
      <sharedItems containsNonDate="0" containsString="0" containsBlank="1"/>
    </cacheField>
    <cacheField name="During the last 12 months, have you used bank staff to provide data professional services within your organisation/team? - Used bank staff" numFmtId="0">
      <sharedItems containsBlank="1" count="3">
        <s v="No"/>
        <s v="Yes"/>
        <m/>
      </sharedItems>
    </cacheField>
    <cacheField name="During the last 12 months, have you used bank staff to provide data professional services within your organisation/team? - Reason used bank staff - Difficulty in recruiting permanent analytical staff" numFmtId="0">
      <sharedItems containsBlank="1"/>
    </cacheField>
    <cacheField name="During the last 12 months, have you used bank staff to provide data professional services within your organisation/team? - Reason used bank staff - Lack of subject matter expertise" numFmtId="0">
      <sharedItems containsNonDate="0" containsString="0" containsBlank="1"/>
    </cacheField>
    <cacheField name="During the last 12 months, have you used bank staff to provide data professional services within your organisation/team? - Reason used bank staff - Backfill for vacancies/sickness /retirement" numFmtId="0">
      <sharedItems containsBlank="1"/>
    </cacheField>
    <cacheField name="During the last 12 months, have you used bank staff to provide data professional services within your organisation/team? - Reason used bank staff - Extra resource" numFmtId="0">
      <sharedItems containsBlank="1"/>
    </cacheField>
    <cacheField name="During the last 12 months, have you used bank staff to provide data professional services within your organisation/team? - Reason used bank staff - Other" numFmtId="0">
      <sharedItems containsNonDate="0" containsString="0" containsBlank="1"/>
    </cacheField>
    <cacheField name="During the last 12 months, have you used bank staff to provide data professional services within your organisation/team? - Other - reason used bank staff" numFmtId="0">
      <sharedItems containsNonDate="0" containsString="0" containsBlank="1" count="1">
        <m/>
      </sharedItems>
    </cacheField>
    <cacheField name="During the last 12 months, have you used bank staff to provide data professional services within your organisation/team? - Analyst notes" numFmtId="0">
      <sharedItems containsNonDate="0" containsString="0" containsBlank="1" count="1">
        <m/>
      </sharedItems>
    </cacheField>
    <cacheField name="Approximately, how much did you spend on outsourcing (as outlined in questions 18 – 21) during the financial year 21/22? - Outsourcing spend" numFmtId="0">
      <sharedItems containsBlank="1" containsMixedTypes="1" containsNumber="1" containsInteger="1" minValue="0" maxValue="20000" count="28">
        <n v="0"/>
        <m/>
        <s v="unknown"/>
        <s v="Unsure"/>
        <s v="£10,000"/>
        <n v="10000"/>
        <s v="Don't know"/>
        <s v="£0"/>
        <s v="£50,000"/>
        <s v="not applicable"/>
        <s v="250,000"/>
        <s v="£170k"/>
        <s v="£20k"/>
        <s v="Not known"/>
        <s v="£75000"/>
        <s v="Sorry this was prior to me joining the organisation"/>
        <s v="20,000"/>
        <s v="£7,000"/>
        <s v="Unsure - came from centralised budget or another directorates budget"/>
        <s v="30,000"/>
        <s v="60,000"/>
        <s v="£122,990"/>
        <s v="£30000"/>
        <s v="Spend funded through local NHS and hosted in LA team - £60k"/>
        <s v="£150k"/>
        <n v="20000"/>
        <s v="NA"/>
        <s v="15,000"/>
      </sharedItems>
    </cacheField>
    <cacheField name="Approximately, how much did you spend on outsourcing (as outlined in questions 18 – 21) during the financial year 21/22? - Analyst notes" numFmtId="0">
      <sharedItems containsNonDate="0" containsString="0" containsBlank="1"/>
    </cacheField>
    <cacheField name="What software tools does your team have access to? - Software tools - Specialist proprietary software eg Tableau, MS Azure, Power BI" numFmtId="0">
      <sharedItems containsBlank="1"/>
    </cacheField>
    <cacheField name="What software tools does your team have access to? - Software tools - Open-source software eg Python, R Studio, JASP" numFmtId="0">
      <sharedItems containsBlank="1"/>
    </cacheField>
    <cacheField name="What software tools does your team have access to? - Software tools - Standard office packages eg Office 365" numFmtId="0">
      <sharedItems containsBlank="1"/>
    </cacheField>
    <cacheField name="What software tools does your team have access to? - Software tools - Other" numFmtId="0">
      <sharedItems containsBlank="1" count="2">
        <s v="Other"/>
        <m/>
      </sharedItems>
    </cacheField>
    <cacheField name="What software tools does your team have access to? - Other - software tools" numFmtId="0">
      <sharedItems containsBlank="1" count="13">
        <s v="ArcGIS etc."/>
        <m/>
        <s v="Some use of R and Power Bi"/>
        <s v="Nvivo"/>
        <s v="Foundry"/>
        <s v="Main software is Tableau"/>
        <s v="Mapping software"/>
        <s v="MapInfo v19"/>
        <s v="SystemOne_x000a_Eclipse_x000a_Objective"/>
        <s v="Redgate SQL Prompt"/>
        <s v="SQL server"/>
        <s v="Oracle BI, SAS"/>
        <s v="Git, SQL Server Management Studio"/>
      </sharedItems>
    </cacheField>
    <cacheField name="What software tools does your team have access to? - Analyst notes" numFmtId="0">
      <sharedItems containsNonDate="0" containsString="0" containsBlank="1"/>
    </cacheField>
    <cacheField name="Do all data professionals detailed in question 4 have access to specialist proprietary and specialist open-source tools on their PCs?  - access to specialist proprietary and specialist open-source tools on their PCs" numFmtId="0">
      <sharedItems containsBlank="1" count="4">
        <s v="Yes - all tools"/>
        <s v="Yes - some tools"/>
        <s v="No"/>
        <m/>
      </sharedItems>
    </cacheField>
    <cacheField name="Do all data professionals detailed in question 4 have access to specialist proprietary and specialist open-source tools on their PCs?  - Analyst notes" numFmtId="0">
      <sharedItems containsNonDate="0" containsString="0" containsBlank="1"/>
    </cacheField>
    <cacheField name="Are there any barriers that are currently preventing you from adopting and deploying open-source tools on your data professional’s PCs?  For example, IT security concerns, analytical capability, access to training etc  - Barriers to adopting open-source tools" numFmtId="0">
      <sharedItems containsBlank="1" count="3">
        <s v="No"/>
        <s v="Yes"/>
        <m/>
      </sharedItems>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IT security concerns"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nalytical capability"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ccess to training"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Access to support" numFmtId="0">
      <sharedItems containsBlank="1"/>
    </cacheField>
    <cacheField name="Are there any barriers that are currently preventing you from adopting and deploying open-source tools on your data professional’s PCs?  For example, IT security concerns, analytical capability, access to training etc  - What are the barriers to adopting open source tools - Other" numFmtId="0">
      <sharedItems containsBlank="1" count="2">
        <m/>
        <s v="Other"/>
      </sharedItems>
    </cacheField>
    <cacheField name="Are there any barriers that are currently preventing you from adopting and deploying open-source tools on your data professional’s PCs?  For example, IT security concerns, analytical capability, access to training etc  - Other - What are the barriers to adopting open source tools" numFmtId="0">
      <sharedItems containsBlank="1" count="10">
        <s v="IMT are very supportive and evaluate requests on a case by case basis."/>
        <m/>
        <s v="Some software tools do not meet GDPR guidelines (eg storing data within UK) and so cannot be used."/>
        <s v="Specifications of machines"/>
        <s v="Availability of alternatives and need to set aside time to invest in learning"/>
        <s v="Working across two local authorities (PCC / CCC) with different IT provision and licencing"/>
        <s v="Capacity"/>
        <s v="Time to explore and learn the software."/>
        <s v="time to develop skills in new areas vs BAU"/>
        <s v="now able to get software installed but not embedded within the organisation due to uncertainties about future direction restricting training &amp; learning opportunities"/>
      </sharedItems>
    </cacheField>
    <cacheField name="Are there any barriers that are currently preventing you from adopting and deploying open-source tools on your data professional’s PCs?  For example, IT security concerns, analytical capability, access to training etc  - Analyst notes" numFmtId="0">
      <sharedItems containsNonDate="0" containsString="0" containsBlank="1"/>
    </cacheField>
    <cacheField name="As a team, are you sharing your work and underlying methods with peers outside your team? - Are you sharing work and methods with peers" numFmtId="0">
      <sharedItems containsBlank="1" count="3">
        <s v="Yes"/>
        <s v="No"/>
        <m/>
      </sharedItems>
    </cacheField>
    <cacheField name="As a team, are you sharing your work and underlying methods with peers outside your team? - Details of how sharing work and methods with peers" numFmtId="0">
      <sharedItems containsBlank="1" count="33" longText="1">
        <s v="Local department conversation, local system analyst networks, regional analyst networks e.g. those organised by OHID, national meetings / conference on request"/>
        <m/>
        <s v="We always try to share our work within both the teams across our organisation and to external organisations like district councils, constabulary etc. This is at the heart of NODA's objectives to share insight and analytical capabilities. For example, we have shared our work on the cost of living to district partners, as well as some work for a district council on reducing inequality target areas."/>
        <s v="We have a Solihull information and intelligence group where we share knowledge and methods."/>
        <s v="Team are part of the Data Science CoP (Knowledge Hub)_x000a_Team also link in with wider teams within Analysis &amp; Intelligence at our organisation. We are hoping to expand the professional network in the near future._x000a_We also collaborate and work closely wit analytical teams within other local authorities and the ICB in our area."/>
        <s v="Sharing outputs at conferences  / promoting work"/>
        <s v="Very sporadically and in low tech ways.  Circulating code between teams based on informal networks and relationships."/>
        <s v="We participate in the Epic UK Collaborative, sharing build with the rest of the Epic community."/>
        <s v="Currently no agreement on open publication, mostly external talks."/>
        <s v="Starting to use GitHub_x000a_Sharing with the Wider Analyst network set up by the ICB."/>
        <s v="Sharing with 1) other acute trusts in NW London Acute Provider Collaborative 2) other Cerner trusts in England"/>
        <s v="Part of a health/care system data cell, various subject and area networks and also a multi-agency data group."/>
        <s v="There is a community of practice within our organisation._x000a_Also a network of Public Health Analysts in the South East."/>
        <s v="Training sessions for best practice"/>
        <s v="Sharing tools, training and data skills with wider end users regualrly."/>
        <s v="team members part of Tableau community and NW analyst network. We also train in the NW on measuring for improvement"/>
        <s v="Quarterly analyst network day across CSU, regular meetings with other teams on specific projects, sharing of some code via GitHub, collaboration outside of CSU on specific projects (e.g. with NHSE, submission to methods group)"/>
        <s v="Embedded CSU team share work across other CSU teams."/>
        <s v="Sharing information about it and publishing work online - would like to do more in the way of sharing methods and approaches"/>
        <s v="various network groups and joint workstreams; in particular across partner teams such ICB and Local Authority colleagues"/>
        <s v="Sharing with NHSE as part of Federated Data Platform programme (data navigator tool). Sharing with provider colleagues in local forums."/>
        <s v="External advisory group"/>
        <s v="In North West London ICS, we share code and learning across the acutes."/>
        <s v="We share across and within our ICS both formally and informally but we plan to formalise these arrangements further as the need to collaborate intensifies, not only as a business requirement but also to address resource and skills gaps in data professionals across the system."/>
        <s v="via Public Health community of interest groups (KHub) &amp; regional networks across Yorkshire &amp; North East"/>
        <s v="Some sharing through regional networks but some of these have been impacted through COVID and are re-establishing as groups."/>
        <s v="Lead the North Central London analyst working group"/>
        <s v="postcode cleaning function, use of OHID's fingertips API"/>
        <s v="Building Citizen Analyst role in the business - upskilling colleagues from other teams"/>
        <s v="Present at AphA branch meetings, Senior Analyst network meetings, regional meetings."/>
        <s v="We are contacted by new members of other Cancer Alliances who ask us about our approach and methods"/>
        <s v="Via regional groups but to a limited extent"/>
        <s v="We share R code with local partners to query datasets in a standardised way across the system. _x000a_We have shared code for projects with public health teams in other local authorities who have shown an interest in analysis we've produced. The team can then produce a similar analysis without needing to start from scratch."/>
      </sharedItems>
    </cacheField>
    <cacheField name="As a team, are you sharing your work and underlying methods with peers outside your team? - Analyst notes" numFmtId="0">
      <sharedItems containsNonDate="0" containsString="0" containsBlank="1"/>
    </cacheField>
    <cacheField name="As a team, are you sharing and publishing your code on your own GitHub site or other open-source repository? - Sharing code on GitHub" numFmtId="0">
      <sharedItems containsBlank="1" count="4">
        <s v="No"/>
        <s v="Yes"/>
        <s v="Not Answered"/>
        <m/>
      </sharedItems>
    </cacheField>
    <cacheField name="As a team, are you sharing and publishing your code on your own GitHub site or other open-source repository? - Link to repository" numFmtId="0">
      <sharedItems containsBlank="1" count="5">
        <m/>
        <s v="https://github.com/herts-phei_x000a_https://gitlab.com/eoepublichealth_public_x000a_https://gitlab.com/eoepublichealth (locked to region)"/>
        <s v="Just starting on this."/>
        <s v="https://github.com/shanwilkinson2_x000a_not a team repository but trying to develop expertise"/>
        <s v="https://github.com/daudi/phutils_x000a__x000a_Although we haven't published any updates for some time."/>
      </sharedItems>
    </cacheField>
    <cacheField name="As a team, are you sharing and publishing your code on your own GitHub site or other open-source repository? - Why unable to share online repository link" numFmtId="0">
      <sharedItems containsBlank="1" count="30">
        <s v="Public version not set up yet. Exploring internal via Azure Dev Ops"/>
        <m/>
        <s v="Lack of capacity to get into this"/>
        <s v="While we don't normally publish our code online, we do share within the organisation any practices that can be implemented elsewhere and/or improved upon."/>
        <s v="Code would only be for internal use."/>
        <s v="Not sure of when it is appropriate to do so_x000a_Not sure how"/>
        <s v="Don't know"/>
        <s v="Planned for the future"/>
        <s v="Organisational aversion to &quot;publishing&quot; and lack of impetus to do so, with support to do it well."/>
        <s v="Dont have a git hub set up but do plan to develop one."/>
        <s v="We share via the Epic UK Collaborative."/>
        <s v="Currently undertaking options appraisal for repository. Intend to start sharing by 31/3/24"/>
        <s v="Not yet established"/>
        <s v="Not a big part of what we do, more in translational and secondary analysis space than big data processing and complex queries"/>
        <s v="Team use GitHub internally for version control. Some code published on our external site, some concerns about sharing some scripts outside of NHS with private sector organisations that we may compete for work with"/>
        <s v="We do not have anything to share, we would if we had anything to share"/>
        <s v="Hindered by capacity to engage with the platform."/>
        <s v="."/>
        <s v="Not using appropriate software"/>
        <s v="There are some individuals who share code but there is not an organisational account."/>
        <s v="Not something we've ever been asked to do or known what the benefit would be"/>
        <s v="infrequent use of coding to necessitate this"/>
        <s v="the plan is for us to do so in the coming year"/>
        <s v="We are not at this stage"/>
        <s v="Have made some use of various code but have not developed process to ensure that we're sharing this systematically."/>
        <s v="This is something that we will be starting."/>
        <s v="Owned by another team"/>
        <s v="This is work in progress - git hub only set up last week to look at version control."/>
        <s v="No idea where to start with using that level of software and safety of sharing from an IG point of view"/>
        <s v="Not currently a priority"/>
      </sharedItems>
    </cacheField>
    <cacheField name="As a team, are you sharing and publishing your code on your own GitHub site or other open-source repository? - Analyst notes" numFmtId="0">
      <sharedItems containsNonDate="0" containsString="0" containsBlank="1"/>
    </cacheField>
    <cacheField name="Please indicate whether you agree or disagree with the following statements: - Easy to share complex work with board of directors" numFmtId="0">
      <sharedItems containsBlank="1" count="7">
        <s v="Neither agree nor disagree"/>
        <s v="Strongly disagree"/>
        <s v="Disagree"/>
        <s v="Agree"/>
        <s v="Don’t know"/>
        <s v="Strongly agree"/>
        <m/>
      </sharedItems>
    </cacheField>
    <cacheField name="Please indicate whether you agree or disagree with the following statements: - Board of directors receptive to complex statistical work" numFmtId="0">
      <sharedItems containsBlank="1" count="7">
        <s v="Neither agree nor disagree"/>
        <s v="Agree"/>
        <s v="Strongly disagree"/>
        <s v="Disagree"/>
        <s v="Don’t know"/>
        <s v="Strongly agree"/>
        <m/>
      </sharedItems>
    </cacheField>
    <cacheField name="Please indicate whether you agree or disagree with the following statements: - Organisations's decision-making is insight and evidence driven - Strongly disagree" numFmtId="0">
      <sharedItems containsBlank="1"/>
    </cacheField>
    <cacheField name="Please indicate whether you agree or disagree with the following statements: - Organisations's decision-making is insight and evidence driven - Disagree" numFmtId="0">
      <sharedItems containsBlank="1"/>
    </cacheField>
    <cacheField name="Please indicate whether you agree or disagree with the following statements: - Organisations's decision-making is insight and evidence driven - Neither agree nor disagree" numFmtId="0">
      <sharedItems containsBlank="1"/>
    </cacheField>
    <cacheField name="Please indicate whether you agree or disagree with the following statements: - Organisations's decision-making is insight and evidence driven - Agree" numFmtId="0">
      <sharedItems containsBlank="1"/>
    </cacheField>
    <cacheField name="Please indicate whether you agree or disagree with the following statements: - Organisations's decision-making is insight and evidence driven - Strongly agree" numFmtId="0">
      <sharedItems containsBlank="1"/>
    </cacheField>
    <cacheField name="Please indicate whether you agree or disagree with the following statements: - Organisations's decision-making is insight and evidence driven - Don’t know" numFmtId="0">
      <sharedItems containsBlank="1"/>
    </cacheField>
    <cacheField name="Please indicate whether you agree or disagree with the following statements: - Analyst notes" numFmtId="0">
      <sharedItems containsNonDate="0" containsString="0" containsBlank="1"/>
    </cacheField>
    <cacheField name="Are you aware of the National Competency Framework for data professionals? - Aware nof national competency framework" numFmtId="0">
      <sharedItems containsBlank="1" count="3">
        <s v="Yes"/>
        <s v="No"/>
        <m/>
      </sharedItems>
    </cacheField>
    <cacheField name="Are you aware of the National Competency Framework for data professionals? - Analyst notes" numFmtId="0">
      <sharedItems containsNonDate="0" containsString="0" containsBlank="1"/>
    </cacheField>
    <cacheField name="Which of the following do you perceive to be the biggest challenges in the data profession for your organisation over the next 5 years? Select more than one response where applicable. - The biggest challenges - Access to good quality training" numFmtId="0">
      <sharedItems containsBlank="1"/>
    </cacheField>
    <cacheField name="Which of the following do you perceive to be the biggest challenges in the data profession for your organisation over the next 5 years? Select more than one response where applicable. - The biggest challenges - Access to analytical tools (proprietary and open Source)" numFmtId="0">
      <sharedItems containsBlank="1"/>
    </cacheField>
    <cacheField name="Which of the following do you perceive to be the biggest challenges in the data profession for your organisation over the next 5 years? Select more than one response where applicable. - The biggest challenges - Decision-makers asking better questions of data professional teams" numFmtId="0">
      <sharedItems containsBlank="1"/>
    </cacheField>
    <cacheField name="Which of the following do you perceive to be the biggest challenges in the data profession for your organisation over the next 5 years? Select more than one response where applicable. - The biggest challenges - Recruitment and retention of professionals" numFmtId="0">
      <sharedItems containsBlank="1"/>
    </cacheField>
    <cacheField name="Which of the following do you perceive to be the biggest challenges in the data profession for your organisation over the next 5 years? Select more than one response where applicable. - The biggest challenges - Data professionals peer support and networking" numFmtId="0">
      <sharedItems containsBlank="1"/>
    </cacheField>
    <cacheField name="Which of the following do you perceive to be the biggest challenges in the data profession for your organisation over the next 5 years? Select more than one response where applicable. - The biggest challenges - Reducing routine analytical ‘churn’" numFmtId="0">
      <sharedItems containsBlank="1"/>
    </cacheField>
    <cacheField name="Which of the following do you perceive to be the biggest challenges in the data profession for your organisation over the next 5 years? Select more than one response where applicable. - The biggest challenges - Raising the profile and importance of good analysis in my organisation" numFmtId="0">
      <sharedItems containsBlank="1"/>
    </cacheField>
    <cacheField name="Which of the following do you perceive to be the biggest challenges in the data profession for your organisation over the next 5 years? Select more than one response where applicable. - The biggest challenges - Career framework and progression" numFmtId="0">
      <sharedItems containsBlank="1"/>
    </cacheField>
    <cacheField name="Which of the following do you perceive to be the biggest challenges in the data profession for your organisation over the next 5 years? Select more than one response where applicable. - The biggest challenges - Professional Registration (Association of Professional Healthcare Analysts)" numFmtId="0">
      <sharedItems containsBlank="1"/>
    </cacheField>
    <cacheField name="Which of the following do you perceive to be the biggest challenges in the data profession for your organisation over the next 5 years? Select more than one response where applicable. - The biggest challenges - Financial constraints" numFmtId="0">
      <sharedItems containsBlank="1"/>
    </cacheField>
    <cacheField name="Which of the following do you perceive to be the biggest challenges in the data profession for your organisation over the next 5 years? Select more than one response where applicable. - The biggest challenges - None – we have no challenges" numFmtId="0">
      <sharedItems containsNonDate="0" containsString="0" containsBlank="1"/>
    </cacheField>
    <cacheField name="Which of the following do you perceive to be the biggest challenges in the data profession for your organisation over the next 5 years? Select more than one response where applicable. - The biggest challenges - Other" numFmtId="0">
      <sharedItems containsBlank="1" count="2">
        <s v="Other"/>
        <m/>
      </sharedItems>
    </cacheField>
    <cacheField name="Which of the following do you perceive to be the biggest challenges in the data profession for your organisation over the next 5 years? Select more than one response where applicable. - Other - biggest challenges" numFmtId="0">
      <sharedItems containsBlank="1" count="13" longText="1">
        <s v="Policy awareness and translating policy into analytical questions_x000a__x000a_Data professionals along the career pathway need a range of experience. While the Health and Care and Local Authority sectors provide a great opportunity to look at a variety of questions to answer with different analytical / data science approaches and methods, as data professionals it is nice to have a steer from senior decision makers. Skilling up senior decision makers is one way to achieve this, the other way is for senior decision makers to trust their data professionals working with policy and experts to define and prioritise questions etc."/>
        <m/>
        <s v="Esp. non-analytical training i.e. storytelling, action from data"/>
        <s v="Keeping up with the opportunities and pace of change"/>
        <s v="Upskilling of team members and managing expectations of senior leaders in line with a learning pathway."/>
        <s v="capacity of IT to support analytical teams / data engineering and their capacity to advise_x000a__x000a_IG - NHSD having clear templated guidance"/>
        <s v="Access to accurate and timely system level data at an ICB level to enable collaborative analysis and decision making."/>
        <s v="&quot;Last mile&quot; productionisation, deployment, adoption.  Infrastructure and analytical/innovation culture in the organisation."/>
        <s v="Chat GPT"/>
        <s v="Cultural change needed to use data differently to either performance or PbR focused"/>
        <s v="Uncertainty about national data strategy - what will we need to do adapt to FDP? What skills will be required? _x000a__x000a_Who does what once for all in performance reporting? Regional, ICB, Provider Collaborative, CSU, Integrated Neighbourhood Teams?"/>
        <s v="National demand for complex data flows and data returns with very short turnaround times._x000a_Increasingly these are not conforming to the ISN framework - requests come to us that are ill defined and lacking standards.  These take a lot of our time and take away from useful internal developments and opportunities."/>
        <s v="putting in place data warehousing/ lakehousing &amp; infrastructure to use this &amp; feed into decision making._x000a_Prioritising the expenditure at a time of further savings &amp; efficiencies"/>
      </sharedItems>
    </cacheField>
    <cacheField name="Which of the following do you perceive to be the biggest challenges in the data profession for your organisation over the next 5 years? Select more than one response where applicable. - Analyst notes" numFmtId="0">
      <sharedItems containsNonDate="0" containsString="0" containsBlank="1"/>
    </cacheField>
    <cacheField name="What support, if any, could arm’s-length bodies provide that would assist you with the challenges you have highlighted? - What support could arm’s-length bodies provide" numFmtId="0">
      <sharedItems containsBlank="1" count="31" longText="1">
        <s v="Our regional OHID colleagues and AnalystX provide lots of support which is great. I think if there were readily available help for data professionals to help communicate priorities and ideas in more accessible formats this might help when dealing with key decision makers who might not have the time to digest certain information. Other things that might help include understanding who to work with to get things done e.g. who do we have to inform who can then influence others (it might be somebody we least expect)"/>
        <m/>
        <s v="Need to challenge NHSE demands more."/>
        <s v="Any professional bodies available to our analysts that can offer best practices and networking opportunities."/>
        <s v="Easy to digest briefs of common tools_x000a__x000a_Communities of practice. Would love to see what RTT modelling tools are out there._x000a__x000a_Subsidised training"/>
        <s v="In general - public sector pay doesn't match that of private industry, particularly for this field where good or expert knowledge is required. This means anecdotally there are barriers to recruiting trained and competent staff._x000a__x000a_Career and training pathway - accredited courses for data professionals that could be carried across to different roles (I.e. Police have NIAT course for analysts which is a pre-requisite)"/>
        <s v="NHSD could have clear templates that could be used by UTLAs for things like sharepoint migration / file storage (HES data). _x000a__x000a_Provision of training for analysts"/>
        <s v="Provide a single voice in order to influence national projects such as Faster Data Flows and ESR Re-design &amp; future commissioning."/>
        <s v="We are an arm's length body!"/>
        <s v="Sharing capacity"/>
        <s v="Make sure national data sets have really clear, consistent definitions including thinking through corner cases. Many analysts have joined the NHS over the last decade and don't have a grounding in the basics e.g. CDS definitions, RTT rules, so maybe time to reinforce this nationally._x000a__x000a_Don't release key information on NHS Futures where it is hard or impossible to find unless someone in the know sends you a link. Just put it on the public website._x000a__x000a_Don't release new datasets with vague specifications and short deadlines._x000a__x000a_Rationalise the national clinical audit landscape and GIRFT."/>
        <s v="Policies directly aligning with DHSC Data Strategy and Goldacre Report.  Support for data professional communities - NHS-R Community, NHS Pycom etc.  Lobbying for competitive salary schemes and recognition of data professional types as a formal roles within the NHS.  Potentially support roles around data literacy/training across the NHS."/>
        <s v="Arrange access to software such as Stella and pay for that software."/>
        <s v="Reduce the data burden on NHS providers! NHSE data requests have risen considerably over the past 3 years which reduces the capacity available to support front line health care workers with service improvement/increases the workload of already over burdened data teams in provider organisations. _x000a__x000a_Demand for data is increasing but data resources are not - we need a FUNDED workforce plan for healthcare data and analytics professionals._x000a__x000a_Create a digital and data category under agenda for change and include weighting for technical skills so we can offer payrates that at least go some way to competing with commercial organisations."/>
        <s v="we need to build the confidence in analysts to push back and ensure better questions are being asked"/>
        <s v="Training for analysts to support the development of non technical skills such as scoping projects and turning insight into action"/>
        <s v="Sort out performance reporting - fast data flows will it ever provide the one number to work to? Everybody works to same rules!"/>
        <s v="training_x000a_professionalisation of analytical careers_x000a_encouraging and enabling sharing of resources (code and methodology)_x000a_do once for all analytics"/>
        <s v="Training/CPD &amp; handling IT security concerns"/>
        <s v="Help with access to open source data. _x000a_provision of open source tools"/>
        <s v="Please do not commit the NHS to monolithic data analysis tools. Assist in the procurement of a variety of analytics tools at a national level to bring down the overall cost of these tools."/>
        <s v="Robust analytical framework, training and development needs identification, how to use data/intelligence for decision making"/>
        <s v="Reduction in the number of statutory returns requested by NHSE, especially those requested for submission at weekends and on bank holidays._x000a_Clear consistent guidelines for completion._x000a_Benefits realisation document to demonstrate what the value is for each return - are the benefits of us submitting this data linked back to patient outcomes?"/>
        <s v="Sharing best practice."/>
        <s v="Continual development of national tools that allow for overview analysis e.g. Fingertips for Public Health, Census profilers, NHS Digital Adult Social Care Analytical Hub. A lot of these provide ability to do high level analysis to answer initial questions and reduce some of the data churn internally to support with these queries, so that can focus more time on digging deeper into data."/>
        <s v="Raising awareness of the importance of good quality senior analysts._x000a__x000a_Also the awareness of the amount of work involved in providing data and the different types of work involved (eg. data engineering)._x000a__x000a_Mandating EPR providers to provide data dictionaries and data suitable for NHS provision.  For example, Cerner still does not report correcting on RTT but is still awarded contracts."/>
        <s v="organisational functions relating to data evidence &amp; intelligence that a local authority would be expected to deliver against. _x000a_Wider roll out of training for councillors in evidence informed decision making, linked to competencies in use of data evidence &amp; intelligence in decision making for cabinet members"/>
        <s v="Technical skills"/>
        <s v="No idea what value arms length bodies could bring. We have so much data and analytical potential in the NHS, that bringing in quangos and CSUs is often short-termist and a poor use of money. The analytical resource we have in the NHS could move mountains if it was valued, rewarded, co-ordinated and harnessed effectively"/>
        <s v="National solutions to common issues like IG and DSAs.  Sharing best practice and sharing resource required to achieve agreed future state"/>
        <s v="Training related to story telling. How to present analysis in such a way to truly captivate an audience and inspire action."/>
      </sharedItems>
    </cacheField>
    <cacheField name="What support, if any, could arm’s-length bodies provide that would assist you with the challenges you have highlighted? - Analyst notes" numFmtId="0">
      <sharedItems containsNonDate="0" containsString="0" containsBlank="1"/>
    </cacheField>
    <cacheField name="Would you like to be kept up to date, or involved in any of the following?_x000a_ - Would you like to be kept up to date? - Focus groups relating to this survey" numFmtId="0">
      <sharedItems containsBlank="1"/>
    </cacheField>
    <cacheField name="Would you like to be kept up to date, or involved in any of the following?_x000a_ - Would you like to be kept up to date? - Analyst X community" numFmtId="0">
      <sharedItems containsBlank="1"/>
    </cacheField>
    <cacheField name="Would you like to be kept up to date, or involved in any of the following?_x000a_ - Would you like to be kept up to date? - Data professionalisation newsletter" numFmtId="0">
      <sharedItems containsBlank="1"/>
    </cacheField>
    <cacheField name="Would you like to be kept up to date, or involved in any of the following?_x000a_ - Would you like to be kept up to date? - National Competency Framework for data professionals updates" numFmtId="0">
      <sharedItems containsBlank="1"/>
    </cacheField>
    <cacheField name="Would you like to be kept up to date, or involved in any of the following?_x000a_ - Would you like to be kept up to date? - National Competency Framework for data professionals testing" numFmtId="0">
      <sharedItems containsBlank="1"/>
    </cacheField>
    <cacheField name="Would you like to be kept up to date, or involved in any of the following?_x000a_ - Would you like to be kept up to date? - All of the above" numFmtId="0">
      <sharedItems containsBlank="1"/>
    </cacheField>
    <cacheField name="Would you like to be kept up to date, or involved in any of the following?_x000a_ - Email address:" numFmtId="0">
      <sharedItems containsBlank="1" count="38">
        <s v="tim.winters@nhs.net"/>
        <m/>
        <s v="Nikki.Doyle@nhs.net"/>
        <s v="will.yuill@hertfordshire.gov.uk"/>
        <s v="laura.stainsby2@northumbria-healthcare.nhs.uk"/>
        <s v="eliska.cheeseman@norfolk.gov.uk"/>
        <s v="lisa.fox8@nhs.net"/>
        <s v="hannah.stovin@nottinghamcity.gov.uk"/>
        <s v="andrew.bowdler@miaa.nhs.uk"/>
        <s v="james.gill@gstt.nhs.uk"/>
        <s v="william.bryant@gosh.nhs.uk"/>
        <s v="francesdepaeztron@warwickshire.gov.uk"/>
        <s v="ruth.holland@nhs.net"/>
        <s v="andy.brown@leics.gov.uk"/>
        <s v="graham.evans@eastsussex.gov.uk"/>
        <s v="angela.wood@mcht.nhs.uk"/>
        <s v="lee.taylor@supplychain.nhs.uk"/>
        <s v="ruth.yates@aqua.nhs.uk"/>
        <s v="jessica.hicks1@nhs.net"/>
        <s v="vicki.peacey@cambridgeshire.gov.uk"/>
        <s v="sophie.kelly@liverpool.gov.uk"/>
        <s v="wassim.fattahi-negro@thurrock.gov.uk"/>
        <s v="becky.williams@knowsleyccg.nhs.uk"/>
        <s v="alex.brown2@nhs.net"/>
        <s v="luke.garner@southseftonccg.nhs.uk"/>
        <s v="emily.carter24@nhs.net"/>
        <s v="des.cooper@hullcc.gov.uk"/>
        <s v="peter.gough@nhs.net"/>
        <s v="kate.martin@nhct.nhs.uk"/>
        <s v="Andy.Baker@dudley.gov.uk"/>
        <s v="laura.bell1@nhs.net"/>
        <s v="alamin.mukith@luton.gov.uk"/>
        <s v="kate.ogilvie@nhs.net"/>
        <s v="dominique.kwiatkowska@nhs.net"/>
        <s v="paula.pickford@nhs.net"/>
        <s v="sarah.miller14.@nhs.net"/>
        <s v="valerie.desouza@coventry.gov.uk"/>
        <s v="natalie.goldring@medway.gov.uk"/>
      </sharedItems>
    </cacheField>
    <cacheField name="Would you like to be kept up to date, or involved in any of the following?_x000a_ - Analyst notes" numFmtId="0">
      <sharedItems containsNonDate="0" containsString="0" containsBlank="1"/>
    </cacheField>
    <cacheField name="Response ID" numFmtId="0">
      <sharedItems containsBlank="1"/>
    </cacheField>
    <cacheField name="Created Date" numFmtId="0">
      <sharedItems containsNonDate="0" containsDate="1" containsString="0" containsBlank="1" minDate="2023-03-09T08:53:36" maxDate="2023-04-27T19:57:51"/>
    </cacheField>
    <cacheField name="Submitted Date" numFmtId="0">
      <sharedItems containsNonDate="0" containsDate="1" containsString="0" containsBlank="1" minDate="2023-03-09T15:50:26" maxDate="2023-04-28T10:44:12"/>
    </cacheField>
    <cacheField name="Last Modified Date" numFmtId="0">
      <sharedItems containsNonDate="0" containsDate="1" containsString="0" containsBlank="1" minDate="2023-03-09T15:50:13" maxDate="2023-04-28T10:44:03"/>
    </cacheField>
    <cacheField name="IP Address" numFmtId="0">
      <sharedItems containsBlank="1"/>
    </cacheField>
    <cacheField name="Browser Identification" numFmtId="0">
      <sharedItems containsBlank="1"/>
    </cacheField>
    <cacheField name="Analysed" numFmtId="0">
      <sharedItems containsBlank="1"/>
    </cacheField>
    <cacheField name="Activity State" numFmtId="0">
      <sharedItems containsBlank="1"/>
    </cacheField>
    <cacheField name="Citizen Space Version" numFmtId="0">
      <sharedItems containsBlank="1"/>
    </cacheField>
    <cacheField name="Visited Pages - Background" numFmtId="0">
      <sharedItems containsBlank="1"/>
    </cacheField>
    <cacheField name="Visited Pages - Data professionals within your organisation" numFmtId="0">
      <sharedItems containsBlank="1"/>
    </cacheField>
    <cacheField name="Visited Pages - Team structures within your organisation" numFmtId="0">
      <sharedItems containsBlank="1"/>
    </cacheField>
    <cacheField name="Visited Pages - Recruitment, retention and training" numFmtId="0">
      <sharedItems containsBlank="1"/>
    </cacheField>
    <cacheField name="Visited Pages - Outsourcing" numFmtId="0">
      <sharedItems containsBlank="1"/>
    </cacheField>
    <cacheField name="Visited Pages - Analytical tools and dissemination" numFmtId="0">
      <sharedItems containsBlank="1"/>
    </cacheField>
    <cacheField name="Org Name Lookup" numFmtId="0">
      <sharedItems containsBlank="1" containsMixedTypes="1" containsNumber="1" containsInteger="1" minValue="0" maxValue="0"/>
    </cacheField>
    <cacheField name="Code &amp; Org Name" numFmtId="0">
      <sharedItems containsBlank="1" count="73">
        <s v="607 - Norfolk County Council"/>
        <s v="XXX - NHSBSA"/>
        <s v="0DF - South Central &amp; West CSU"/>
        <s v="X26 - NHS England"/>
        <s v="606 - Hertfordshire County Council"/>
        <s v="319 - Wirral Borough Council"/>
        <s v="410 - Solihull Metropolitan Borough Council"/>
        <s v="RFR - The Rotherham NHS Foundation Trust"/>
        <s v="512 - Nottingham City Council"/>
        <s v="609 - Suffolk County Council"/>
        <s v="A1L7a - NHS Support Agency - MIAA"/>
        <s v="X24 - NHS England"/>
        <s v="XXX - NHS South Yorkshire"/>
        <s v="RJ1 - Guys and St Thomas Foundation Trust"/>
        <s v="RP401 - Great Ormond Street Hospital"/>
        <s v="404 - Warwickshire County Council"/>
        <s v="RYJ - Imperial College Healthcare"/>
        <s v="508 - Leicestershire County Council"/>
        <s v="815 - East Sussex County Council"/>
        <s v="RBT - Mid Cheshire Hospital Foundation Trust"/>
        <s v="T1469 - NHS Supply Chain"/>
        <s v="RM3 - Northern Care Alliance Foundation Trust"/>
        <s v="0DE - NHS Arden &amp; Gem CSU"/>
        <s v="15E - Birmingham &amp; Solihull ICB"/>
        <s v="216 - North East Lincolnshire Council"/>
        <s v="623 - Cambridgeshire County Council"/>
        <s v="316AA - Liverpool City Council (Public Health)"/>
        <s v="622 - Thurrock Council"/>
        <s v="QYG - Cheshire and Merseyside ICB"/>
        <s v="RQM - Chelsea and Westminster Foundation Trust"/>
        <s v="XXX - NHS Cheshire &amp; Merseyside ICB"/>
        <s v="RNZ - Salisbury Foundation Trust"/>
        <s v="215 - Hull City Council"/>
        <s v="RWF - Maidstone and Tunbridge Wells NHS Trust"/>
        <s v="321 - Halton Borough Council"/>
        <s v="RWW - Warrington and Halton Teaching Hospitals"/>
        <s v="RCD - Harrogate and District Foundation Trust"/>
        <s v="RTF - Northumbria Healthcare"/>
        <s v="408 - Dudley Metropolitan District Council"/>
        <s v="RAL - Royal Free London"/>
        <s v="304 - Bolton Metropolitan Borough Council"/>
        <s v="611 - Luton Borough Council"/>
        <s v="RH8 - Royal Devon University Healthcare"/>
        <s v="YDD90 - NHS Shared Business Services (Wakefield)"/>
        <s v="REN - The Clatterbridge Cancer Centre"/>
        <s v="Y61 - East of England Commissioning Region"/>
        <s v="407 - Coventry City Council"/>
        <s v="821 - Medway Council"/>
        <s v="XXX - 0"/>
        <m/>
        <s v="304 - 0" u="1"/>
        <s v="RQM - 0" u="1"/>
        <s v="RP401 - Great Ormind Street Hospital" u="1"/>
        <s v="Y61 - 0" u="1"/>
        <s v="215 - 0" u="1"/>
        <s v="RM3 - Northern Care Alliance Foundastion Trust" u="1"/>
        <s v="622 - 0" u="1"/>
        <s v="RFR - The Rotherham Foundation Trust" u="1"/>
        <s v="RTF - 0" u="1"/>
        <s v="RWW - 0" u="1"/>
        <s v="RCD - 0" u="1"/>
        <s v="407 - 0" u="1"/>
        <s v="408 - 0" u="1"/>
        <s v="QYG - 0" u="1"/>
        <s v="RWF - Maidstone &amp; Tunbridge wells NHS Trust" u="1"/>
        <s v="RAL - 0" u="1"/>
        <s v="YDD90 - 0" u="1"/>
        <s v="611 - 0" u="1"/>
        <s v="RH8 - 0" u="1"/>
        <s v="REN - 0" u="1"/>
        <s v="RNZ - 0" u="1"/>
        <s v="410 - Solihull Metropolitain Borough Council" u="1"/>
        <s v="316AA - 0" u="1"/>
      </sharedItems>
    </cacheField>
    <cacheField name="Org Region" numFmtId="0">
      <sharedItems containsBlank="1" containsMixedTypes="1" containsNumber="1" containsInteger="1" minValue="0" maxValue="0" count="12">
        <s v="East of England"/>
        <s v="National"/>
        <s v="South West"/>
        <s v="North West"/>
        <s v="West Midlands"/>
        <s v="North East and Yorkshire"/>
        <s v="East Midlands"/>
        <s v="NHS South Yorkshire"/>
        <s v="London"/>
        <s v="South East"/>
        <n v="0"/>
        <m/>
      </sharedItems>
    </cacheField>
    <cacheField name="Org Type" numFmtId="0">
      <sharedItems containsBlank="1" containsMixedTypes="1" containsNumber="1" containsInteger="1" minValue="0" maxValue="0" count="8">
        <s v="Local Authority"/>
        <s v="Arms Length"/>
        <s v="CSU"/>
        <s v="Acute"/>
        <s v="NHS South Yorkshire"/>
        <s v="NHS"/>
        <n v="0"/>
        <m/>
      </sharedItems>
    </cacheField>
    <cacheField name="Spare 2" numFmtId="0">
      <sharedItems containsNonDate="0" containsString="0" containsBlank="1"/>
    </cacheField>
    <cacheField name="Spare 3" numFmtId="0">
      <sharedItems containsNonDate="0" containsString="0" containsBlank="1"/>
    </cacheField>
    <cacheField name="Spare 4" numFmtId="0">
      <sharedItems containsNonDate="0" containsString="0" containsBlank="1"/>
    </cacheField>
    <cacheField name="Spare 5" numFmtId="0">
      <sharedItems containsNonDate="0" containsString="0" containsBlank="1"/>
    </cacheField>
    <cacheField name="Spare 6" numFmtId="0">
      <sharedItems containsNonDate="0" containsString="0" containsBlank="1"/>
    </cacheField>
    <cacheField name="Spare 7" numFmtId="0">
      <sharedItems containsNonDate="0" containsString="0" containsBlank="1"/>
    </cacheField>
    <cacheField name="Spare 8" numFmtId="0">
      <sharedItems containsNonDate="0" containsString="0" containsBlank="1"/>
    </cacheField>
    <cacheField name="Spare 9" numFmtId="0">
      <sharedItems containsNonDate="0" containsString="0" containsBlank="1"/>
    </cacheField>
    <cacheField name="Spare 10" numFmtId="0">
      <sharedItems containsNonDate="0" containsString="0" containsBlank="1"/>
    </cacheField>
    <cacheField name="Spare 11" numFmtId="0">
      <sharedItems containsNonDate="0" containsString="0" containsBlank="1"/>
    </cacheField>
    <cacheField name="Spare 12" numFmtId="0">
      <sharedItems containsNonDate="0" containsString="0" containsBlank="1"/>
    </cacheField>
    <cacheField name="Spare 13" numFmtId="0">
      <sharedItems containsNonDate="0" containsString="0" containsBlank="1"/>
    </cacheField>
    <cacheField name="Spare 14" numFmtId="0">
      <sharedItems containsNonDate="0" containsString="0" containsBlank="1"/>
    </cacheField>
    <cacheField name="Spare 15" numFmtId="0">
      <sharedItems containsNonDate="0" containsString="0" containsBlank="1"/>
    </cacheField>
    <cacheField name="Spare 16" numFmtId="0">
      <sharedItems containsNonDate="0" containsString="0" containsBlank="1"/>
    </cacheField>
    <cacheField name="Spare 17" numFmtId="0">
      <sharedItems containsNonDate="0" containsString="0" containsBlank="1"/>
    </cacheField>
    <cacheField name="Spare 18" numFmtId="0">
      <sharedItems containsNonDate="0" containsString="0" containsBlank="1"/>
    </cacheField>
    <cacheField name="Spare 19" numFmtId="0">
      <sharedItems containsNonDate="0" containsString="0" containsBlank="1"/>
    </cacheField>
    <cacheField name="Spare 20" numFmtId="0">
      <sharedItems containsNonDate="0" containsString="0" containsBlank="1"/>
    </cacheField>
    <cacheField name="Spare 21" numFmtId="0">
      <sharedItems containsNonDate="0" containsString="0" containsBlank="1"/>
    </cacheField>
    <cacheField name="Spare 22" numFmtId="0">
      <sharedItems containsNonDate="0" containsString="0" containsBlank="1"/>
    </cacheField>
    <cacheField name="Spare 23" numFmtId="0">
      <sharedItems containsNonDate="0" containsString="0" containsBlank="1"/>
    </cacheField>
    <cacheField name="Spare 24" numFmtId="0">
      <sharedItems containsNonDate="0" containsString="0" containsBlank="1"/>
    </cacheField>
    <cacheField name="Spare 25"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n v="607"/>
    <s v="Norfolk County Council"/>
    <m/>
    <x v="0"/>
    <m/>
    <x v="0"/>
    <m/>
    <x v="0"/>
    <x v="0"/>
    <x v="0"/>
    <x v="0"/>
    <m/>
    <n v="0"/>
    <n v="0"/>
    <n v="0"/>
    <n v="0"/>
    <n v="0"/>
    <n v="0"/>
    <n v="0"/>
    <n v="0"/>
    <n v="4"/>
    <n v="0"/>
    <n v="4"/>
    <n v="0"/>
    <n v="2"/>
    <n v="0"/>
    <n v="0"/>
    <n v="0"/>
    <n v="0"/>
    <n v="0"/>
    <n v="0"/>
    <n v="0"/>
    <n v="0"/>
    <n v="0"/>
    <m/>
    <n v="0"/>
    <n v="0"/>
    <n v="0"/>
    <n v="0"/>
    <n v="0"/>
    <n v="0"/>
    <n v="0"/>
    <n v="0"/>
    <n v="10"/>
    <n v="0"/>
    <m/>
    <x v="0"/>
    <x v="0"/>
    <m/>
    <s v="Healthcare"/>
    <s v="Public health"/>
    <s v="Social care"/>
    <x v="0"/>
    <x v="0"/>
    <s v="Strategy and Development"/>
    <s v="Undergoing strategic review with the objective of all data professionals reside and are managed within a central professional team that will include analysts / data science / performance analysts / data engineers from Adults Social Services, Children's Social Services, Community and Environmental Services, Office of Data Analytics, Public Health Information and Corporate Services. These analytics services are supported by IMT and Information Governance who are also in the same strategy and transformation directorate"/>
    <m/>
    <x v="0"/>
    <m/>
    <m/>
    <x v="0"/>
    <m/>
    <x v="0"/>
    <x v="0"/>
    <x v="0"/>
    <x v="0"/>
    <m/>
    <x v="0"/>
    <m/>
    <x v="0"/>
    <m/>
    <m/>
    <m/>
    <m/>
    <m/>
    <m/>
    <m/>
    <x v="0"/>
    <x v="0"/>
    <m/>
    <x v="0"/>
    <x v="0"/>
    <m/>
    <x v="0"/>
    <m/>
    <x v="0"/>
    <m/>
    <x v="0"/>
    <m/>
    <m/>
    <m/>
    <m/>
    <x v="0"/>
    <x v="0"/>
    <m/>
    <x v="0"/>
    <m/>
    <m/>
    <m/>
    <m/>
    <x v="0"/>
    <x v="0"/>
    <m/>
    <x v="0"/>
    <m/>
    <m/>
    <m/>
    <m/>
    <x v="0"/>
    <x v="0"/>
    <m/>
    <x v="0"/>
    <m/>
    <m/>
    <m/>
    <m/>
    <m/>
    <x v="0"/>
    <x v="0"/>
    <x v="0"/>
    <m/>
    <s v="Specialist proprietary software eg Tableau, MS Azure, Power BI"/>
    <s v="Open-source software eg Python, R Studio, JASP"/>
    <s v="Standard office packages eg Office 365"/>
    <x v="0"/>
    <x v="0"/>
    <m/>
    <x v="0"/>
    <m/>
    <x v="0"/>
    <m/>
    <m/>
    <m/>
    <m/>
    <x v="0"/>
    <x v="0"/>
    <m/>
    <x v="0"/>
    <x v="0"/>
    <m/>
    <x v="0"/>
    <x v="0"/>
    <x v="0"/>
    <m/>
    <x v="0"/>
    <x v="0"/>
    <m/>
    <m/>
    <m/>
    <s v="Agree"/>
    <m/>
    <m/>
    <m/>
    <x v="0"/>
    <m/>
    <m/>
    <m/>
    <s v="Decision-makers asking better questions of data professional teams"/>
    <m/>
    <m/>
    <m/>
    <s v="Raising the profile and importance of good analysis in my organisation"/>
    <s v="Career framework and progression"/>
    <m/>
    <s v="Financial constraints"/>
    <m/>
    <x v="0"/>
    <x v="0"/>
    <m/>
    <x v="0"/>
    <m/>
    <m/>
    <s v="Analyst X community"/>
    <s v="Data professionalisation newsletter"/>
    <s v="National Competency Framework for data professionals updates"/>
    <m/>
    <m/>
    <x v="0"/>
    <m/>
    <s v="ANON-546S-2VS7-4"/>
    <d v="2023-03-09T08:53:36"/>
    <d v="2023-03-09T15:50:26"/>
    <d v="2023-03-09T15:50:13"/>
    <s v="82.203.24.1,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orfolk County Council"/>
    <x v="0"/>
    <x v="0"/>
    <x v="0"/>
    <m/>
    <m/>
    <m/>
    <m/>
    <m/>
    <m/>
    <m/>
    <m/>
    <m/>
    <m/>
    <m/>
    <m/>
    <m/>
    <m/>
    <m/>
    <m/>
    <m/>
    <m/>
    <m/>
    <m/>
    <m/>
    <m/>
    <m/>
    <m/>
  </r>
  <r>
    <m/>
    <s v="NHSBSA"/>
    <m/>
    <x v="1"/>
    <m/>
    <x v="1"/>
    <m/>
    <x v="1"/>
    <x v="1"/>
    <x v="1"/>
    <x v="0"/>
    <m/>
    <m/>
    <m/>
    <m/>
    <m/>
    <m/>
    <m/>
    <n v="7"/>
    <n v="0"/>
    <m/>
    <m/>
    <m/>
    <m/>
    <m/>
    <m/>
    <m/>
    <m/>
    <m/>
    <m/>
    <m/>
    <m/>
    <m/>
    <m/>
    <m/>
    <n v="7"/>
    <n v="0"/>
    <m/>
    <m/>
    <m/>
    <m/>
    <m/>
    <m/>
    <m/>
    <m/>
    <m/>
    <x v="0"/>
    <x v="0"/>
    <m/>
    <s v="Healthcare"/>
    <m/>
    <m/>
    <x v="0"/>
    <x v="0"/>
    <s v="Public Health"/>
    <m/>
    <m/>
    <x v="1"/>
    <m/>
    <m/>
    <x v="1"/>
    <m/>
    <x v="0"/>
    <x v="1"/>
    <x v="1"/>
    <x v="0"/>
    <m/>
    <x v="1"/>
    <m/>
    <x v="0"/>
    <m/>
    <m/>
    <m/>
    <m/>
    <m/>
    <m/>
    <m/>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0"/>
    <m/>
    <m/>
    <m/>
    <m/>
    <x v="0"/>
    <x v="1"/>
    <m/>
    <x v="0"/>
    <x v="1"/>
    <m/>
    <x v="0"/>
    <x v="0"/>
    <x v="1"/>
    <m/>
    <x v="0"/>
    <x v="1"/>
    <m/>
    <m/>
    <m/>
    <s v="Agree"/>
    <m/>
    <m/>
    <m/>
    <x v="0"/>
    <m/>
    <m/>
    <m/>
    <s v="Decision-makers asking better questions of data professional teams"/>
    <s v="Recruitment and retention of professionals"/>
    <m/>
    <m/>
    <m/>
    <m/>
    <m/>
    <s v="Financial constraints"/>
    <m/>
    <x v="1"/>
    <x v="1"/>
    <m/>
    <x v="1"/>
    <m/>
    <m/>
    <m/>
    <m/>
    <m/>
    <m/>
    <m/>
    <x v="1"/>
    <m/>
    <s v="ANON-546S-2VSG-M"/>
    <d v="2023-03-09T16:00:39"/>
    <d v="2023-03-09T16:10:13"/>
    <d v="2023-03-09T16:10:03"/>
    <s v="213.105.55.130,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HSBSA"/>
    <x v="1"/>
    <x v="1"/>
    <x v="1"/>
    <m/>
    <m/>
    <m/>
    <m/>
    <m/>
    <m/>
    <m/>
    <m/>
    <m/>
    <m/>
    <m/>
    <m/>
    <m/>
    <m/>
    <m/>
    <m/>
    <m/>
    <m/>
    <m/>
    <m/>
    <m/>
    <m/>
    <m/>
    <m/>
  </r>
  <r>
    <s v="0DF"/>
    <m/>
    <m/>
    <x v="2"/>
    <m/>
    <x v="2"/>
    <m/>
    <x v="2"/>
    <x v="2"/>
    <x v="2"/>
    <x v="1"/>
    <m/>
    <n v="0"/>
    <n v="0"/>
    <n v="0"/>
    <n v="0"/>
    <n v="0"/>
    <n v="0"/>
    <n v="0"/>
    <n v="0"/>
    <n v="3"/>
    <n v="2"/>
    <n v="3.6"/>
    <n v="0"/>
    <n v="1"/>
    <n v="0"/>
    <n v="0"/>
    <n v="1"/>
    <n v="1"/>
    <n v="0"/>
    <n v="2"/>
    <n v="0"/>
    <n v="1"/>
    <n v="0"/>
    <m/>
    <n v="5.6"/>
    <n v="2"/>
    <n v="0"/>
    <n v="0"/>
    <n v="0"/>
    <n v="0"/>
    <n v="0"/>
    <n v="0"/>
    <n v="0"/>
    <n v="0"/>
    <m/>
    <x v="1"/>
    <x v="0"/>
    <m/>
    <s v="Healthcare"/>
    <m/>
    <m/>
    <x v="0"/>
    <x v="0"/>
    <s v="Digital"/>
    <m/>
    <m/>
    <x v="2"/>
    <m/>
    <m/>
    <x v="0"/>
    <m/>
    <x v="1"/>
    <x v="1"/>
    <x v="1"/>
    <x v="1"/>
    <m/>
    <x v="2"/>
    <m/>
    <x v="1"/>
    <m/>
    <m/>
    <s v="Filling positions for AfC Grades 5-7 (or equivalent)"/>
    <s v="Filling positions for AfC Grades 8-9 (or equivalent)"/>
    <s v="Pay scales"/>
    <m/>
    <s v="Specific technical skills"/>
    <x v="0"/>
    <x v="1"/>
    <m/>
    <x v="1"/>
    <x v="1"/>
    <m/>
    <x v="2"/>
    <m/>
    <x v="0"/>
    <m/>
    <x v="1"/>
    <s v="Difficulty in recruiting permanent analytical staff"/>
    <m/>
    <s v="Backfill for vacancies/sickness /retirement"/>
    <s v="Extra resource"/>
    <x v="0"/>
    <x v="0"/>
    <m/>
    <x v="0"/>
    <m/>
    <m/>
    <m/>
    <m/>
    <x v="0"/>
    <x v="0"/>
    <m/>
    <x v="1"/>
    <s v="Difficulty in recruiting permanent analytical staff"/>
    <m/>
    <s v="Backfill for vacancies/sickness /retirement"/>
    <s v="Extra resource"/>
    <x v="0"/>
    <x v="0"/>
    <m/>
    <x v="1"/>
    <s v="Difficulty in recruiting permanent analytical staff"/>
    <m/>
    <s v="Backfill for vacancies/sickness /retirement"/>
    <s v="Extra resource"/>
    <m/>
    <x v="0"/>
    <x v="0"/>
    <x v="2"/>
    <m/>
    <s v="Specialist proprietary software eg Tableau, MS Azure, Power BI"/>
    <s v="Open-source software eg Python, R Studio, JASP"/>
    <s v="Standard office packages eg Office 365"/>
    <x v="1"/>
    <x v="1"/>
    <m/>
    <x v="1"/>
    <m/>
    <x v="1"/>
    <s v="IT security concerns"/>
    <s v="Analytical capability"/>
    <s v="Access to training"/>
    <s v="Access to support"/>
    <x v="0"/>
    <x v="1"/>
    <m/>
    <x v="0"/>
    <x v="1"/>
    <m/>
    <x v="0"/>
    <x v="0"/>
    <x v="2"/>
    <m/>
    <x v="1"/>
    <x v="2"/>
    <s v="Strongly disagree"/>
    <m/>
    <m/>
    <m/>
    <m/>
    <m/>
    <m/>
    <x v="0"/>
    <m/>
    <s v="Access to good quality training"/>
    <m/>
    <s v="Decision-makers asking better questions of data professional teams"/>
    <s v="Recruitment and retention of professionals"/>
    <s v="Data professionals peer support and networking"/>
    <s v="Reducing routine analytical ‘churn’"/>
    <m/>
    <s v="Career framework and progression"/>
    <s v="Professional Registration (Association of Professional Healthcare Analysts)"/>
    <s v="Financial constraints"/>
    <m/>
    <x v="1"/>
    <x v="1"/>
    <m/>
    <x v="2"/>
    <m/>
    <m/>
    <m/>
    <m/>
    <m/>
    <m/>
    <s v="All of the above"/>
    <x v="2"/>
    <m/>
    <s v="ANON-546S-2VSM-T"/>
    <d v="2023-03-09T11:23:50"/>
    <d v="2023-03-09T16:12:46"/>
    <d v="2023-03-09T16:12:41"/>
    <s v="5.65.218.213,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South Central &amp; West CSU"/>
    <x v="2"/>
    <x v="2"/>
    <x v="2"/>
    <m/>
    <m/>
    <m/>
    <m/>
    <m/>
    <m/>
    <m/>
    <m/>
    <m/>
    <m/>
    <m/>
    <m/>
    <m/>
    <m/>
    <m/>
    <m/>
    <m/>
    <m/>
    <m/>
    <m/>
    <m/>
    <m/>
    <m/>
    <m/>
  </r>
  <r>
    <s v="X26"/>
    <m/>
    <m/>
    <x v="3"/>
    <m/>
    <x v="3"/>
    <m/>
    <x v="3"/>
    <x v="3"/>
    <x v="3"/>
    <x v="2"/>
    <m/>
    <n v="0"/>
    <n v="0"/>
    <n v="0"/>
    <n v="0"/>
    <n v="1"/>
    <n v="0"/>
    <n v="1"/>
    <n v="0"/>
    <n v="1"/>
    <n v="1"/>
    <n v="4"/>
    <n v="0"/>
    <n v="1"/>
    <n v="0"/>
    <n v="6"/>
    <n v="1"/>
    <n v="2"/>
    <n v="0"/>
    <n v="0"/>
    <n v="0"/>
    <n v="1"/>
    <n v="0"/>
    <m/>
    <n v="15.6"/>
    <n v="2"/>
    <n v="0"/>
    <n v="0"/>
    <n v="0"/>
    <n v="0"/>
    <n v="0"/>
    <n v="0"/>
    <n v="0"/>
    <n v="0"/>
    <m/>
    <x v="2"/>
    <x v="0"/>
    <m/>
    <s v="Healthcare"/>
    <m/>
    <m/>
    <x v="0"/>
    <x v="0"/>
    <s v="Other"/>
    <s v="Transformation"/>
    <m/>
    <x v="2"/>
    <m/>
    <m/>
    <x v="2"/>
    <m/>
    <x v="0"/>
    <x v="2"/>
    <x v="1"/>
    <x v="0"/>
    <m/>
    <x v="3"/>
    <m/>
    <x v="1"/>
    <m/>
    <m/>
    <m/>
    <m/>
    <m/>
    <m/>
    <m/>
    <x v="1"/>
    <x v="2"/>
    <m/>
    <x v="2"/>
    <x v="0"/>
    <m/>
    <x v="3"/>
    <m/>
    <x v="0"/>
    <m/>
    <x v="0"/>
    <m/>
    <m/>
    <m/>
    <m/>
    <x v="0"/>
    <x v="0"/>
    <m/>
    <x v="0"/>
    <m/>
    <m/>
    <m/>
    <m/>
    <x v="0"/>
    <x v="0"/>
    <m/>
    <x v="0"/>
    <m/>
    <m/>
    <m/>
    <m/>
    <x v="0"/>
    <x v="0"/>
    <m/>
    <x v="0"/>
    <m/>
    <m/>
    <m/>
    <m/>
    <m/>
    <x v="0"/>
    <x v="0"/>
    <x v="0"/>
    <m/>
    <s v="Specialist proprietary software eg Tableau, MS Azure, Power BI"/>
    <s v="Open-source software eg Python, R Studio, JASP"/>
    <s v="Standard office packages eg Office 365"/>
    <x v="1"/>
    <x v="1"/>
    <m/>
    <x v="1"/>
    <m/>
    <x v="1"/>
    <s v="IT security concerns"/>
    <s v="Analytical capability"/>
    <s v="Access to training"/>
    <m/>
    <x v="0"/>
    <x v="1"/>
    <m/>
    <x v="0"/>
    <x v="1"/>
    <m/>
    <x v="0"/>
    <x v="0"/>
    <x v="1"/>
    <m/>
    <x v="2"/>
    <x v="2"/>
    <m/>
    <m/>
    <s v="Neither agree nor disagree"/>
    <m/>
    <m/>
    <m/>
    <m/>
    <x v="0"/>
    <m/>
    <m/>
    <m/>
    <m/>
    <s v="Recruitment and retention of professionals"/>
    <m/>
    <m/>
    <s v="Raising the profile and importance of good analysis in my organisation"/>
    <s v="Career framework and progression"/>
    <m/>
    <s v="Financial constraints"/>
    <m/>
    <x v="1"/>
    <x v="1"/>
    <m/>
    <x v="1"/>
    <m/>
    <m/>
    <m/>
    <m/>
    <m/>
    <m/>
    <m/>
    <x v="1"/>
    <m/>
    <s v="ANON-546S-2VSU-2"/>
    <d v="2023-03-10T11:30:00"/>
    <d v="2023-03-10T11:40:36"/>
    <d v="2023-03-10T11:40:27"/>
    <s v="136.228.234.3,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NHS England"/>
    <x v="3"/>
    <x v="1"/>
    <x v="1"/>
    <m/>
    <m/>
    <m/>
    <m/>
    <m/>
    <m/>
    <m/>
    <m/>
    <m/>
    <m/>
    <m/>
    <m/>
    <m/>
    <m/>
    <m/>
    <m/>
    <m/>
    <m/>
    <m/>
    <m/>
    <m/>
    <m/>
    <m/>
    <m/>
  </r>
  <r>
    <n v="606"/>
    <m/>
    <m/>
    <x v="4"/>
    <m/>
    <x v="4"/>
    <m/>
    <x v="4"/>
    <x v="4"/>
    <x v="4"/>
    <x v="3"/>
    <m/>
    <m/>
    <m/>
    <m/>
    <m/>
    <m/>
    <m/>
    <n v="3"/>
    <m/>
    <n v="15"/>
    <n v="1"/>
    <m/>
    <m/>
    <n v="9"/>
    <m/>
    <n v="3"/>
    <m/>
    <m/>
    <m/>
    <m/>
    <m/>
    <m/>
    <m/>
    <m/>
    <n v="29"/>
    <n v="1"/>
    <n v="1"/>
    <m/>
    <m/>
    <m/>
    <m/>
    <m/>
    <m/>
    <m/>
    <m/>
    <x v="3"/>
    <x v="0"/>
    <m/>
    <m/>
    <s v="Public health"/>
    <m/>
    <x v="0"/>
    <x v="0"/>
    <s v="Public Health"/>
    <m/>
    <m/>
    <x v="0"/>
    <m/>
    <m/>
    <x v="3"/>
    <m/>
    <x v="1"/>
    <x v="1"/>
    <x v="1"/>
    <x v="2"/>
    <m/>
    <x v="4"/>
    <m/>
    <x v="1"/>
    <m/>
    <m/>
    <s v="Filling positions for AfC Grades 5-7 (or equivalent)"/>
    <m/>
    <m/>
    <m/>
    <s v="Specific technical skills"/>
    <x v="0"/>
    <x v="0"/>
    <m/>
    <x v="1"/>
    <x v="2"/>
    <m/>
    <x v="4"/>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0"/>
    <m/>
    <m/>
    <m/>
    <m/>
    <x v="0"/>
    <x v="1"/>
    <m/>
    <x v="0"/>
    <x v="1"/>
    <m/>
    <x v="1"/>
    <x v="1"/>
    <x v="1"/>
    <m/>
    <x v="3"/>
    <x v="1"/>
    <m/>
    <m/>
    <s v="Neither agree nor disagree"/>
    <m/>
    <m/>
    <m/>
    <m/>
    <x v="0"/>
    <m/>
    <s v="Access to good quality training"/>
    <s v="Access to analytical tools (proprietary and open Source)"/>
    <s v="Decision-makers asking better questions of data professional teams"/>
    <m/>
    <m/>
    <m/>
    <m/>
    <m/>
    <m/>
    <m/>
    <m/>
    <x v="0"/>
    <x v="2"/>
    <m/>
    <x v="1"/>
    <m/>
    <m/>
    <m/>
    <m/>
    <m/>
    <m/>
    <s v="All of the above"/>
    <x v="3"/>
    <m/>
    <s v="ANON-546S-2VS9-6"/>
    <d v="2023-03-14T11:14:23"/>
    <d v="2023-03-14T11:22:24"/>
    <d v="2023-03-14T11:22:17"/>
    <s v="81.144.145.30,127.0.0.1"/>
    <s v="Mozilla/5.0 (Windows NT 10.0; Win64; x64) AppleWebKit/537.36 (KHTML, like Gecko) Chrome/110.0.0.0 Safari/537.36 Edg/110.0.1587.63"/>
    <s v="No"/>
    <s v="open"/>
    <s v="v7.18.0"/>
    <s v="Background"/>
    <s v="Data professionals within your organisation"/>
    <s v="Team structures within your organisation"/>
    <s v="Recruitment, retention and training"/>
    <s v="Outsourcing"/>
    <s v="Analytical tools and dissemination"/>
    <s v="Hertfordshire County Council"/>
    <x v="4"/>
    <x v="0"/>
    <x v="0"/>
    <m/>
    <m/>
    <m/>
    <m/>
    <m/>
    <m/>
    <m/>
    <m/>
    <m/>
    <m/>
    <m/>
    <m/>
    <m/>
    <m/>
    <m/>
    <m/>
    <m/>
    <m/>
    <m/>
    <m/>
    <m/>
    <m/>
    <m/>
    <m/>
  </r>
  <r>
    <n v="319"/>
    <m/>
    <m/>
    <x v="5"/>
    <m/>
    <x v="5"/>
    <m/>
    <x v="5"/>
    <x v="5"/>
    <x v="5"/>
    <x v="0"/>
    <m/>
    <m/>
    <m/>
    <m/>
    <m/>
    <n v="1"/>
    <n v="0"/>
    <n v="2"/>
    <n v="0"/>
    <m/>
    <m/>
    <n v="1"/>
    <n v="0"/>
    <m/>
    <m/>
    <m/>
    <m/>
    <m/>
    <m/>
    <m/>
    <m/>
    <m/>
    <m/>
    <m/>
    <n v="4"/>
    <n v="0"/>
    <m/>
    <m/>
    <m/>
    <m/>
    <m/>
    <m/>
    <m/>
    <m/>
    <m/>
    <x v="2"/>
    <x v="0"/>
    <m/>
    <s v="Healthcare"/>
    <m/>
    <m/>
    <x v="0"/>
    <x v="0"/>
    <s v="Strategy and Development"/>
    <m/>
    <m/>
    <x v="2"/>
    <m/>
    <m/>
    <x v="1"/>
    <m/>
    <x v="0"/>
    <x v="3"/>
    <x v="2"/>
    <x v="0"/>
    <m/>
    <x v="4"/>
    <m/>
    <x v="0"/>
    <m/>
    <s v="Filling positions for AfC Grades 2-4 (or equivalent)"/>
    <m/>
    <m/>
    <s v="Pay scales"/>
    <m/>
    <m/>
    <x v="0"/>
    <x v="0"/>
    <m/>
    <x v="0"/>
    <x v="0"/>
    <m/>
    <x v="5"/>
    <m/>
    <x v="0"/>
    <m/>
    <x v="0"/>
    <m/>
    <m/>
    <m/>
    <m/>
    <x v="0"/>
    <x v="0"/>
    <m/>
    <x v="0"/>
    <m/>
    <m/>
    <m/>
    <m/>
    <x v="0"/>
    <x v="0"/>
    <m/>
    <x v="0"/>
    <m/>
    <m/>
    <m/>
    <m/>
    <x v="0"/>
    <x v="0"/>
    <m/>
    <x v="0"/>
    <m/>
    <m/>
    <m/>
    <m/>
    <m/>
    <x v="0"/>
    <x v="0"/>
    <x v="3"/>
    <m/>
    <m/>
    <m/>
    <s v="Standard office packages eg Office 365"/>
    <x v="1"/>
    <x v="1"/>
    <m/>
    <x v="2"/>
    <m/>
    <x v="1"/>
    <s v="IT security concerns"/>
    <s v="Analytical capability"/>
    <m/>
    <m/>
    <x v="0"/>
    <x v="1"/>
    <m/>
    <x v="1"/>
    <x v="1"/>
    <m/>
    <x v="0"/>
    <x v="0"/>
    <x v="1"/>
    <m/>
    <x v="0"/>
    <x v="0"/>
    <m/>
    <m/>
    <m/>
    <s v="Agree"/>
    <m/>
    <m/>
    <m/>
    <x v="1"/>
    <m/>
    <s v="Access to good quality training"/>
    <s v="Access to analytical tools (proprietary and open Source)"/>
    <s v="Decision-makers asking better questions of data professional teams"/>
    <m/>
    <m/>
    <s v="Reducing routine analytical ‘churn’"/>
    <m/>
    <m/>
    <m/>
    <s v="Financial constraints"/>
    <m/>
    <x v="1"/>
    <x v="1"/>
    <m/>
    <x v="1"/>
    <m/>
    <m/>
    <m/>
    <m/>
    <m/>
    <m/>
    <s v="All of the above"/>
    <x v="4"/>
    <m/>
    <s v="ANON-546S-2VS6-3"/>
    <d v="2023-03-16T16:33:01"/>
    <d v="2023-03-16T16:52:06"/>
    <d v="2023-03-16T16:51:50"/>
    <s v="194.75.245.44,127.0.0.1"/>
    <s v="Mozilla/5.0 (Windows NT 10.0; Win64; x64) AppleWebKit/537.36 (KHTML, like Gecko) Chrome/111.0.0.0 Safari/537.36 Edg/111.0.1661.41"/>
    <s v="No"/>
    <s v="open"/>
    <s v="v7.18.0"/>
    <s v="Background"/>
    <s v="Data professionals within your organisation"/>
    <s v="Team structures within your organisation"/>
    <s v="Recruitment, retention and training"/>
    <s v="Outsourcing"/>
    <s v="Analytical tools and dissemination"/>
    <s v="Wirral Borough Council"/>
    <x v="5"/>
    <x v="3"/>
    <x v="0"/>
    <m/>
    <m/>
    <m/>
    <m/>
    <m/>
    <m/>
    <m/>
    <m/>
    <m/>
    <m/>
    <m/>
    <m/>
    <m/>
    <m/>
    <m/>
    <m/>
    <m/>
    <m/>
    <m/>
    <m/>
    <m/>
    <m/>
    <m/>
    <m/>
  </r>
  <r>
    <n v="607"/>
    <m/>
    <m/>
    <x v="6"/>
    <m/>
    <x v="6"/>
    <m/>
    <x v="1"/>
    <x v="1"/>
    <x v="1"/>
    <x v="4"/>
    <m/>
    <n v="0"/>
    <n v="0"/>
    <n v="1"/>
    <n v="0"/>
    <n v="1"/>
    <n v="0"/>
    <n v="0"/>
    <n v="0"/>
    <n v="1"/>
    <n v="0"/>
    <n v="3"/>
    <n v="0"/>
    <n v="0"/>
    <n v="0"/>
    <n v="1"/>
    <n v="0"/>
    <n v="0"/>
    <n v="0"/>
    <n v="0"/>
    <n v="0"/>
    <n v="0"/>
    <n v="0"/>
    <m/>
    <n v="6"/>
    <n v="0"/>
    <n v="0"/>
    <n v="0"/>
    <n v="0"/>
    <n v="0"/>
    <n v="1"/>
    <n v="0"/>
    <n v="0"/>
    <n v="0"/>
    <m/>
    <x v="2"/>
    <x v="0"/>
    <m/>
    <m/>
    <m/>
    <m/>
    <x v="1"/>
    <x v="1"/>
    <s v="Strategy and Development"/>
    <m/>
    <m/>
    <x v="1"/>
    <m/>
    <m/>
    <x v="4"/>
    <m/>
    <x v="0"/>
    <x v="4"/>
    <x v="1"/>
    <x v="0"/>
    <m/>
    <x v="0"/>
    <m/>
    <x v="0"/>
    <m/>
    <m/>
    <m/>
    <m/>
    <m/>
    <m/>
    <m/>
    <x v="0"/>
    <x v="0"/>
    <m/>
    <x v="3"/>
    <x v="0"/>
    <m/>
    <x v="6"/>
    <m/>
    <x v="0"/>
    <m/>
    <x v="0"/>
    <m/>
    <m/>
    <m/>
    <m/>
    <x v="0"/>
    <x v="0"/>
    <m/>
    <x v="0"/>
    <m/>
    <m/>
    <m/>
    <m/>
    <x v="0"/>
    <x v="0"/>
    <m/>
    <x v="0"/>
    <m/>
    <m/>
    <m/>
    <m/>
    <x v="0"/>
    <x v="0"/>
    <m/>
    <x v="0"/>
    <m/>
    <m/>
    <m/>
    <m/>
    <m/>
    <x v="0"/>
    <x v="0"/>
    <x v="0"/>
    <m/>
    <s v="Specialist proprietary software eg Tableau, MS Azure, Power BI"/>
    <s v="Open-source software eg Python, R Studio, JASP"/>
    <s v="Standard office packages eg Office 365"/>
    <x v="1"/>
    <x v="1"/>
    <m/>
    <x v="0"/>
    <m/>
    <x v="1"/>
    <m/>
    <m/>
    <m/>
    <m/>
    <x v="0"/>
    <x v="2"/>
    <m/>
    <x v="0"/>
    <x v="2"/>
    <m/>
    <x v="0"/>
    <x v="0"/>
    <x v="3"/>
    <m/>
    <x v="3"/>
    <x v="1"/>
    <m/>
    <m/>
    <m/>
    <m/>
    <s v="Strongly agree"/>
    <m/>
    <m/>
    <x v="1"/>
    <m/>
    <m/>
    <m/>
    <s v="Decision-makers asking better questions of data professional teams"/>
    <m/>
    <s v="Data professionals peer support and networking"/>
    <m/>
    <s v="Raising the profile and importance of good analysis in my organisation"/>
    <m/>
    <s v="Professional Registration (Association of Professional Healthcare Analysts)"/>
    <s v="Financial constraints"/>
    <m/>
    <x v="1"/>
    <x v="1"/>
    <m/>
    <x v="3"/>
    <m/>
    <m/>
    <m/>
    <m/>
    <m/>
    <m/>
    <s v="All of the above"/>
    <x v="5"/>
    <m/>
    <s v="ANON-546S-2VST-1"/>
    <d v="2023-03-17T08:23:24"/>
    <d v="2023-03-17T11:11:50"/>
    <d v="2023-03-17T11:04:04"/>
    <s v="82.203.24.1,127.0.0.1"/>
    <s v="Mozilla/5.0 (Windows NT 10.0; Win64; x64) AppleWebKit/537.36 (KHTML, like Gecko) Chrome/111.0.0.0 Safari/537.36"/>
    <s v="No"/>
    <s v="open"/>
    <s v="v7.18.0"/>
    <s v="Background"/>
    <s v="Data professionals within your organisation"/>
    <s v="Team structures within your organisation"/>
    <s v="Recruitment, retention and training"/>
    <s v="Outsourcing"/>
    <s v="Analytical tools and dissemination"/>
    <s v="Norfolk County Council"/>
    <x v="0"/>
    <x v="0"/>
    <x v="0"/>
    <m/>
    <m/>
    <m/>
    <m/>
    <m/>
    <m/>
    <m/>
    <m/>
    <m/>
    <m/>
    <m/>
    <m/>
    <m/>
    <m/>
    <m/>
    <m/>
    <m/>
    <m/>
    <m/>
    <m/>
    <m/>
    <m/>
    <m/>
    <m/>
  </r>
  <r>
    <n v="410"/>
    <m/>
    <m/>
    <x v="4"/>
    <m/>
    <x v="7"/>
    <m/>
    <x v="6"/>
    <x v="6"/>
    <x v="6"/>
    <x v="0"/>
    <m/>
    <n v="0"/>
    <n v="0"/>
    <n v="0"/>
    <n v="0"/>
    <n v="0"/>
    <n v="0"/>
    <n v="0"/>
    <n v="0"/>
    <n v="1"/>
    <n v="0"/>
    <n v="0.73"/>
    <n v="0"/>
    <n v="0"/>
    <n v="0"/>
    <n v="0"/>
    <n v="0"/>
    <n v="0"/>
    <n v="0"/>
    <n v="0"/>
    <n v="0"/>
    <n v="0"/>
    <n v="0"/>
    <m/>
    <n v="1.73"/>
    <n v="0"/>
    <n v="0"/>
    <n v="0"/>
    <n v="0"/>
    <n v="0"/>
    <n v="0"/>
    <n v="0"/>
    <n v="0"/>
    <n v="0"/>
    <m/>
    <x v="4"/>
    <x v="1"/>
    <m/>
    <m/>
    <s v="Public health"/>
    <m/>
    <x v="0"/>
    <x v="0"/>
    <s v="Public Health"/>
    <m/>
    <m/>
    <x v="3"/>
    <s v="locally managed only"/>
    <m/>
    <x v="5"/>
    <m/>
    <x v="1"/>
    <x v="1"/>
    <x v="1"/>
    <x v="1"/>
    <m/>
    <x v="3"/>
    <m/>
    <x v="0"/>
    <m/>
    <m/>
    <s v="Filling positions for AfC Grades 5-7 (or equivalent)"/>
    <m/>
    <m/>
    <m/>
    <s v="Specific technical skills"/>
    <x v="0"/>
    <x v="0"/>
    <m/>
    <x v="1"/>
    <x v="3"/>
    <m/>
    <x v="7"/>
    <m/>
    <x v="0"/>
    <m/>
    <x v="0"/>
    <m/>
    <m/>
    <m/>
    <m/>
    <x v="0"/>
    <x v="0"/>
    <m/>
    <x v="0"/>
    <m/>
    <m/>
    <m/>
    <m/>
    <x v="0"/>
    <x v="0"/>
    <m/>
    <x v="1"/>
    <m/>
    <m/>
    <m/>
    <s v="Extra resource"/>
    <x v="0"/>
    <x v="0"/>
    <m/>
    <x v="0"/>
    <m/>
    <m/>
    <m/>
    <m/>
    <m/>
    <x v="0"/>
    <x v="0"/>
    <x v="4"/>
    <m/>
    <m/>
    <m/>
    <s v="Standard office packages eg Office 365"/>
    <x v="0"/>
    <x v="2"/>
    <m/>
    <x v="2"/>
    <m/>
    <x v="1"/>
    <s v="IT security concerns"/>
    <m/>
    <s v="Access to training"/>
    <s v="Access to support"/>
    <x v="0"/>
    <x v="1"/>
    <m/>
    <x v="0"/>
    <x v="3"/>
    <m/>
    <x v="0"/>
    <x v="0"/>
    <x v="4"/>
    <m/>
    <x v="0"/>
    <x v="3"/>
    <m/>
    <s v="Disagree"/>
    <m/>
    <m/>
    <m/>
    <m/>
    <m/>
    <x v="1"/>
    <m/>
    <m/>
    <s v="Access to analytical tools (proprietary and open Source)"/>
    <s v="Decision-makers asking better questions of data professional teams"/>
    <s v="Recruitment and retention of professionals"/>
    <m/>
    <s v="Reducing routine analytical ‘churn’"/>
    <m/>
    <m/>
    <m/>
    <m/>
    <m/>
    <x v="1"/>
    <x v="1"/>
    <m/>
    <x v="1"/>
    <m/>
    <m/>
    <m/>
    <m/>
    <m/>
    <m/>
    <m/>
    <x v="1"/>
    <m/>
    <s v="ANON-546S-2VSQ-X"/>
    <d v="2023-03-21T12:14:54"/>
    <d v="2023-03-21T12:26:58"/>
    <d v="2023-03-21T12:26:45"/>
    <s v="62.173.110.168,127.0.0.1"/>
    <s v="Mozilla/5.0 (Windows NT 10.0; Win64; x64) AppleWebKit/537.36 (KHTML, like Gecko) Chrome/111.0.0.0 Safari/537.36 Edg/111.0.1661.44"/>
    <s v="No"/>
    <s v="open"/>
    <s v="v7.18.0"/>
    <s v="Background"/>
    <s v="Data professionals within your organisation"/>
    <s v="Team structures within your organisation"/>
    <s v="Recruitment, retention and training"/>
    <s v="Outsourcing"/>
    <s v="Analytical tools and dissemination"/>
    <s v="Solihull Metropolitan Borough Council"/>
    <x v="6"/>
    <x v="4"/>
    <x v="0"/>
    <m/>
    <m/>
    <m/>
    <m/>
    <m/>
    <m/>
    <m/>
    <m/>
    <m/>
    <m/>
    <m/>
    <m/>
    <m/>
    <m/>
    <m/>
    <m/>
    <m/>
    <m/>
    <m/>
    <m/>
    <m/>
    <m/>
    <m/>
    <m/>
  </r>
  <r>
    <s v="RFR"/>
    <s v="The Rotherham Foundation Trust"/>
    <m/>
    <x v="7"/>
    <m/>
    <x v="8"/>
    <m/>
    <x v="7"/>
    <x v="7"/>
    <x v="7"/>
    <x v="3"/>
    <m/>
    <n v="0"/>
    <n v="0"/>
    <n v="0"/>
    <n v="0"/>
    <n v="4"/>
    <n v="0"/>
    <n v="1"/>
    <n v="1"/>
    <n v="5"/>
    <n v="1"/>
    <n v="5"/>
    <n v="0"/>
    <n v="3"/>
    <n v="0"/>
    <n v="0"/>
    <n v="0"/>
    <n v="1"/>
    <n v="1"/>
    <n v="0"/>
    <n v="0"/>
    <n v="0"/>
    <n v="0"/>
    <m/>
    <n v="0"/>
    <n v="0"/>
    <n v="0"/>
    <n v="0"/>
    <n v="4"/>
    <n v="0"/>
    <n v="0"/>
    <n v="0"/>
    <n v="15"/>
    <n v="0"/>
    <m/>
    <x v="2"/>
    <x v="2"/>
    <m/>
    <s v="Healthcare"/>
    <m/>
    <m/>
    <x v="0"/>
    <x v="0"/>
    <s v="Chief Executives Office"/>
    <m/>
    <m/>
    <x v="2"/>
    <s v="Within the team itself it is managed as a matrix"/>
    <m/>
    <x v="5"/>
    <m/>
    <x v="0"/>
    <x v="5"/>
    <x v="2"/>
    <x v="2"/>
    <m/>
    <x v="0"/>
    <m/>
    <x v="1"/>
    <m/>
    <m/>
    <s v="Filling positions for AfC Grades 5-7 (or equivalent)"/>
    <m/>
    <s v="Pay scales"/>
    <m/>
    <m/>
    <x v="1"/>
    <x v="3"/>
    <m/>
    <x v="1"/>
    <x v="4"/>
    <m/>
    <x v="8"/>
    <m/>
    <x v="1"/>
    <m/>
    <x v="1"/>
    <m/>
    <s v="Lack of subject matter expertise"/>
    <s v="Backfill for vacancies/sickness /retirement"/>
    <s v="Extra resource"/>
    <x v="0"/>
    <x v="0"/>
    <m/>
    <x v="0"/>
    <m/>
    <m/>
    <m/>
    <m/>
    <x v="0"/>
    <x v="0"/>
    <m/>
    <x v="0"/>
    <m/>
    <m/>
    <m/>
    <m/>
    <x v="0"/>
    <x v="0"/>
    <m/>
    <x v="0"/>
    <m/>
    <m/>
    <m/>
    <m/>
    <m/>
    <x v="0"/>
    <x v="0"/>
    <x v="5"/>
    <m/>
    <s v="Specialist proprietary software eg Tableau, MS Azure, Power BI"/>
    <s v="Open-source software eg Python, R Studio, JASP"/>
    <s v="Standard office packages eg Office 365"/>
    <x v="1"/>
    <x v="1"/>
    <m/>
    <x v="2"/>
    <m/>
    <x v="1"/>
    <m/>
    <s v="Analytical capability"/>
    <s v="Access to training"/>
    <s v="Access to support"/>
    <x v="0"/>
    <x v="1"/>
    <m/>
    <x v="1"/>
    <x v="1"/>
    <m/>
    <x v="0"/>
    <x v="0"/>
    <x v="5"/>
    <m/>
    <x v="0"/>
    <x v="0"/>
    <m/>
    <s v="Disagree"/>
    <m/>
    <m/>
    <m/>
    <m/>
    <m/>
    <x v="0"/>
    <m/>
    <s v="Access to good quality training"/>
    <m/>
    <m/>
    <m/>
    <m/>
    <s v="Reducing routine analytical ‘churn’"/>
    <s v="Raising the profile and importance of good analysis in my organisation"/>
    <s v="Career framework and progression"/>
    <s v="Professional Registration (Association of Professional Healthcare Analysts)"/>
    <s v="Financial constraints"/>
    <m/>
    <x v="1"/>
    <x v="3"/>
    <m/>
    <x v="4"/>
    <m/>
    <s v="Focus groups relating to this survey"/>
    <s v="Analyst X community"/>
    <s v="Data professionalisation newsletter"/>
    <s v="National Competency Framework for data professionals updates"/>
    <s v="National Competency Framework for data professionals testing"/>
    <m/>
    <x v="6"/>
    <m/>
    <s v="ANON-546S-2VJD-8"/>
    <d v="2023-03-24T06:47:10"/>
    <d v="2023-03-24T07:07:40"/>
    <d v="2023-03-24T07:07:25"/>
    <s v="86.136.215.139,127.0.0.1"/>
    <s v="Mozilla/5.0 (iPhone; CPU iPhone OS 16_1 like Mac OS X) AppleWebKit/605.1.15 (KHTML, like Gecko) Mobile/15E148 [LinkedInApp]/9.27.275"/>
    <s v="No"/>
    <s v="open"/>
    <s v="v7.18.0"/>
    <s v="Background"/>
    <s v="Data professionals within your organisation"/>
    <s v="Team structures within your organisation"/>
    <s v="Recruitment, retention and training"/>
    <s v="Outsourcing"/>
    <s v="Analytical tools and dissemination"/>
    <s v="The Rotherham NHS Foundation Trust"/>
    <x v="7"/>
    <x v="5"/>
    <x v="3"/>
    <m/>
    <m/>
    <m/>
    <m/>
    <m/>
    <m/>
    <m/>
    <m/>
    <m/>
    <m/>
    <m/>
    <m/>
    <m/>
    <m/>
    <m/>
    <m/>
    <m/>
    <m/>
    <m/>
    <m/>
    <m/>
    <m/>
    <m/>
    <m/>
  </r>
  <r>
    <n v="512"/>
    <m/>
    <m/>
    <x v="4"/>
    <m/>
    <x v="9"/>
    <m/>
    <x v="8"/>
    <x v="8"/>
    <x v="5"/>
    <x v="2"/>
    <m/>
    <n v="0"/>
    <n v="0"/>
    <n v="0"/>
    <n v="0"/>
    <n v="0"/>
    <n v="0"/>
    <n v="2"/>
    <n v="1"/>
    <n v="1"/>
    <n v="1"/>
    <n v="0"/>
    <n v="0"/>
    <n v="1"/>
    <n v="0"/>
    <n v="0"/>
    <n v="0"/>
    <n v="0"/>
    <n v="0"/>
    <n v="0"/>
    <n v="0"/>
    <n v="0"/>
    <n v="0"/>
    <m/>
    <n v="2"/>
    <n v="1"/>
    <n v="0"/>
    <n v="0"/>
    <n v="0"/>
    <n v="0"/>
    <n v="0"/>
    <n v="0"/>
    <n v="2"/>
    <n v="1"/>
    <m/>
    <x v="2"/>
    <x v="0"/>
    <m/>
    <m/>
    <s v="Public health"/>
    <m/>
    <x v="0"/>
    <x v="0"/>
    <s v="Public Health"/>
    <m/>
    <m/>
    <x v="2"/>
    <m/>
    <m/>
    <x v="2"/>
    <m/>
    <x v="0"/>
    <x v="6"/>
    <x v="1"/>
    <x v="0"/>
    <m/>
    <x v="3"/>
    <m/>
    <x v="1"/>
    <m/>
    <m/>
    <m/>
    <m/>
    <m/>
    <m/>
    <m/>
    <x v="0"/>
    <x v="4"/>
    <m/>
    <x v="2"/>
    <x v="0"/>
    <m/>
    <x v="9"/>
    <m/>
    <x v="2"/>
    <m/>
    <x v="1"/>
    <m/>
    <s v="Lack of subject matter expertise"/>
    <m/>
    <s v="Extra resource"/>
    <x v="0"/>
    <x v="0"/>
    <m/>
    <x v="1"/>
    <m/>
    <m/>
    <m/>
    <m/>
    <x v="0"/>
    <x v="1"/>
    <m/>
    <x v="0"/>
    <m/>
    <m/>
    <m/>
    <m/>
    <x v="0"/>
    <x v="0"/>
    <m/>
    <x v="0"/>
    <m/>
    <m/>
    <m/>
    <m/>
    <m/>
    <x v="0"/>
    <x v="0"/>
    <x v="6"/>
    <m/>
    <s v="Specialist proprietary software eg Tableau, MS Azure, Power BI"/>
    <m/>
    <s v="Standard office packages eg Office 365"/>
    <x v="1"/>
    <x v="1"/>
    <m/>
    <x v="1"/>
    <m/>
    <x v="1"/>
    <s v="IT security concerns"/>
    <s v="Analytical capability"/>
    <m/>
    <m/>
    <x v="0"/>
    <x v="1"/>
    <m/>
    <x v="0"/>
    <x v="4"/>
    <m/>
    <x v="2"/>
    <x v="0"/>
    <x v="6"/>
    <m/>
    <x v="4"/>
    <x v="4"/>
    <m/>
    <m/>
    <s v="Neither agree nor disagree"/>
    <m/>
    <m/>
    <m/>
    <m/>
    <x v="0"/>
    <m/>
    <m/>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m/>
    <m/>
    <m/>
    <x v="0"/>
    <x v="4"/>
    <m/>
    <x v="5"/>
    <m/>
    <m/>
    <s v="Analyst X community"/>
    <s v="Data professionalisation newsletter"/>
    <s v="National Competency Framework for data professionals updates"/>
    <s v="National Competency Framework for data professionals testing"/>
    <m/>
    <x v="7"/>
    <m/>
    <s v="ANON-546S-2VJT-R"/>
    <d v="2023-03-27T09:04:06"/>
    <d v="2023-03-27T09:21:10"/>
    <d v="2023-03-27T09:21:00"/>
    <s v="194.61.223.64,127.0.0.1"/>
    <s v="Mozilla/5.0 (Windows NT 10.0; Win64; x64) AppleWebKit/537.36 (KHTML, like Gecko) Chrome/111.0.0.0 Safari/537.36 Edg/111.0.1661.54"/>
    <s v="No"/>
    <s v="open"/>
    <s v="v7.18.0"/>
    <s v="Background"/>
    <s v="Data professionals within your organisation"/>
    <s v="Team structures within your organisation"/>
    <s v="Recruitment, retention and training"/>
    <s v="Outsourcing"/>
    <s v="Analytical tools and dissemination"/>
    <s v="Nottingham City Council"/>
    <x v="8"/>
    <x v="6"/>
    <x v="0"/>
    <m/>
    <m/>
    <m/>
    <m/>
    <m/>
    <m/>
    <m/>
    <m/>
    <m/>
    <m/>
    <m/>
    <m/>
    <m/>
    <m/>
    <m/>
    <m/>
    <m/>
    <m/>
    <m/>
    <m/>
    <m/>
    <m/>
    <m/>
    <m/>
  </r>
  <r>
    <n v="609"/>
    <m/>
    <m/>
    <x v="8"/>
    <m/>
    <x v="10"/>
    <m/>
    <x v="9"/>
    <x v="9"/>
    <x v="8"/>
    <x v="0"/>
    <m/>
    <n v="0"/>
    <n v="0"/>
    <n v="0"/>
    <n v="0"/>
    <n v="0"/>
    <n v="0"/>
    <n v="1"/>
    <n v="0"/>
    <n v="1"/>
    <n v="0"/>
    <n v="4"/>
    <n v="0"/>
    <n v="3"/>
    <n v="0"/>
    <n v="1"/>
    <n v="0"/>
    <n v="0"/>
    <n v="0"/>
    <n v="0"/>
    <n v="0"/>
    <n v="0"/>
    <n v="0"/>
    <m/>
    <n v="8.8000000000000007"/>
    <n v="0"/>
    <n v="1"/>
    <n v="0"/>
    <n v="0"/>
    <n v="0"/>
    <n v="0"/>
    <n v="0"/>
    <n v="0"/>
    <n v="0"/>
    <m/>
    <x v="5"/>
    <x v="3"/>
    <m/>
    <m/>
    <s v="Public health"/>
    <m/>
    <x v="0"/>
    <x v="0"/>
    <s v="Other"/>
    <s v="None as there isnt a central team"/>
    <m/>
    <x v="3"/>
    <s v="generally local - but some senior management spans multiple teams"/>
    <m/>
    <x v="2"/>
    <m/>
    <x v="1"/>
    <x v="1"/>
    <x v="1"/>
    <x v="0"/>
    <m/>
    <x v="4"/>
    <m/>
    <x v="0"/>
    <m/>
    <m/>
    <s v="Filling positions for AfC Grades 5-7 (or equivalent)"/>
    <m/>
    <m/>
    <m/>
    <s v="Specific technical skills"/>
    <x v="0"/>
    <x v="0"/>
    <m/>
    <x v="1"/>
    <x v="5"/>
    <m/>
    <x v="1"/>
    <m/>
    <x v="0"/>
    <m/>
    <x v="1"/>
    <m/>
    <s v="Lack of subject matter expertise"/>
    <m/>
    <s v="Extra resource"/>
    <x v="0"/>
    <x v="0"/>
    <m/>
    <x v="2"/>
    <m/>
    <s v="Lack of subject matter expertise"/>
    <m/>
    <s v="Extra resource"/>
    <x v="0"/>
    <x v="0"/>
    <m/>
    <x v="0"/>
    <m/>
    <m/>
    <m/>
    <m/>
    <x v="0"/>
    <x v="0"/>
    <m/>
    <x v="0"/>
    <m/>
    <m/>
    <m/>
    <m/>
    <m/>
    <x v="0"/>
    <x v="0"/>
    <x v="1"/>
    <m/>
    <s v="Specialist proprietary software eg Tableau, MS Azure, Power BI"/>
    <s v="Open-source software eg Python, R Studio, JASP"/>
    <s v="Standard office packages eg Office 365"/>
    <x v="1"/>
    <x v="3"/>
    <m/>
    <x v="1"/>
    <m/>
    <x v="1"/>
    <s v="IT security concerns"/>
    <s v="Analytical capability"/>
    <s v="Access to training"/>
    <s v="Access to support"/>
    <x v="0"/>
    <x v="1"/>
    <m/>
    <x v="0"/>
    <x v="5"/>
    <m/>
    <x v="0"/>
    <x v="0"/>
    <x v="1"/>
    <m/>
    <x v="3"/>
    <x v="1"/>
    <m/>
    <m/>
    <m/>
    <s v="Agree"/>
    <m/>
    <m/>
    <m/>
    <x v="0"/>
    <m/>
    <s v="Access to good quality training"/>
    <m/>
    <m/>
    <s v="Recruitment and retention of professionals"/>
    <m/>
    <s v="Reducing routine analytical ‘churn’"/>
    <m/>
    <m/>
    <m/>
    <m/>
    <m/>
    <x v="1"/>
    <x v="5"/>
    <m/>
    <x v="6"/>
    <m/>
    <m/>
    <m/>
    <m/>
    <m/>
    <m/>
    <m/>
    <x v="1"/>
    <m/>
    <s v="ANON-546S-2VJQ-N"/>
    <d v="2023-03-27T14:32:49"/>
    <d v="2023-03-27T14:54:42"/>
    <d v="2023-03-27T14:54:38"/>
    <s v="185.17.99.64,127.0.0.1"/>
    <s v="Mozilla/5.0 (Windows NT 10.0; Win64; x64) AppleWebKit/537.36 (KHTML, like Gecko) Chrome/110.0.0.0 Safari/537.36"/>
    <s v="No"/>
    <s v="open"/>
    <s v="v7.18.0"/>
    <s v="Background"/>
    <s v="Data professionals within your organisation"/>
    <s v="Team structures within your organisation"/>
    <s v="Recruitment, retention and training"/>
    <s v="Outsourcing"/>
    <s v="Analytical tools and dissemination"/>
    <s v="Suffolk County Council"/>
    <x v="9"/>
    <x v="0"/>
    <x v="0"/>
    <m/>
    <m/>
    <m/>
    <m/>
    <m/>
    <m/>
    <m/>
    <m/>
    <m/>
    <m/>
    <m/>
    <m/>
    <m/>
    <m/>
    <m/>
    <m/>
    <m/>
    <m/>
    <m/>
    <m/>
    <m/>
    <m/>
    <m/>
    <m/>
  </r>
  <r>
    <s v="A1L7a"/>
    <m/>
    <m/>
    <x v="9"/>
    <m/>
    <x v="11"/>
    <m/>
    <x v="10"/>
    <x v="10"/>
    <x v="9"/>
    <x v="0"/>
    <m/>
    <n v="0"/>
    <n v="0"/>
    <n v="0"/>
    <n v="0"/>
    <n v="0"/>
    <n v="0"/>
    <n v="3"/>
    <n v="0"/>
    <n v="0"/>
    <n v="0"/>
    <n v="1"/>
    <n v="0"/>
    <n v="0"/>
    <n v="0"/>
    <n v="1"/>
    <n v="0"/>
    <n v="0"/>
    <n v="0"/>
    <n v="0"/>
    <n v="0"/>
    <n v="0"/>
    <n v="0"/>
    <m/>
    <n v="0"/>
    <n v="0"/>
    <n v="0"/>
    <n v="0"/>
    <n v="0"/>
    <n v="0"/>
    <n v="0"/>
    <n v="0"/>
    <n v="5"/>
    <n v="0"/>
    <m/>
    <x v="0"/>
    <x v="0"/>
    <m/>
    <s v="Healthcare"/>
    <m/>
    <m/>
    <x v="0"/>
    <x v="0"/>
    <s v="Digital"/>
    <m/>
    <m/>
    <x v="1"/>
    <m/>
    <m/>
    <x v="4"/>
    <m/>
    <x v="1"/>
    <x v="1"/>
    <x v="1"/>
    <x v="1"/>
    <m/>
    <x v="3"/>
    <m/>
    <x v="0"/>
    <m/>
    <m/>
    <m/>
    <m/>
    <m/>
    <m/>
    <m/>
    <x v="0"/>
    <x v="0"/>
    <m/>
    <x v="3"/>
    <x v="0"/>
    <m/>
    <x v="10"/>
    <m/>
    <x v="3"/>
    <m/>
    <x v="0"/>
    <m/>
    <m/>
    <m/>
    <m/>
    <x v="0"/>
    <x v="0"/>
    <m/>
    <x v="0"/>
    <m/>
    <m/>
    <m/>
    <m/>
    <x v="0"/>
    <x v="0"/>
    <m/>
    <x v="0"/>
    <m/>
    <m/>
    <m/>
    <m/>
    <x v="0"/>
    <x v="0"/>
    <m/>
    <x v="0"/>
    <m/>
    <m/>
    <m/>
    <m/>
    <m/>
    <x v="0"/>
    <x v="0"/>
    <x v="7"/>
    <m/>
    <s v="Specialist proprietary software eg Tableau, MS Azure, Power BI"/>
    <s v="Open-source software eg Python, R Studio, JASP"/>
    <s v="Standard office packages eg Office 365"/>
    <x v="1"/>
    <x v="1"/>
    <m/>
    <x v="1"/>
    <m/>
    <x v="1"/>
    <m/>
    <m/>
    <m/>
    <m/>
    <x v="1"/>
    <x v="3"/>
    <m/>
    <x v="0"/>
    <x v="1"/>
    <m/>
    <x v="0"/>
    <x v="0"/>
    <x v="7"/>
    <m/>
    <x v="0"/>
    <x v="1"/>
    <m/>
    <m/>
    <s v="Neither agree nor disagree"/>
    <m/>
    <m/>
    <m/>
    <m/>
    <x v="0"/>
    <m/>
    <m/>
    <m/>
    <s v="Decision-makers asking better questions of data professional teams"/>
    <m/>
    <m/>
    <m/>
    <s v="Raising the profile and importance of good analysis in my organisation"/>
    <m/>
    <m/>
    <m/>
    <m/>
    <x v="0"/>
    <x v="6"/>
    <m/>
    <x v="7"/>
    <m/>
    <m/>
    <m/>
    <m/>
    <m/>
    <m/>
    <s v="All of the above"/>
    <x v="8"/>
    <m/>
    <s v="ANON-546S-2VJY-W"/>
    <d v="2023-03-27T15:09:28"/>
    <d v="2023-03-27T15:27:46"/>
    <d v="2023-03-27T15:27:34"/>
    <s v="82.33.36.126,127.0.0.1"/>
    <s v="Mozilla/5.0 (Windows NT 10.0; Win64; x64) AppleWebKit/537.36 (KHTML, like Gecko) Chrome/111.0.0.0 Safari/537.36 Edg/111.0.1661.51"/>
    <s v="No"/>
    <s v="open"/>
    <s v="v7.18.0"/>
    <s v="Background"/>
    <s v="Data professionals within your organisation"/>
    <s v="Team structures within your organisation"/>
    <s v="Recruitment, retention and training"/>
    <s v="Outsourcing"/>
    <s v="Analytical tools and dissemination"/>
    <s v="NHS Support Agency - MIAA"/>
    <x v="10"/>
    <x v="3"/>
    <x v="1"/>
    <m/>
    <m/>
    <m/>
    <m/>
    <m/>
    <m/>
    <m/>
    <m/>
    <m/>
    <m/>
    <m/>
    <m/>
    <m/>
    <m/>
    <m/>
    <m/>
    <m/>
    <m/>
    <m/>
    <m/>
    <m/>
    <m/>
    <m/>
    <m/>
  </r>
  <r>
    <s v="X24"/>
    <s v="NHS England"/>
    <m/>
    <x v="10"/>
    <m/>
    <x v="12"/>
    <m/>
    <x v="11"/>
    <x v="11"/>
    <x v="10"/>
    <x v="2"/>
    <m/>
    <n v="0"/>
    <n v="0"/>
    <n v="0"/>
    <n v="0"/>
    <n v="1"/>
    <n v="0"/>
    <n v="0"/>
    <n v="1"/>
    <n v="2"/>
    <n v="0"/>
    <n v="3"/>
    <n v="0"/>
    <n v="2"/>
    <n v="0"/>
    <n v="6"/>
    <n v="1"/>
    <n v="1"/>
    <n v="0"/>
    <n v="1"/>
    <n v="0"/>
    <m/>
    <m/>
    <m/>
    <n v="16"/>
    <n v="2"/>
    <m/>
    <m/>
    <m/>
    <m/>
    <m/>
    <m/>
    <m/>
    <m/>
    <m/>
    <x v="2"/>
    <x v="0"/>
    <m/>
    <s v="Healthcare"/>
    <m/>
    <m/>
    <x v="0"/>
    <x v="0"/>
    <s v="Other"/>
    <s v="Transformation"/>
    <m/>
    <x v="2"/>
    <m/>
    <m/>
    <x v="5"/>
    <m/>
    <x v="0"/>
    <x v="2"/>
    <x v="3"/>
    <x v="0"/>
    <m/>
    <x v="4"/>
    <m/>
    <x v="1"/>
    <m/>
    <m/>
    <m/>
    <m/>
    <m/>
    <m/>
    <m/>
    <x v="0"/>
    <x v="5"/>
    <m/>
    <x v="2"/>
    <x v="0"/>
    <m/>
    <x v="11"/>
    <m/>
    <x v="0"/>
    <m/>
    <x v="1"/>
    <s v="Difficulty in recruiting permanent analytical staff"/>
    <m/>
    <m/>
    <s v="Extra resource"/>
    <x v="0"/>
    <x v="0"/>
    <m/>
    <x v="2"/>
    <s v="Difficulty in recruiting permanent analytical staff"/>
    <s v="Lack of subject matter expertise"/>
    <m/>
    <s v="Extra resource"/>
    <x v="0"/>
    <x v="0"/>
    <m/>
    <x v="0"/>
    <m/>
    <m/>
    <m/>
    <m/>
    <x v="0"/>
    <x v="0"/>
    <m/>
    <x v="0"/>
    <m/>
    <m/>
    <m/>
    <m/>
    <m/>
    <x v="0"/>
    <x v="0"/>
    <x v="8"/>
    <m/>
    <m/>
    <s v="Open-source software eg Python, R Studio, JASP"/>
    <s v="Standard office packages eg Office 365"/>
    <x v="0"/>
    <x v="4"/>
    <m/>
    <x v="2"/>
    <m/>
    <x v="1"/>
    <s v="IT security concerns"/>
    <s v="Analytical capability"/>
    <m/>
    <m/>
    <x v="1"/>
    <x v="4"/>
    <m/>
    <x v="0"/>
    <x v="6"/>
    <m/>
    <x v="0"/>
    <x v="0"/>
    <x v="8"/>
    <m/>
    <x v="2"/>
    <x v="0"/>
    <m/>
    <m/>
    <s v="Neither agree nor disagree"/>
    <m/>
    <m/>
    <m/>
    <m/>
    <x v="0"/>
    <m/>
    <m/>
    <s v="Access to analytical tools (proprietary and open Source)"/>
    <s v="Decision-makers asking better questions of data professional teams"/>
    <m/>
    <s v="Data professionals peer support and networking"/>
    <s v="Reducing routine analytical ‘churn’"/>
    <m/>
    <s v="Career framework and progression"/>
    <m/>
    <m/>
    <m/>
    <x v="1"/>
    <x v="1"/>
    <m/>
    <x v="8"/>
    <m/>
    <m/>
    <m/>
    <m/>
    <m/>
    <m/>
    <m/>
    <x v="1"/>
    <m/>
    <s v="ANON-546S-2VJR-P"/>
    <d v="2023-03-27T20:36:01"/>
    <d v="2023-03-27T21:12:06"/>
    <d v="2023-03-27T21:11:47"/>
    <s v="136.228.224.106,127.0.0.1"/>
    <s v="Mozilla/5.0 (Windows NT 10.0; Win64; x64) AppleWebKit/537.36 (KHTML, like Gecko) Chrome/111.0.0.0 Safari/537.36 Edg/111.0.1661.51"/>
    <s v="No"/>
    <s v="open"/>
    <s v="v7.18.0"/>
    <s v="Background"/>
    <s v="Data professionals within your organisation"/>
    <s v="Team structures within your organisation"/>
    <s v="Recruitment, retention and training"/>
    <s v="Outsourcing"/>
    <s v="Analytical tools and dissemination"/>
    <s v="NHS England"/>
    <x v="11"/>
    <x v="1"/>
    <x v="1"/>
    <m/>
    <m/>
    <m/>
    <m/>
    <m/>
    <m/>
    <m/>
    <m/>
    <m/>
    <m/>
    <m/>
    <m/>
    <m/>
    <m/>
    <m/>
    <m/>
    <m/>
    <m/>
    <m/>
    <m/>
    <m/>
    <m/>
    <m/>
    <m/>
  </r>
  <r>
    <m/>
    <s v="NHS South Yorkshire"/>
    <m/>
    <x v="11"/>
    <m/>
    <x v="13"/>
    <m/>
    <x v="6"/>
    <x v="12"/>
    <x v="11"/>
    <x v="0"/>
    <m/>
    <m/>
    <m/>
    <m/>
    <m/>
    <m/>
    <m/>
    <m/>
    <m/>
    <m/>
    <m/>
    <m/>
    <m/>
    <m/>
    <m/>
    <n v="1"/>
    <m/>
    <m/>
    <m/>
    <n v="1"/>
    <m/>
    <m/>
    <m/>
    <m/>
    <n v="2"/>
    <m/>
    <m/>
    <m/>
    <m/>
    <m/>
    <m/>
    <m/>
    <m/>
    <m/>
    <m/>
    <x v="2"/>
    <x v="0"/>
    <m/>
    <m/>
    <s v="Public health"/>
    <m/>
    <x v="0"/>
    <x v="0"/>
    <s v="Business Intelligence"/>
    <m/>
    <m/>
    <x v="1"/>
    <m/>
    <m/>
    <x v="3"/>
    <m/>
    <x v="0"/>
    <x v="7"/>
    <x v="1"/>
    <x v="0"/>
    <m/>
    <x v="3"/>
    <m/>
    <x v="0"/>
    <m/>
    <m/>
    <m/>
    <s v="Filling positions for AfC Grades 8-9 (or equivalent)"/>
    <m/>
    <m/>
    <s v="Specific technical skills"/>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m/>
    <s v="Analytical capability"/>
    <m/>
    <m/>
    <x v="0"/>
    <x v="1"/>
    <m/>
    <x v="0"/>
    <x v="1"/>
    <m/>
    <x v="0"/>
    <x v="0"/>
    <x v="9"/>
    <m/>
    <x v="0"/>
    <x v="1"/>
    <m/>
    <m/>
    <m/>
    <s v="Agree"/>
    <m/>
    <m/>
    <m/>
    <x v="0"/>
    <m/>
    <s v="Access to good quality training"/>
    <m/>
    <m/>
    <s v="Recruitment and retention of professionals"/>
    <m/>
    <s v="Reducing routine analytical ‘churn’"/>
    <m/>
    <m/>
    <m/>
    <s v="Financial constraints"/>
    <m/>
    <x v="1"/>
    <x v="1"/>
    <m/>
    <x v="9"/>
    <m/>
    <m/>
    <m/>
    <m/>
    <m/>
    <m/>
    <m/>
    <x v="1"/>
    <m/>
    <s v="ANON-546S-2V4E-K"/>
    <d v="2023-04-04T11:08:12"/>
    <d v="2023-04-04T11:16:20"/>
    <d v="2023-04-04T11:16:12"/>
    <s v="208.127.199.221,127.0.0.1"/>
    <s v="Mozilla/5.0 (Windows NT 10.0; Win64; x64) AppleWebKit/537.36 (KHTML, like Gecko) Chrome/111.0.0.0 Safari/537.36 Edg/111.0.1661.62"/>
    <s v="No"/>
    <s v="open"/>
    <s v="v7.18.0"/>
    <s v="Background"/>
    <s v="Data professionals within your organisation"/>
    <s v="Team structures within your organisation"/>
    <s v="Recruitment, retention and training"/>
    <s v="Outsourcing"/>
    <s v="Analytical tools and dissemination"/>
    <s v="NHS South Yorkshire"/>
    <x v="12"/>
    <x v="7"/>
    <x v="4"/>
    <m/>
    <m/>
    <m/>
    <m/>
    <m/>
    <m/>
    <m/>
    <m/>
    <m/>
    <m/>
    <m/>
    <m/>
    <m/>
    <m/>
    <m/>
    <m/>
    <m/>
    <m/>
    <m/>
    <m/>
    <m/>
    <m/>
    <m/>
    <m/>
  </r>
  <r>
    <s v="RJ1"/>
    <m/>
    <m/>
    <x v="5"/>
    <m/>
    <x v="14"/>
    <m/>
    <x v="12"/>
    <x v="13"/>
    <x v="12"/>
    <x v="3"/>
    <m/>
    <n v="0"/>
    <n v="0"/>
    <n v="0"/>
    <n v="0"/>
    <n v="0"/>
    <n v="0"/>
    <n v="0"/>
    <n v="0"/>
    <n v="0"/>
    <n v="0"/>
    <n v="3"/>
    <n v="1"/>
    <n v="9"/>
    <n v="0"/>
    <n v="2"/>
    <n v="0"/>
    <n v="0"/>
    <n v="0"/>
    <n v="0"/>
    <n v="0"/>
    <n v="0"/>
    <n v="0"/>
    <m/>
    <n v="7"/>
    <n v="7"/>
    <m/>
    <m/>
    <n v="8"/>
    <n v="8"/>
    <m/>
    <m/>
    <m/>
    <m/>
    <m/>
    <x v="5"/>
    <x v="4"/>
    <m/>
    <s v="Healthcare"/>
    <m/>
    <m/>
    <x v="0"/>
    <x v="0"/>
    <s v="Operations (Chief Operating Officer)"/>
    <m/>
    <m/>
    <x v="2"/>
    <m/>
    <m/>
    <x v="2"/>
    <m/>
    <x v="1"/>
    <x v="1"/>
    <x v="1"/>
    <x v="0"/>
    <m/>
    <x v="4"/>
    <m/>
    <x v="1"/>
    <m/>
    <m/>
    <s v="Filling positions for AfC Grades 5-7 (or equivalent)"/>
    <m/>
    <m/>
    <m/>
    <m/>
    <x v="1"/>
    <x v="6"/>
    <m/>
    <x v="1"/>
    <x v="6"/>
    <m/>
    <x v="1"/>
    <m/>
    <x v="1"/>
    <m/>
    <x v="0"/>
    <m/>
    <m/>
    <m/>
    <m/>
    <x v="0"/>
    <x v="0"/>
    <m/>
    <x v="0"/>
    <m/>
    <m/>
    <m/>
    <m/>
    <x v="0"/>
    <x v="0"/>
    <m/>
    <x v="1"/>
    <m/>
    <m/>
    <s v="Backfill for vacancies/sickness /retirement"/>
    <m/>
    <x v="0"/>
    <x v="0"/>
    <m/>
    <x v="0"/>
    <m/>
    <m/>
    <m/>
    <m/>
    <m/>
    <x v="0"/>
    <x v="0"/>
    <x v="1"/>
    <m/>
    <s v="Specialist proprietary software eg Tableau, MS Azure, Power BI"/>
    <m/>
    <s v="Standard office packages eg Office 365"/>
    <x v="1"/>
    <x v="1"/>
    <m/>
    <x v="2"/>
    <m/>
    <x v="0"/>
    <m/>
    <m/>
    <m/>
    <m/>
    <x v="0"/>
    <x v="1"/>
    <m/>
    <x v="0"/>
    <x v="7"/>
    <m/>
    <x v="0"/>
    <x v="0"/>
    <x v="10"/>
    <m/>
    <x v="4"/>
    <x v="4"/>
    <m/>
    <m/>
    <m/>
    <m/>
    <m/>
    <s v="Don’t know"/>
    <m/>
    <x v="0"/>
    <m/>
    <m/>
    <m/>
    <m/>
    <s v="Recruitment and retention of professionals"/>
    <s v="Data professionals peer support and networking"/>
    <m/>
    <s v="Raising the profile and importance of good analysis in my organisation"/>
    <m/>
    <s v="Professional Registration (Association of Professional Healthcare Analysts)"/>
    <s v="Financial constraints"/>
    <m/>
    <x v="1"/>
    <x v="1"/>
    <m/>
    <x v="10"/>
    <m/>
    <m/>
    <s v="Analyst X community"/>
    <s v="Data professionalisation newsletter"/>
    <s v="National Competency Framework for data professionals updates"/>
    <s v="National Competency Framework for data professionals testing"/>
    <m/>
    <x v="9"/>
    <m/>
    <s v="ANON-546S-2V4U-3"/>
    <d v="2023-04-05T07:17:41"/>
    <d v="2023-04-05T07:35:40"/>
    <d v="2023-04-05T07:35:29"/>
    <s v="92.40.170.55,127.0.0.1"/>
    <s v="Mozilla/5.0 (Linux; Android 13; RMX3393) AppleWebKit/537.36 (KHTML, like Gecko) Chrome/111.0.0.0 Mobile Safari/537.36"/>
    <s v="No"/>
    <s v="open"/>
    <s v="v7.21.0"/>
    <s v="Background"/>
    <s v="Data professionals within your organisation"/>
    <s v="Team structures within your organisation"/>
    <s v="Recruitment, retention and training"/>
    <s v="Outsourcing"/>
    <s v="Analytical tools and dissemination"/>
    <s v="Guys and St Thomas Foundation Trust"/>
    <x v="13"/>
    <x v="8"/>
    <x v="3"/>
    <m/>
    <m/>
    <m/>
    <m/>
    <m/>
    <m/>
    <m/>
    <m/>
    <m/>
    <m/>
    <m/>
    <m/>
    <m/>
    <m/>
    <m/>
    <m/>
    <m/>
    <m/>
    <m/>
    <m/>
    <m/>
    <m/>
    <m/>
    <m/>
  </r>
  <r>
    <s v="RP401"/>
    <m/>
    <m/>
    <x v="5"/>
    <m/>
    <x v="15"/>
    <m/>
    <x v="12"/>
    <x v="13"/>
    <x v="13"/>
    <x v="1"/>
    <m/>
    <n v="0"/>
    <n v="0"/>
    <n v="0"/>
    <n v="0"/>
    <n v="0"/>
    <n v="0"/>
    <n v="0"/>
    <n v="0"/>
    <n v="0"/>
    <n v="0"/>
    <n v="11"/>
    <n v="8"/>
    <n v="4"/>
    <n v="4"/>
    <n v="0"/>
    <n v="0"/>
    <n v="0"/>
    <n v="0"/>
    <n v="0"/>
    <n v="0"/>
    <n v="0"/>
    <n v="0"/>
    <m/>
    <n v="2"/>
    <n v="2"/>
    <n v="5"/>
    <n v="5"/>
    <n v="5"/>
    <n v="5"/>
    <n v="3"/>
    <n v="0"/>
    <n v="0"/>
    <n v="0"/>
    <m/>
    <x v="5"/>
    <x v="5"/>
    <m/>
    <s v="Healthcare"/>
    <m/>
    <m/>
    <x v="0"/>
    <x v="0"/>
    <s v="Other"/>
    <s v="Innovation"/>
    <m/>
    <x v="0"/>
    <m/>
    <m/>
    <x v="2"/>
    <m/>
    <x v="1"/>
    <x v="1"/>
    <x v="1"/>
    <x v="1"/>
    <m/>
    <x v="5"/>
    <m/>
    <x v="1"/>
    <m/>
    <m/>
    <m/>
    <m/>
    <s v="Pay scales"/>
    <m/>
    <m/>
    <x v="0"/>
    <x v="0"/>
    <m/>
    <x v="1"/>
    <x v="7"/>
    <m/>
    <x v="12"/>
    <m/>
    <x v="3"/>
    <m/>
    <x v="0"/>
    <m/>
    <m/>
    <m/>
    <m/>
    <x v="0"/>
    <x v="0"/>
    <m/>
    <x v="2"/>
    <m/>
    <m/>
    <m/>
    <s v="Extra resource"/>
    <x v="0"/>
    <x v="0"/>
    <m/>
    <x v="0"/>
    <m/>
    <m/>
    <m/>
    <m/>
    <x v="0"/>
    <x v="0"/>
    <m/>
    <x v="0"/>
    <m/>
    <m/>
    <m/>
    <m/>
    <m/>
    <x v="0"/>
    <x v="0"/>
    <x v="0"/>
    <m/>
    <m/>
    <s v="Open-source software eg Python, R Studio, JASP"/>
    <m/>
    <x v="1"/>
    <x v="1"/>
    <m/>
    <x v="0"/>
    <m/>
    <x v="1"/>
    <s v="IT security concerns"/>
    <m/>
    <m/>
    <m/>
    <x v="0"/>
    <x v="1"/>
    <m/>
    <x v="0"/>
    <x v="8"/>
    <m/>
    <x v="0"/>
    <x v="0"/>
    <x v="1"/>
    <m/>
    <x v="0"/>
    <x v="0"/>
    <m/>
    <m/>
    <s v="Neither agree nor disagree"/>
    <m/>
    <m/>
    <m/>
    <m/>
    <x v="0"/>
    <m/>
    <s v="Access to good quality training"/>
    <m/>
    <m/>
    <s v="Recruitment and retention of professionals"/>
    <m/>
    <s v="Reducing routine analytical ‘churn’"/>
    <m/>
    <m/>
    <m/>
    <m/>
    <m/>
    <x v="0"/>
    <x v="7"/>
    <m/>
    <x v="11"/>
    <m/>
    <m/>
    <m/>
    <m/>
    <m/>
    <m/>
    <s v="All of the above"/>
    <x v="10"/>
    <m/>
    <s v="ANON-546S-2V4X-6"/>
    <d v="2023-04-05T14:18:25"/>
    <d v="2023-04-06T10:39:30"/>
    <d v="2023-04-06T10:39:16"/>
    <s v="51.186.195.100,127.0.0.1"/>
    <s v="Mozilla/5.0 (Windows NT 10.0; Win64; x64) AppleWebKit/537.36 (KHTML, like Gecko) Chrome/111.0.0.0 Safari/537.36 Edg/111.0.1661.62"/>
    <s v="No"/>
    <s v="open"/>
    <s v="v7.21.0"/>
    <s v="Background"/>
    <s v="Data professionals within your organisation"/>
    <s v="Team structures within your organisation"/>
    <s v="Recruitment, retention and training"/>
    <s v="Outsourcing"/>
    <s v="Analytical tools and dissemination"/>
    <s v="Great Ormond Street Hospital"/>
    <x v="14"/>
    <x v="8"/>
    <x v="3"/>
    <m/>
    <m/>
    <m/>
    <m/>
    <m/>
    <m/>
    <m/>
    <m/>
    <m/>
    <m/>
    <m/>
    <m/>
    <m/>
    <m/>
    <m/>
    <m/>
    <m/>
    <m/>
    <m/>
    <m/>
    <m/>
    <m/>
    <m/>
    <m/>
  </r>
  <r>
    <n v="404"/>
    <m/>
    <m/>
    <x v="4"/>
    <m/>
    <x v="16"/>
    <m/>
    <x v="8"/>
    <x v="14"/>
    <x v="14"/>
    <x v="0"/>
    <m/>
    <n v="0"/>
    <n v="0"/>
    <n v="0"/>
    <n v="0"/>
    <n v="0"/>
    <n v="0"/>
    <n v="0"/>
    <n v="0"/>
    <n v="4.4000000000000004"/>
    <n v="4.4000000000000004"/>
    <n v="1"/>
    <n v="1"/>
    <n v="0"/>
    <n v="0"/>
    <n v="0"/>
    <n v="0"/>
    <n v="0"/>
    <n v="0"/>
    <n v="0"/>
    <n v="0"/>
    <n v="0"/>
    <n v="0"/>
    <m/>
    <n v="5.4"/>
    <n v="5.4"/>
    <n v="0"/>
    <n v="0"/>
    <n v="0"/>
    <n v="0"/>
    <n v="0"/>
    <n v="0"/>
    <n v="5.4"/>
    <n v="0"/>
    <m/>
    <x v="0"/>
    <x v="0"/>
    <m/>
    <m/>
    <s v="Public health"/>
    <m/>
    <x v="0"/>
    <x v="0"/>
    <s v="Business Intelligence"/>
    <m/>
    <m/>
    <x v="1"/>
    <m/>
    <m/>
    <x v="3"/>
    <m/>
    <x v="0"/>
    <x v="8"/>
    <x v="1"/>
    <x v="0"/>
    <m/>
    <x v="0"/>
    <m/>
    <x v="0"/>
    <m/>
    <m/>
    <m/>
    <m/>
    <m/>
    <m/>
    <m/>
    <x v="0"/>
    <x v="0"/>
    <m/>
    <x v="0"/>
    <x v="0"/>
    <m/>
    <x v="5"/>
    <m/>
    <x v="0"/>
    <m/>
    <x v="0"/>
    <m/>
    <m/>
    <m/>
    <m/>
    <x v="0"/>
    <x v="0"/>
    <m/>
    <x v="0"/>
    <m/>
    <m/>
    <m/>
    <m/>
    <x v="0"/>
    <x v="0"/>
    <m/>
    <x v="0"/>
    <m/>
    <m/>
    <m/>
    <m/>
    <x v="0"/>
    <x v="0"/>
    <m/>
    <x v="0"/>
    <m/>
    <m/>
    <m/>
    <m/>
    <m/>
    <x v="0"/>
    <x v="0"/>
    <x v="9"/>
    <m/>
    <s v="Specialist proprietary software eg Tableau, MS Azure, Power BI"/>
    <s v="Open-source software eg Python, R Studio, JASP"/>
    <s v="Standard office packages eg Office 365"/>
    <x v="1"/>
    <x v="1"/>
    <m/>
    <x v="0"/>
    <m/>
    <x v="0"/>
    <m/>
    <m/>
    <m/>
    <m/>
    <x v="0"/>
    <x v="1"/>
    <m/>
    <x v="0"/>
    <x v="9"/>
    <m/>
    <x v="1"/>
    <x v="2"/>
    <x v="1"/>
    <m/>
    <x v="3"/>
    <x v="1"/>
    <m/>
    <m/>
    <m/>
    <m/>
    <s v="Strongly agree"/>
    <m/>
    <m/>
    <x v="0"/>
    <m/>
    <m/>
    <s v="Access to analytical tools (proprietary and open Source)"/>
    <s v="Decision-makers asking better questions of data professional teams"/>
    <s v="Recruitment and retention of professionals"/>
    <m/>
    <m/>
    <m/>
    <m/>
    <m/>
    <m/>
    <m/>
    <x v="1"/>
    <x v="8"/>
    <m/>
    <x v="12"/>
    <m/>
    <m/>
    <s v="Analyst X community"/>
    <s v="Data professionalisation newsletter"/>
    <s v="National Competency Framework for data professionals updates"/>
    <m/>
    <m/>
    <x v="11"/>
    <m/>
    <s v="ANON-546S-2V4N-V"/>
    <d v="2023-04-06T14:30:49"/>
    <d v="2023-04-06T15:03:34"/>
    <d v="2023-04-06T15:03:21"/>
    <s v="195.225.188.251,127.0.0.1"/>
    <s v="Mozilla/5.0 (Windows NT 10.0; Win64; x64) AppleWebKit/537.36 (KHTML, like Gecko) Chrome/111.0.0.0 Safari/537.36"/>
    <s v="No"/>
    <s v="open"/>
    <s v="v7.21.0"/>
    <s v="Background"/>
    <s v="Data professionals within your organisation"/>
    <s v="Team structures within your organisation"/>
    <s v="Recruitment, retention and training"/>
    <s v="Outsourcing"/>
    <s v="Analytical tools and dissemination"/>
    <s v="Warwickshire County Council"/>
    <x v="15"/>
    <x v="4"/>
    <x v="0"/>
    <m/>
    <m/>
    <m/>
    <m/>
    <m/>
    <m/>
    <m/>
    <m/>
    <m/>
    <m/>
    <m/>
    <m/>
    <m/>
    <m/>
    <m/>
    <m/>
    <m/>
    <m/>
    <m/>
    <m/>
    <m/>
    <m/>
    <m/>
    <m/>
  </r>
  <r>
    <s v="RYJ"/>
    <m/>
    <m/>
    <x v="5"/>
    <m/>
    <x v="17"/>
    <m/>
    <x v="13"/>
    <x v="15"/>
    <x v="15"/>
    <x v="5"/>
    <m/>
    <n v="0"/>
    <n v="0"/>
    <n v="0"/>
    <n v="0"/>
    <n v="0"/>
    <n v="0"/>
    <n v="4"/>
    <n v="1"/>
    <n v="6"/>
    <n v="6"/>
    <n v="14"/>
    <n v="1"/>
    <n v="14"/>
    <n v="2"/>
    <n v="6"/>
    <n v="0"/>
    <n v="3"/>
    <n v="0"/>
    <n v="0"/>
    <n v="0"/>
    <n v="1"/>
    <n v="0"/>
    <m/>
    <n v="39"/>
    <n v="3"/>
    <n v="0"/>
    <n v="0"/>
    <n v="11"/>
    <n v="1"/>
    <n v="0"/>
    <n v="0"/>
    <n v="1"/>
    <n v="0"/>
    <m/>
    <x v="2"/>
    <x v="0"/>
    <m/>
    <s v="Healthcare"/>
    <m/>
    <m/>
    <x v="0"/>
    <x v="0"/>
    <s v="Business Intelligence"/>
    <m/>
    <m/>
    <x v="2"/>
    <m/>
    <m/>
    <x v="5"/>
    <m/>
    <x v="0"/>
    <x v="9"/>
    <x v="4"/>
    <x v="2"/>
    <m/>
    <x v="4"/>
    <m/>
    <x v="1"/>
    <m/>
    <m/>
    <s v="Filling positions for AfC Grades 5-7 (or equivalent)"/>
    <m/>
    <s v="Pay scales"/>
    <m/>
    <s v="Specific technical skills"/>
    <x v="0"/>
    <x v="0"/>
    <m/>
    <x v="1"/>
    <x v="8"/>
    <m/>
    <x v="13"/>
    <m/>
    <x v="3"/>
    <m/>
    <x v="1"/>
    <m/>
    <m/>
    <m/>
    <s v="Extra resource"/>
    <x v="1"/>
    <x v="1"/>
    <m/>
    <x v="0"/>
    <m/>
    <m/>
    <m/>
    <m/>
    <x v="0"/>
    <x v="0"/>
    <m/>
    <x v="0"/>
    <m/>
    <m/>
    <m/>
    <m/>
    <x v="0"/>
    <x v="0"/>
    <m/>
    <x v="0"/>
    <m/>
    <m/>
    <m/>
    <m/>
    <m/>
    <x v="0"/>
    <x v="0"/>
    <x v="10"/>
    <m/>
    <s v="Specialist proprietary software eg Tableau, MS Azure, Power BI"/>
    <s v="Open-source software eg Python, R Studio, JASP"/>
    <s v="Standard office packages eg Office 365"/>
    <x v="1"/>
    <x v="1"/>
    <m/>
    <x v="1"/>
    <m/>
    <x v="0"/>
    <m/>
    <m/>
    <m/>
    <m/>
    <x v="0"/>
    <x v="1"/>
    <m/>
    <x v="0"/>
    <x v="10"/>
    <m/>
    <x v="0"/>
    <x v="0"/>
    <x v="11"/>
    <m/>
    <x v="2"/>
    <x v="3"/>
    <m/>
    <m/>
    <m/>
    <s v="Agree"/>
    <m/>
    <m/>
    <m/>
    <x v="0"/>
    <m/>
    <m/>
    <m/>
    <m/>
    <s v="Recruitment and retention of professionals"/>
    <m/>
    <s v="Reducing routine analytical ‘churn’"/>
    <m/>
    <m/>
    <m/>
    <s v="Financial constraints"/>
    <m/>
    <x v="1"/>
    <x v="1"/>
    <m/>
    <x v="13"/>
    <m/>
    <m/>
    <m/>
    <m/>
    <m/>
    <m/>
    <s v="All of the above"/>
    <x v="12"/>
    <m/>
    <s v="ANON-546S-2V4D-J"/>
    <d v="2023-04-10T20:19:24"/>
    <d v="2023-04-10T20:57:53"/>
    <d v="2023-04-10T20:57:43"/>
    <s v="136.228.225.198,127.0.0.1"/>
    <s v="Mozilla/5.0 (Windows NT 10.0; Win64; x64) AppleWebKit/537.36 (KHTML, like Gecko) Chrome/111.0.0.0 Safari/537.36 Edg/111.0.1661.43"/>
    <s v="No"/>
    <s v="open"/>
    <s v="v7.21.0"/>
    <s v="Background"/>
    <s v="Data professionals within your organisation"/>
    <s v="Team structures within your organisation"/>
    <s v="Recruitment, retention and training"/>
    <s v="Outsourcing"/>
    <s v="Analytical tools and dissemination"/>
    <s v="Imperial College Healthcare"/>
    <x v="16"/>
    <x v="8"/>
    <x v="3"/>
    <m/>
    <m/>
    <m/>
    <m/>
    <m/>
    <m/>
    <m/>
    <m/>
    <m/>
    <m/>
    <m/>
    <m/>
    <m/>
    <m/>
    <m/>
    <m/>
    <m/>
    <m/>
    <m/>
    <m/>
    <m/>
    <m/>
    <m/>
    <m/>
  </r>
  <r>
    <n v="508"/>
    <s v="Leicestershire County Council"/>
    <m/>
    <x v="12"/>
    <m/>
    <x v="18"/>
    <m/>
    <x v="2"/>
    <x v="16"/>
    <x v="16"/>
    <x v="3"/>
    <m/>
    <m/>
    <m/>
    <m/>
    <m/>
    <m/>
    <m/>
    <n v="4"/>
    <n v="1"/>
    <n v="1"/>
    <n v="0"/>
    <n v="3"/>
    <n v="0"/>
    <n v="1"/>
    <n v="0"/>
    <n v="0"/>
    <n v="0"/>
    <n v="0"/>
    <n v="0"/>
    <n v="0"/>
    <n v="0"/>
    <n v="0"/>
    <n v="0"/>
    <m/>
    <m/>
    <m/>
    <m/>
    <m/>
    <m/>
    <m/>
    <m/>
    <m/>
    <n v="8.5"/>
    <n v="1"/>
    <m/>
    <x v="2"/>
    <x v="0"/>
    <m/>
    <m/>
    <s v="Public health"/>
    <s v="Social care"/>
    <x v="0"/>
    <x v="0"/>
    <s v="Business Intelligence"/>
    <s v="Business Intelligence based in the Strategy and BI Branch in the Chief Executive's Department."/>
    <m/>
    <x v="1"/>
    <m/>
    <m/>
    <x v="0"/>
    <m/>
    <x v="1"/>
    <x v="10"/>
    <x v="5"/>
    <x v="0"/>
    <m/>
    <x v="4"/>
    <m/>
    <x v="1"/>
    <m/>
    <m/>
    <m/>
    <s v="Filling positions for AfC Grades 8-9 (or equivalent)"/>
    <s v="Pay scales"/>
    <m/>
    <s v="Specific technical skills"/>
    <x v="0"/>
    <x v="7"/>
    <m/>
    <x v="1"/>
    <x v="9"/>
    <m/>
    <x v="14"/>
    <m/>
    <x v="2"/>
    <m/>
    <x v="1"/>
    <s v="Difficulty in recruiting permanent analytical staff"/>
    <s v="Lack of subject matter expertise"/>
    <m/>
    <m/>
    <x v="0"/>
    <x v="0"/>
    <m/>
    <x v="2"/>
    <m/>
    <s v="Lack of subject matter expertise"/>
    <m/>
    <m/>
    <x v="0"/>
    <x v="0"/>
    <m/>
    <x v="1"/>
    <s v="Difficulty in recruiting permanent analytical staff"/>
    <m/>
    <s v="Backfill for vacancies/sickness /retirement"/>
    <m/>
    <x v="0"/>
    <x v="0"/>
    <m/>
    <x v="0"/>
    <m/>
    <m/>
    <m/>
    <m/>
    <m/>
    <x v="0"/>
    <x v="0"/>
    <x v="11"/>
    <m/>
    <s v="Specialist proprietary software eg Tableau, MS Azure, Power BI"/>
    <m/>
    <s v="Standard office packages eg Office 365"/>
    <x v="1"/>
    <x v="5"/>
    <m/>
    <x v="1"/>
    <m/>
    <x v="0"/>
    <m/>
    <m/>
    <m/>
    <m/>
    <x v="0"/>
    <x v="1"/>
    <m/>
    <x v="0"/>
    <x v="11"/>
    <m/>
    <x v="0"/>
    <x v="0"/>
    <x v="1"/>
    <m/>
    <x v="0"/>
    <x v="1"/>
    <m/>
    <m/>
    <s v="Neither agree nor disagree"/>
    <m/>
    <m/>
    <m/>
    <m/>
    <x v="1"/>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1"/>
    <m/>
    <m/>
    <m/>
    <s v="Data professionalisation newsletter"/>
    <m/>
    <m/>
    <m/>
    <x v="13"/>
    <m/>
    <s v="ANON-546S-2V4T-2"/>
    <d v="2023-04-11T13:52:56"/>
    <d v="2023-04-11T14:09:22"/>
    <d v="2023-04-11T14:09:07"/>
    <s v="81.131.36.97,127.0.0.1"/>
    <s v="Mozilla/5.0 (Windows NT 10.0; Win64; x64) AppleWebKit/537.36 (KHTML, like Gecko) Chrome/111.0.0.0 Safari/537.36"/>
    <s v="No"/>
    <s v="open"/>
    <s v="v7.21.0"/>
    <s v="Background"/>
    <s v="Data professionals within your organisation"/>
    <s v="Team structures within your organisation"/>
    <s v="Recruitment, retention and training"/>
    <s v="Outsourcing"/>
    <s v="Analytical tools and dissemination"/>
    <s v="Leicestershire County Council"/>
    <x v="17"/>
    <x v="6"/>
    <x v="0"/>
    <m/>
    <m/>
    <m/>
    <m/>
    <m/>
    <m/>
    <m/>
    <m/>
    <m/>
    <m/>
    <m/>
    <m/>
    <m/>
    <m/>
    <m/>
    <m/>
    <m/>
    <m/>
    <m/>
    <m/>
    <m/>
    <m/>
    <m/>
    <m/>
  </r>
  <r>
    <n v="815"/>
    <s v="East Sussex County Council"/>
    <m/>
    <x v="0"/>
    <m/>
    <x v="19"/>
    <m/>
    <x v="14"/>
    <x v="17"/>
    <x v="17"/>
    <x v="0"/>
    <m/>
    <n v="0"/>
    <n v="0"/>
    <n v="0"/>
    <n v="0"/>
    <n v="0"/>
    <n v="0"/>
    <n v="0"/>
    <n v="0"/>
    <n v="2"/>
    <n v="0"/>
    <n v="2.4"/>
    <n v="0"/>
    <n v="1.8"/>
    <n v="0"/>
    <n v="1"/>
    <n v="0"/>
    <n v="0"/>
    <n v="0"/>
    <n v="0"/>
    <n v="0"/>
    <n v="0"/>
    <n v="0"/>
    <m/>
    <n v="2"/>
    <n v="0"/>
    <n v="5.2"/>
    <n v="0"/>
    <m/>
    <m/>
    <m/>
    <m/>
    <m/>
    <m/>
    <m/>
    <x v="4"/>
    <x v="0"/>
    <m/>
    <m/>
    <s v="Public health"/>
    <m/>
    <x v="0"/>
    <x v="0"/>
    <s v="Public Health"/>
    <m/>
    <m/>
    <x v="3"/>
    <s v="Line managed separately in each department of the council. The Public Health analysts are line managed by me in Public Health, Adult social care in that dept, childrens services in that dept etc..."/>
    <m/>
    <x v="2"/>
    <m/>
    <x v="0"/>
    <x v="11"/>
    <x v="1"/>
    <x v="0"/>
    <m/>
    <x v="3"/>
    <m/>
    <x v="0"/>
    <m/>
    <m/>
    <s v="Filling positions for AfC Grades 5-7 (or equivalent)"/>
    <m/>
    <m/>
    <m/>
    <s v="Specific technical skills"/>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s v="IT security concerns"/>
    <s v="Analytical capability"/>
    <s v="Access to training"/>
    <m/>
    <x v="0"/>
    <x v="1"/>
    <m/>
    <x v="0"/>
    <x v="12"/>
    <m/>
    <x v="0"/>
    <x v="0"/>
    <x v="1"/>
    <m/>
    <x v="0"/>
    <x v="1"/>
    <m/>
    <m/>
    <s v="Neither agree nor disagree"/>
    <m/>
    <m/>
    <m/>
    <m/>
    <x v="1"/>
    <m/>
    <m/>
    <s v="Access to analytical tools (proprietary and open Source)"/>
    <m/>
    <m/>
    <m/>
    <m/>
    <m/>
    <m/>
    <m/>
    <s v="Financial constraints"/>
    <m/>
    <x v="1"/>
    <x v="1"/>
    <m/>
    <x v="1"/>
    <m/>
    <m/>
    <s v="Analyst X community"/>
    <s v="Data professionalisation newsletter"/>
    <s v="National Competency Framework for data professionals updates"/>
    <m/>
    <m/>
    <x v="14"/>
    <m/>
    <s v="ANON-546S-2V4Q-Y"/>
    <d v="2023-04-12T13:41:02"/>
    <d v="2023-04-12T13:58:28"/>
    <d v="2023-04-12T13:58:22"/>
    <s v="194.140.226.190,127.0.0.1"/>
    <s v="Mozilla/5.0 (Windows NT 10.0; Win64; x64) AppleWebKit/537.36 (KHTML, like Gecko) Chrome/112.0.0.0 Safari/537.36 Edg/112.0.1722.34"/>
    <s v="No"/>
    <s v="open"/>
    <s v="v7.21.0"/>
    <s v="Background"/>
    <s v="Data professionals within your organisation"/>
    <s v="Team structures within your organisation"/>
    <s v="Recruitment, retention and training"/>
    <s v="Outsourcing"/>
    <s v="Analytical tools and dissemination"/>
    <s v="East Sussex County Council"/>
    <x v="18"/>
    <x v="9"/>
    <x v="0"/>
    <m/>
    <m/>
    <m/>
    <m/>
    <m/>
    <m/>
    <m/>
    <m/>
    <m/>
    <m/>
    <m/>
    <m/>
    <m/>
    <m/>
    <m/>
    <m/>
    <m/>
    <m/>
    <m/>
    <m/>
    <m/>
    <m/>
    <m/>
    <m/>
  </r>
  <r>
    <s v="RBT"/>
    <m/>
    <m/>
    <x v="13"/>
    <m/>
    <x v="20"/>
    <m/>
    <x v="15"/>
    <x v="18"/>
    <x v="18"/>
    <x v="6"/>
    <m/>
    <n v="0"/>
    <n v="0"/>
    <n v="0"/>
    <n v="0"/>
    <n v="0"/>
    <n v="2"/>
    <n v="1.8"/>
    <n v="1"/>
    <n v="7.4"/>
    <n v="1"/>
    <n v="3"/>
    <n v="1"/>
    <n v="3"/>
    <n v="0"/>
    <n v="0"/>
    <n v="0"/>
    <n v="1"/>
    <n v="0"/>
    <n v="0"/>
    <n v="0"/>
    <n v="0"/>
    <n v="0"/>
    <m/>
    <m/>
    <m/>
    <n v="0"/>
    <n v="0"/>
    <n v="2"/>
    <n v="1"/>
    <n v="4"/>
    <n v="3"/>
    <n v="11.4"/>
    <n v="1"/>
    <m/>
    <x v="2"/>
    <x v="0"/>
    <m/>
    <s v="Healthcare"/>
    <m/>
    <m/>
    <x v="0"/>
    <x v="0"/>
    <s v="Information Technology"/>
    <m/>
    <m/>
    <x v="2"/>
    <m/>
    <m/>
    <x v="0"/>
    <m/>
    <x v="0"/>
    <x v="12"/>
    <x v="2"/>
    <x v="2"/>
    <m/>
    <x v="6"/>
    <m/>
    <x v="1"/>
    <m/>
    <m/>
    <s v="Filling positions for AfC Grades 5-7 (or equivalent)"/>
    <s v="Filling positions for AfC Grades 8-9 (or equivalent)"/>
    <s v="Pay scales"/>
    <s v="Banding restrictions"/>
    <s v="Specific technical skills"/>
    <x v="0"/>
    <x v="0"/>
    <m/>
    <x v="1"/>
    <x v="10"/>
    <m/>
    <x v="15"/>
    <m/>
    <x v="0"/>
    <m/>
    <x v="1"/>
    <s v="Difficulty in recruiting permanent analytical staff"/>
    <m/>
    <s v="Backfill for vacancies/sickness /retirement"/>
    <m/>
    <x v="0"/>
    <x v="0"/>
    <m/>
    <x v="0"/>
    <m/>
    <m/>
    <m/>
    <m/>
    <x v="0"/>
    <x v="0"/>
    <m/>
    <x v="1"/>
    <s v="Difficulty in recruiting permanent analytical staff"/>
    <m/>
    <s v="Backfill for vacancies/sickness /retirement"/>
    <m/>
    <x v="0"/>
    <x v="0"/>
    <m/>
    <x v="0"/>
    <m/>
    <m/>
    <m/>
    <m/>
    <m/>
    <x v="0"/>
    <x v="0"/>
    <x v="1"/>
    <m/>
    <s v="Specialist proprietary software eg Tableau, MS Azure, Power BI"/>
    <m/>
    <s v="Standard office packages eg Office 365"/>
    <x v="1"/>
    <x v="1"/>
    <m/>
    <x v="1"/>
    <m/>
    <x v="1"/>
    <m/>
    <s v="Analytical capability"/>
    <m/>
    <s v="Access to support"/>
    <x v="0"/>
    <x v="1"/>
    <m/>
    <x v="0"/>
    <x v="13"/>
    <m/>
    <x v="0"/>
    <x v="0"/>
    <x v="12"/>
    <m/>
    <x v="0"/>
    <x v="0"/>
    <m/>
    <m/>
    <m/>
    <s v="Agree"/>
    <m/>
    <m/>
    <m/>
    <x v="0"/>
    <m/>
    <s v="Access to good quality training"/>
    <m/>
    <s v="Decision-makers asking better questions of data professional teams"/>
    <s v="Recruitment and retention of professionals"/>
    <s v="Data professionals peer support and networking"/>
    <s v="Reducing routine analytical ‘churn’"/>
    <s v="Raising the profile and importance of good analysis in my organisation"/>
    <s v="Career framework and progression"/>
    <s v="Professional Registration (Association of Professional Healthcare Analysts)"/>
    <m/>
    <m/>
    <x v="1"/>
    <x v="1"/>
    <m/>
    <x v="1"/>
    <m/>
    <m/>
    <m/>
    <m/>
    <m/>
    <m/>
    <s v="All of the above"/>
    <x v="15"/>
    <m/>
    <s v="ANON-546S-2V46-4"/>
    <d v="2023-04-11T12:18:56"/>
    <d v="2023-04-13T09:57:15"/>
    <d v="2023-04-13T09:57:04"/>
    <s v="208.127.199.3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Mid Cheshire Hospital Foundation Trust"/>
    <x v="19"/>
    <x v="3"/>
    <x v="3"/>
    <m/>
    <m/>
    <m/>
    <m/>
    <m/>
    <m/>
    <m/>
    <m/>
    <m/>
    <m/>
    <m/>
    <m/>
    <m/>
    <m/>
    <m/>
    <m/>
    <m/>
    <m/>
    <m/>
    <m/>
    <m/>
    <m/>
    <m/>
    <m/>
  </r>
  <r>
    <s v="T1469"/>
    <m/>
    <m/>
    <x v="14"/>
    <m/>
    <x v="21"/>
    <m/>
    <x v="16"/>
    <x v="19"/>
    <x v="11"/>
    <x v="3"/>
    <m/>
    <m/>
    <m/>
    <m/>
    <m/>
    <m/>
    <m/>
    <m/>
    <m/>
    <n v="2"/>
    <n v="1"/>
    <m/>
    <m/>
    <m/>
    <m/>
    <m/>
    <m/>
    <m/>
    <m/>
    <m/>
    <m/>
    <m/>
    <m/>
    <m/>
    <n v="1"/>
    <n v="1"/>
    <m/>
    <m/>
    <n v="1"/>
    <m/>
    <m/>
    <m/>
    <m/>
    <m/>
    <m/>
    <x v="0"/>
    <x v="0"/>
    <m/>
    <s v="Healthcare"/>
    <m/>
    <m/>
    <x v="0"/>
    <x v="0"/>
    <s v="Other"/>
    <s v="Clinical &amp; Analytics Team"/>
    <m/>
    <x v="1"/>
    <m/>
    <m/>
    <x v="4"/>
    <m/>
    <x v="0"/>
    <x v="13"/>
    <x v="4"/>
    <x v="2"/>
    <m/>
    <x v="5"/>
    <m/>
    <x v="1"/>
    <m/>
    <m/>
    <s v="Filling positions for AfC Grades 5-7 (or equivalent)"/>
    <m/>
    <m/>
    <m/>
    <m/>
    <x v="1"/>
    <x v="8"/>
    <m/>
    <x v="0"/>
    <x v="0"/>
    <m/>
    <x v="7"/>
    <m/>
    <x v="0"/>
    <m/>
    <x v="2"/>
    <m/>
    <m/>
    <m/>
    <m/>
    <x v="0"/>
    <x v="0"/>
    <m/>
    <x v="0"/>
    <m/>
    <m/>
    <m/>
    <m/>
    <x v="0"/>
    <x v="0"/>
    <m/>
    <x v="0"/>
    <m/>
    <m/>
    <m/>
    <m/>
    <x v="0"/>
    <x v="0"/>
    <m/>
    <x v="0"/>
    <m/>
    <m/>
    <m/>
    <m/>
    <m/>
    <x v="0"/>
    <x v="0"/>
    <x v="7"/>
    <m/>
    <s v="Specialist proprietary software eg Tableau, MS Azure, Power BI"/>
    <m/>
    <s v="Standard office packages eg Office 365"/>
    <x v="1"/>
    <x v="1"/>
    <m/>
    <x v="0"/>
    <m/>
    <x v="0"/>
    <m/>
    <m/>
    <m/>
    <m/>
    <x v="0"/>
    <x v="1"/>
    <m/>
    <x v="0"/>
    <x v="14"/>
    <m/>
    <x v="0"/>
    <x v="0"/>
    <x v="1"/>
    <m/>
    <x v="5"/>
    <x v="5"/>
    <m/>
    <m/>
    <m/>
    <m/>
    <s v="Strongly agree"/>
    <m/>
    <m/>
    <x v="1"/>
    <m/>
    <m/>
    <m/>
    <m/>
    <s v="Recruitment and retention of professionals"/>
    <m/>
    <m/>
    <m/>
    <s v="Career framework and progression"/>
    <m/>
    <m/>
    <m/>
    <x v="1"/>
    <x v="1"/>
    <m/>
    <x v="1"/>
    <m/>
    <m/>
    <m/>
    <m/>
    <s v="National Competency Framework for data professionals updates"/>
    <m/>
    <m/>
    <x v="16"/>
    <m/>
    <s v="ANON-546S-2V4F-M"/>
    <d v="2023-04-18T11:31:51"/>
    <d v="2023-04-18T11:40:13"/>
    <d v="2023-04-18T11:40:00"/>
    <s v="147.161.224.20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HS Supply Chain"/>
    <x v="20"/>
    <x v="1"/>
    <x v="1"/>
    <m/>
    <m/>
    <m/>
    <m/>
    <m/>
    <m/>
    <m/>
    <m/>
    <m/>
    <m/>
    <m/>
    <m/>
    <m/>
    <m/>
    <m/>
    <m/>
    <m/>
    <m/>
    <m/>
    <m/>
    <m/>
    <m/>
    <m/>
    <m/>
  </r>
  <r>
    <s v="RM3"/>
    <m/>
    <m/>
    <x v="15"/>
    <m/>
    <x v="22"/>
    <m/>
    <x v="14"/>
    <x v="1"/>
    <x v="1"/>
    <x v="0"/>
    <m/>
    <m/>
    <m/>
    <m/>
    <m/>
    <m/>
    <m/>
    <n v="2"/>
    <n v="0"/>
    <m/>
    <m/>
    <n v="1"/>
    <m/>
    <n v="2"/>
    <m/>
    <n v="1"/>
    <m/>
    <m/>
    <m/>
    <n v="1"/>
    <m/>
    <m/>
    <m/>
    <m/>
    <n v="1"/>
    <m/>
    <n v="2"/>
    <m/>
    <m/>
    <m/>
    <m/>
    <m/>
    <n v="4"/>
    <m/>
    <m/>
    <x v="0"/>
    <x v="0"/>
    <m/>
    <s v="Healthcare"/>
    <m/>
    <m/>
    <x v="0"/>
    <x v="0"/>
    <s v="Other"/>
    <s v="We're part of hosted improvement organisation"/>
    <m/>
    <x v="1"/>
    <m/>
    <m/>
    <x v="5"/>
    <m/>
    <x v="0"/>
    <x v="14"/>
    <x v="6"/>
    <x v="2"/>
    <m/>
    <x v="5"/>
    <m/>
    <x v="0"/>
    <m/>
    <m/>
    <s v="Filling positions for AfC Grades 5-7 (or equivalent)"/>
    <s v="Filling positions for AfC Grades 8-9 (or equivalent)"/>
    <m/>
    <s v="Banding restrictions"/>
    <s v="Specific technical skills"/>
    <x v="1"/>
    <x v="9"/>
    <m/>
    <x v="1"/>
    <x v="11"/>
    <m/>
    <x v="16"/>
    <m/>
    <x v="1"/>
    <m/>
    <x v="1"/>
    <s v="Difficulty in recruiting permanent analytical staff"/>
    <s v="Lack of subject matter expertise"/>
    <s v="Backfill for vacancies/sickness /retirement"/>
    <s v="Extra resource"/>
    <x v="0"/>
    <x v="0"/>
    <m/>
    <x v="0"/>
    <m/>
    <m/>
    <m/>
    <m/>
    <x v="0"/>
    <x v="0"/>
    <m/>
    <x v="0"/>
    <m/>
    <m/>
    <m/>
    <m/>
    <x v="0"/>
    <x v="0"/>
    <m/>
    <x v="0"/>
    <m/>
    <m/>
    <m/>
    <m/>
    <m/>
    <x v="0"/>
    <x v="0"/>
    <x v="12"/>
    <m/>
    <s v="Specialist proprietary software eg Tableau, MS Azure, Power BI"/>
    <s v="Open-source software eg Python, R Studio, JASP"/>
    <s v="Standard office packages eg Office 365"/>
    <x v="1"/>
    <x v="1"/>
    <m/>
    <x v="1"/>
    <m/>
    <x v="1"/>
    <s v="IT security concerns"/>
    <m/>
    <m/>
    <m/>
    <x v="0"/>
    <x v="1"/>
    <m/>
    <x v="0"/>
    <x v="15"/>
    <m/>
    <x v="0"/>
    <x v="0"/>
    <x v="13"/>
    <m/>
    <x v="3"/>
    <x v="1"/>
    <m/>
    <m/>
    <m/>
    <s v="Agree"/>
    <m/>
    <m/>
    <m/>
    <x v="0"/>
    <m/>
    <m/>
    <m/>
    <s v="Decision-makers asking better questions of data professional teams"/>
    <s v="Recruitment and retention of professionals"/>
    <s v="Data professionals peer support and networking"/>
    <s v="Reducing routine analytical ‘churn’"/>
    <m/>
    <m/>
    <m/>
    <m/>
    <m/>
    <x v="0"/>
    <x v="9"/>
    <m/>
    <x v="14"/>
    <m/>
    <s v="Focus groups relating to this survey"/>
    <s v="Analyst X community"/>
    <s v="Data professionalisation newsletter"/>
    <s v="National Competency Framework for data professionals updates"/>
    <s v="National Competency Framework for data professionals testing"/>
    <s v="All of the above"/>
    <x v="17"/>
    <m/>
    <s v="ANON-546S-2V4B-G"/>
    <d v="2023-04-18T16:06:38"/>
    <d v="2023-04-18T16:21:19"/>
    <d v="2023-04-18T16:21:10"/>
    <s v="81.105.119.222,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orthern Care Alliance Foundation Trust"/>
    <x v="21"/>
    <x v="3"/>
    <x v="3"/>
    <m/>
    <m/>
    <m/>
    <m/>
    <m/>
    <m/>
    <m/>
    <m/>
    <m/>
    <m/>
    <m/>
    <m/>
    <m/>
    <m/>
    <m/>
    <m/>
    <m/>
    <m/>
    <m/>
    <m/>
    <m/>
    <m/>
    <m/>
    <m/>
  </r>
  <r>
    <s v="0DE"/>
    <m/>
    <m/>
    <x v="2"/>
    <m/>
    <x v="23"/>
    <m/>
    <x v="17"/>
    <x v="20"/>
    <x v="19"/>
    <x v="0"/>
    <m/>
    <n v="0"/>
    <n v="0"/>
    <n v="0"/>
    <n v="0"/>
    <n v="0"/>
    <n v="0"/>
    <n v="3"/>
    <n v="0"/>
    <n v="3"/>
    <n v="0"/>
    <n v="6"/>
    <n v="0"/>
    <n v="4"/>
    <n v="0"/>
    <n v="3"/>
    <n v="0"/>
    <n v="3"/>
    <n v="0"/>
    <n v="2"/>
    <n v="0"/>
    <n v="0"/>
    <n v="0"/>
    <m/>
    <n v="15"/>
    <n v="0"/>
    <n v="9"/>
    <n v="0"/>
    <n v="0"/>
    <n v="0"/>
    <n v="0"/>
    <n v="0"/>
    <n v="0"/>
    <n v="0"/>
    <m/>
    <x v="0"/>
    <x v="0"/>
    <m/>
    <s v="Healthcare"/>
    <m/>
    <m/>
    <x v="0"/>
    <x v="0"/>
    <s v="Business Intelligence"/>
    <m/>
    <m/>
    <x v="1"/>
    <m/>
    <m/>
    <x v="4"/>
    <m/>
    <x v="0"/>
    <x v="15"/>
    <x v="7"/>
    <x v="0"/>
    <m/>
    <x v="2"/>
    <m/>
    <x v="0"/>
    <m/>
    <m/>
    <s v="Filling positions for AfC Grades 5-7 (or equivalent)"/>
    <m/>
    <s v="Pay scales"/>
    <s v="Banding restrictions"/>
    <s v="Specific technical skills"/>
    <x v="0"/>
    <x v="10"/>
    <m/>
    <x v="1"/>
    <x v="12"/>
    <m/>
    <x v="17"/>
    <m/>
    <x v="0"/>
    <m/>
    <x v="0"/>
    <m/>
    <m/>
    <m/>
    <m/>
    <x v="0"/>
    <x v="0"/>
    <m/>
    <x v="0"/>
    <m/>
    <m/>
    <m/>
    <m/>
    <x v="0"/>
    <x v="0"/>
    <m/>
    <x v="0"/>
    <m/>
    <m/>
    <m/>
    <m/>
    <x v="0"/>
    <x v="0"/>
    <m/>
    <x v="1"/>
    <m/>
    <m/>
    <s v="Backfill for vacancies/sickness /retirement"/>
    <s v="Extra resource"/>
    <m/>
    <x v="0"/>
    <x v="0"/>
    <x v="13"/>
    <m/>
    <s v="Specialist proprietary software eg Tableau, MS Azure, Power BI"/>
    <s v="Open-source software eg Python, R Studio, JASP"/>
    <s v="Standard office packages eg Office 365"/>
    <x v="1"/>
    <x v="1"/>
    <m/>
    <x v="0"/>
    <m/>
    <x v="0"/>
    <m/>
    <m/>
    <m/>
    <m/>
    <x v="0"/>
    <x v="1"/>
    <m/>
    <x v="0"/>
    <x v="16"/>
    <m/>
    <x v="0"/>
    <x v="0"/>
    <x v="14"/>
    <m/>
    <x v="2"/>
    <x v="1"/>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m/>
    <m/>
    <x v="1"/>
    <x v="1"/>
    <m/>
    <x v="15"/>
    <m/>
    <m/>
    <m/>
    <m/>
    <m/>
    <m/>
    <s v="All of the above"/>
    <x v="18"/>
    <m/>
    <s v="ANON-546S-2V4H-P"/>
    <d v="2023-04-18T19:55:25"/>
    <d v="2023-04-18T20:43:20"/>
    <d v="2023-04-18T20:43:05"/>
    <s v="82.17.198.89,127.0.0.1"/>
    <s v="Mozilla/5.0 (Linux; Android 12; Pixel 3a) AppleWebKit/537.36 (KHTML, like Gecko) Chrome/112.0.0.0 Mobile Safari/537.36"/>
    <s v="No"/>
    <s v="open"/>
    <s v="v7.21.0"/>
    <s v="Background"/>
    <s v="Data professionals within your organisation"/>
    <s v="Team structures within your organisation"/>
    <s v="Recruitment, retention and training"/>
    <s v="Outsourcing"/>
    <s v="Analytical tools and dissemination"/>
    <s v="NHS Arden &amp; Gem CSU"/>
    <x v="22"/>
    <x v="6"/>
    <x v="2"/>
    <m/>
    <m/>
    <m/>
    <m/>
    <m/>
    <m/>
    <m/>
    <m/>
    <m/>
    <m/>
    <m/>
    <m/>
    <m/>
    <m/>
    <m/>
    <m/>
    <m/>
    <m/>
    <m/>
    <m/>
    <m/>
    <m/>
    <m/>
    <m/>
  </r>
  <r>
    <s v="15E"/>
    <m/>
    <m/>
    <x v="11"/>
    <m/>
    <x v="24"/>
    <m/>
    <x v="18"/>
    <x v="21"/>
    <x v="12"/>
    <x v="0"/>
    <m/>
    <n v="0"/>
    <n v="0"/>
    <n v="0"/>
    <n v="0"/>
    <n v="0"/>
    <n v="0"/>
    <n v="2"/>
    <m/>
    <n v="1"/>
    <m/>
    <n v="4"/>
    <m/>
    <n v="4"/>
    <n v="1"/>
    <n v="1"/>
    <m/>
    <n v="1"/>
    <m/>
    <m/>
    <m/>
    <n v="1"/>
    <m/>
    <m/>
    <m/>
    <m/>
    <m/>
    <m/>
    <m/>
    <m/>
    <n v="6"/>
    <n v="1"/>
    <n v="7"/>
    <m/>
    <m/>
    <x v="5"/>
    <x v="6"/>
    <m/>
    <s v="Healthcare"/>
    <m/>
    <m/>
    <x v="0"/>
    <x v="0"/>
    <s v="Other"/>
    <s v="Medical"/>
    <m/>
    <x v="2"/>
    <s v="CSU staff managed by CSU with work programme set by ICB"/>
    <m/>
    <x v="1"/>
    <m/>
    <x v="0"/>
    <x v="16"/>
    <x v="4"/>
    <x v="2"/>
    <m/>
    <x v="4"/>
    <m/>
    <x v="1"/>
    <m/>
    <m/>
    <m/>
    <m/>
    <m/>
    <m/>
    <m/>
    <x v="0"/>
    <x v="0"/>
    <m/>
    <x v="1"/>
    <x v="13"/>
    <m/>
    <x v="18"/>
    <m/>
    <x v="0"/>
    <m/>
    <x v="1"/>
    <m/>
    <m/>
    <m/>
    <s v="Extra resource"/>
    <x v="0"/>
    <x v="0"/>
    <m/>
    <x v="0"/>
    <m/>
    <m/>
    <m/>
    <m/>
    <x v="0"/>
    <x v="0"/>
    <m/>
    <x v="1"/>
    <s v="Difficulty in recruiting permanent analytical staff"/>
    <m/>
    <m/>
    <m/>
    <x v="0"/>
    <x v="0"/>
    <m/>
    <x v="0"/>
    <m/>
    <m/>
    <m/>
    <m/>
    <m/>
    <x v="0"/>
    <x v="0"/>
    <x v="14"/>
    <m/>
    <s v="Specialist proprietary software eg Tableau, MS Azure, Power BI"/>
    <s v="Open-source software eg Python, R Studio, JASP"/>
    <s v="Standard office packages eg Office 365"/>
    <x v="1"/>
    <x v="1"/>
    <m/>
    <x v="0"/>
    <m/>
    <x v="0"/>
    <m/>
    <m/>
    <m/>
    <m/>
    <x v="0"/>
    <x v="1"/>
    <m/>
    <x v="0"/>
    <x v="17"/>
    <m/>
    <x v="0"/>
    <x v="0"/>
    <x v="15"/>
    <m/>
    <x v="1"/>
    <x v="0"/>
    <m/>
    <s v="Disagree"/>
    <m/>
    <m/>
    <m/>
    <m/>
    <m/>
    <x v="0"/>
    <m/>
    <m/>
    <m/>
    <s v="Decision-makers asking better questions of data professional teams"/>
    <s v="Recruitment and retention of professionals"/>
    <m/>
    <s v="Reducing routine analytical ‘churn’"/>
    <s v="Raising the profile and importance of good analysis in my organisation"/>
    <m/>
    <m/>
    <s v="Financial constraints"/>
    <m/>
    <x v="1"/>
    <x v="10"/>
    <m/>
    <x v="16"/>
    <m/>
    <m/>
    <m/>
    <m/>
    <m/>
    <m/>
    <m/>
    <x v="1"/>
    <m/>
    <s v="ANON-546S-2V4Y-7"/>
    <d v="2023-04-13T13:02:33"/>
    <d v="2023-04-19T10:51:44"/>
    <d v="2023-04-19T10:51:38"/>
    <s v="86.10.78.7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Birmingham &amp; Solihull ICB"/>
    <x v="23"/>
    <x v="4"/>
    <x v="5"/>
    <m/>
    <m/>
    <m/>
    <m/>
    <m/>
    <m/>
    <m/>
    <m/>
    <m/>
    <m/>
    <m/>
    <m/>
    <m/>
    <m/>
    <m/>
    <m/>
    <m/>
    <m/>
    <m/>
    <m/>
    <m/>
    <m/>
    <m/>
    <m/>
  </r>
  <r>
    <n v="216"/>
    <m/>
    <m/>
    <x v="4"/>
    <m/>
    <x v="25"/>
    <m/>
    <x v="6"/>
    <x v="12"/>
    <x v="11"/>
    <x v="0"/>
    <m/>
    <n v="0"/>
    <n v="0"/>
    <n v="0"/>
    <n v="0"/>
    <n v="0"/>
    <n v="0"/>
    <n v="0"/>
    <n v="0"/>
    <n v="1"/>
    <n v="0"/>
    <n v="1"/>
    <n v="0"/>
    <n v="0"/>
    <n v="0"/>
    <n v="0"/>
    <n v="0"/>
    <n v="0"/>
    <n v="0"/>
    <n v="0"/>
    <n v="0"/>
    <n v="0"/>
    <n v="0"/>
    <m/>
    <n v="2"/>
    <n v="0"/>
    <n v="0"/>
    <n v="0"/>
    <n v="0"/>
    <n v="0"/>
    <n v="0"/>
    <n v="0"/>
    <n v="2"/>
    <n v="0"/>
    <m/>
    <x v="0"/>
    <x v="0"/>
    <m/>
    <m/>
    <s v="Public health"/>
    <m/>
    <x v="0"/>
    <x v="0"/>
    <s v="Strategy and Development"/>
    <m/>
    <m/>
    <x v="2"/>
    <m/>
    <m/>
    <x v="2"/>
    <m/>
    <x v="1"/>
    <x v="1"/>
    <x v="1"/>
    <x v="1"/>
    <m/>
    <x v="1"/>
    <m/>
    <x v="0"/>
    <m/>
    <m/>
    <m/>
    <m/>
    <m/>
    <m/>
    <m/>
    <x v="0"/>
    <x v="0"/>
    <m/>
    <x v="1"/>
    <x v="14"/>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1"/>
    <s v="IT security concerns"/>
    <m/>
    <m/>
    <m/>
    <x v="0"/>
    <x v="1"/>
    <m/>
    <x v="0"/>
    <x v="1"/>
    <m/>
    <x v="0"/>
    <x v="0"/>
    <x v="1"/>
    <m/>
    <x v="3"/>
    <x v="1"/>
    <m/>
    <m/>
    <m/>
    <s v="Agree"/>
    <m/>
    <m/>
    <m/>
    <x v="0"/>
    <m/>
    <m/>
    <m/>
    <m/>
    <s v="Recruitment and retention of professionals"/>
    <m/>
    <m/>
    <m/>
    <s v="Career framework and progression"/>
    <m/>
    <s v="Financial constraints"/>
    <m/>
    <x v="1"/>
    <x v="1"/>
    <m/>
    <x v="1"/>
    <m/>
    <m/>
    <m/>
    <m/>
    <m/>
    <m/>
    <m/>
    <x v="1"/>
    <m/>
    <s v="ANON-546S-2V4V-4"/>
    <d v="2023-04-19T14:17:35"/>
    <d v="2023-04-19T14:30:23"/>
    <d v="2023-04-19T14:30:00"/>
    <s v="46.235.175.53,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orth East Lincolnshire Council"/>
    <x v="24"/>
    <x v="5"/>
    <x v="0"/>
    <m/>
    <m/>
    <m/>
    <m/>
    <m/>
    <m/>
    <m/>
    <m/>
    <m/>
    <m/>
    <m/>
    <m/>
    <m/>
    <m/>
    <m/>
    <m/>
    <m/>
    <m/>
    <m/>
    <m/>
    <m/>
    <m/>
    <m/>
    <m/>
  </r>
  <r>
    <n v="623"/>
    <s v="Cambridgeshire County Council AND Peterborough City Council"/>
    <m/>
    <x v="16"/>
    <m/>
    <x v="26"/>
    <m/>
    <x v="19"/>
    <x v="22"/>
    <x v="2"/>
    <x v="0"/>
    <m/>
    <n v="0"/>
    <n v="0"/>
    <n v="0"/>
    <n v="0"/>
    <n v="0"/>
    <n v="0"/>
    <n v="2"/>
    <n v="0"/>
    <m/>
    <m/>
    <n v="3.3"/>
    <n v="0"/>
    <n v="0.5"/>
    <n v="0"/>
    <n v="1"/>
    <n v="0"/>
    <m/>
    <m/>
    <n v="0.8"/>
    <n v="0"/>
    <m/>
    <m/>
    <m/>
    <n v="2"/>
    <n v="0"/>
    <m/>
    <m/>
    <m/>
    <m/>
    <m/>
    <m/>
    <n v="5.6"/>
    <m/>
    <m/>
    <x v="5"/>
    <x v="7"/>
    <m/>
    <m/>
    <s v="Public health"/>
    <m/>
    <x v="0"/>
    <x v="0"/>
    <s v="Public Health"/>
    <m/>
    <m/>
    <x v="1"/>
    <m/>
    <m/>
    <x v="1"/>
    <m/>
    <x v="1"/>
    <x v="1"/>
    <x v="1"/>
    <x v="1"/>
    <m/>
    <x v="4"/>
    <m/>
    <x v="0"/>
    <m/>
    <m/>
    <s v="Filling positions for AfC Grades 5-7 (or equivalent)"/>
    <m/>
    <s v="Pay scales"/>
    <m/>
    <m/>
    <x v="1"/>
    <x v="11"/>
    <m/>
    <x v="1"/>
    <x v="15"/>
    <m/>
    <x v="19"/>
    <m/>
    <x v="2"/>
    <m/>
    <x v="1"/>
    <m/>
    <s v="Lack of subject matter expertise"/>
    <m/>
    <s v="Extra resource"/>
    <x v="0"/>
    <x v="2"/>
    <m/>
    <x v="0"/>
    <m/>
    <m/>
    <m/>
    <m/>
    <x v="0"/>
    <x v="0"/>
    <m/>
    <x v="1"/>
    <m/>
    <m/>
    <m/>
    <s v="Extra resource"/>
    <x v="0"/>
    <x v="1"/>
    <m/>
    <x v="0"/>
    <m/>
    <m/>
    <m/>
    <m/>
    <m/>
    <x v="0"/>
    <x v="0"/>
    <x v="15"/>
    <m/>
    <s v="Specialist proprietary software eg Tableau, MS Azure, Power BI"/>
    <s v="Open-source software eg Python, R Studio, JASP"/>
    <s v="Standard office packages eg Office 365"/>
    <x v="1"/>
    <x v="6"/>
    <m/>
    <x v="1"/>
    <m/>
    <x v="1"/>
    <s v="IT security concerns"/>
    <s v="Analytical capability"/>
    <m/>
    <m/>
    <x v="0"/>
    <x v="5"/>
    <m/>
    <x v="0"/>
    <x v="18"/>
    <m/>
    <x v="0"/>
    <x v="0"/>
    <x v="1"/>
    <m/>
    <x v="2"/>
    <x v="4"/>
    <m/>
    <m/>
    <s v="Neither agree nor disagree"/>
    <m/>
    <m/>
    <m/>
    <m/>
    <x v="0"/>
    <m/>
    <s v="Access to good quality training"/>
    <m/>
    <s v="Decision-makers asking better questions of data professional teams"/>
    <m/>
    <m/>
    <m/>
    <m/>
    <s v="Career framework and progression"/>
    <m/>
    <s v="Financial constraints"/>
    <m/>
    <x v="1"/>
    <x v="1"/>
    <m/>
    <x v="17"/>
    <m/>
    <s v="Focus groups relating to this survey"/>
    <s v="Analyst X community"/>
    <s v="Data professionalisation newsletter"/>
    <s v="National Competency Framework for data professionals updates"/>
    <s v="National Competency Framework for data professionals testing"/>
    <s v="All of the above"/>
    <x v="19"/>
    <m/>
    <s v="ANON-546S-2V4K-S"/>
    <d v="2023-04-19T14:58:29"/>
    <d v="2023-04-19T15:11:53"/>
    <d v="2023-04-19T15:11:47"/>
    <s v="185.111.131.206,127.0.0.1"/>
    <s v="Mozilla/5.0 (Windows NT 10.0; Win64; x64) AppleWebKit/537.36 (KHTML, like Gecko) Chrome/112.0.0.0 Safari/537.36 Edg/112.0.1722.34"/>
    <s v="No"/>
    <s v="open"/>
    <s v="v7.21.0"/>
    <s v="Background"/>
    <s v="Data professionals within your organisation"/>
    <s v="Team structures within your organisation"/>
    <s v="Recruitment, retention and training"/>
    <s v="Outsourcing"/>
    <s v="Analytical tools and dissemination"/>
    <s v="Cambridgeshire County Council"/>
    <x v="25"/>
    <x v="0"/>
    <x v="0"/>
    <m/>
    <m/>
    <m/>
    <m/>
    <m/>
    <m/>
    <m/>
    <m/>
    <m/>
    <m/>
    <m/>
    <m/>
    <m/>
    <m/>
    <m/>
    <m/>
    <m/>
    <m/>
    <m/>
    <m/>
    <m/>
    <m/>
    <m/>
    <m/>
  </r>
  <r>
    <s v="316AA"/>
    <m/>
    <m/>
    <x v="4"/>
    <m/>
    <x v="27"/>
    <m/>
    <x v="16"/>
    <x v="19"/>
    <x v="20"/>
    <x v="0"/>
    <m/>
    <m/>
    <m/>
    <m/>
    <m/>
    <m/>
    <m/>
    <m/>
    <m/>
    <n v="1"/>
    <n v="1"/>
    <n v="1"/>
    <n v="1"/>
    <n v="1"/>
    <n v="1"/>
    <m/>
    <m/>
    <m/>
    <m/>
    <m/>
    <m/>
    <m/>
    <m/>
    <m/>
    <n v="3"/>
    <n v="3"/>
    <m/>
    <m/>
    <m/>
    <m/>
    <m/>
    <m/>
    <m/>
    <m/>
    <m/>
    <x v="2"/>
    <x v="0"/>
    <m/>
    <m/>
    <s v="Public health"/>
    <m/>
    <x v="0"/>
    <x v="0"/>
    <s v="Chief Executives Office"/>
    <m/>
    <m/>
    <x v="2"/>
    <m/>
    <m/>
    <x v="5"/>
    <m/>
    <x v="0"/>
    <x v="17"/>
    <x v="1"/>
    <x v="0"/>
    <m/>
    <x v="2"/>
    <m/>
    <x v="0"/>
    <m/>
    <m/>
    <s v="Filling positions for AfC Grades 5-7 (or equivalent)"/>
    <m/>
    <m/>
    <m/>
    <s v="Specific technical skills"/>
    <x v="0"/>
    <x v="0"/>
    <m/>
    <x v="1"/>
    <x v="16"/>
    <m/>
    <x v="7"/>
    <m/>
    <x v="0"/>
    <m/>
    <x v="0"/>
    <m/>
    <m/>
    <m/>
    <m/>
    <x v="0"/>
    <x v="0"/>
    <m/>
    <x v="0"/>
    <m/>
    <m/>
    <m/>
    <m/>
    <x v="0"/>
    <x v="0"/>
    <m/>
    <x v="0"/>
    <m/>
    <m/>
    <m/>
    <m/>
    <x v="0"/>
    <x v="0"/>
    <m/>
    <x v="0"/>
    <m/>
    <m/>
    <m/>
    <m/>
    <m/>
    <x v="0"/>
    <x v="0"/>
    <x v="7"/>
    <m/>
    <s v="Specialist proprietary software eg Tableau, MS Azure, Power BI"/>
    <s v="Open-source software eg Python, R Studio, JASP"/>
    <s v="Standard office packages eg Office 365"/>
    <x v="1"/>
    <x v="7"/>
    <m/>
    <x v="1"/>
    <m/>
    <x v="1"/>
    <s v="IT security concerns"/>
    <s v="Analytical capability"/>
    <s v="Access to training"/>
    <m/>
    <x v="0"/>
    <x v="1"/>
    <m/>
    <x v="1"/>
    <x v="1"/>
    <m/>
    <x v="0"/>
    <x v="0"/>
    <x v="1"/>
    <m/>
    <x v="3"/>
    <x v="1"/>
    <m/>
    <m/>
    <m/>
    <s v="Agree"/>
    <m/>
    <m/>
    <m/>
    <x v="1"/>
    <m/>
    <s v="Access to good quality training"/>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m/>
    <s v="Financial constraints"/>
    <m/>
    <x v="1"/>
    <x v="1"/>
    <m/>
    <x v="18"/>
    <m/>
    <m/>
    <s v="Analyst X community"/>
    <m/>
    <m/>
    <m/>
    <m/>
    <x v="20"/>
    <m/>
    <s v="ANON-546S-2VG4-N"/>
    <d v="2023-04-21T11:42:47"/>
    <d v="2023-04-21T12:19:07"/>
    <d v="2023-04-21T12:19:03"/>
    <s v="194.74.238.6,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Liverpool City Council (Public Health)"/>
    <x v="26"/>
    <x v="3"/>
    <x v="0"/>
    <m/>
    <m/>
    <m/>
    <m/>
    <m/>
    <m/>
    <m/>
    <m/>
    <m/>
    <m/>
    <m/>
    <m/>
    <m/>
    <m/>
    <m/>
    <m/>
    <m/>
    <m/>
    <m/>
    <m/>
    <m/>
    <m/>
    <m/>
    <m/>
  </r>
  <r>
    <n v="622"/>
    <m/>
    <m/>
    <x v="17"/>
    <m/>
    <x v="28"/>
    <m/>
    <x v="10"/>
    <x v="23"/>
    <x v="21"/>
    <x v="0"/>
    <m/>
    <n v="0"/>
    <n v="0"/>
    <n v="0"/>
    <n v="0"/>
    <n v="0"/>
    <n v="0"/>
    <n v="0"/>
    <n v="0"/>
    <n v="1"/>
    <n v="0"/>
    <n v="2.5"/>
    <n v="0"/>
    <n v="1"/>
    <n v="0"/>
    <n v="1"/>
    <n v="0"/>
    <n v="0"/>
    <n v="0"/>
    <n v="0"/>
    <n v="0"/>
    <n v="0"/>
    <n v="0"/>
    <m/>
    <n v="4.5"/>
    <n v="0"/>
    <n v="0"/>
    <n v="0"/>
    <n v="0"/>
    <n v="0"/>
    <n v="0"/>
    <n v="0"/>
    <n v="0"/>
    <n v="0"/>
    <m/>
    <x v="0"/>
    <x v="0"/>
    <m/>
    <m/>
    <s v="Public health"/>
    <m/>
    <x v="0"/>
    <x v="0"/>
    <s v="Public Health"/>
    <m/>
    <m/>
    <x v="1"/>
    <m/>
    <m/>
    <x v="3"/>
    <m/>
    <x v="0"/>
    <x v="18"/>
    <x v="8"/>
    <x v="2"/>
    <m/>
    <x v="5"/>
    <m/>
    <x v="0"/>
    <m/>
    <m/>
    <m/>
    <m/>
    <m/>
    <m/>
    <m/>
    <x v="0"/>
    <x v="0"/>
    <m/>
    <x v="3"/>
    <x v="0"/>
    <m/>
    <x v="1"/>
    <m/>
    <x v="0"/>
    <m/>
    <x v="1"/>
    <s v="Difficulty in recruiting permanent analytical staff"/>
    <s v="Lack of subject matter expertise"/>
    <m/>
    <m/>
    <x v="0"/>
    <x v="0"/>
    <m/>
    <x v="2"/>
    <m/>
    <s v="Lack of subject matter expertise"/>
    <m/>
    <s v="Extra resource"/>
    <x v="0"/>
    <x v="0"/>
    <m/>
    <x v="1"/>
    <s v="Difficulty in recruiting permanent analytical staff"/>
    <m/>
    <m/>
    <s v="Extra resource"/>
    <x v="0"/>
    <x v="0"/>
    <m/>
    <x v="0"/>
    <m/>
    <m/>
    <m/>
    <m/>
    <m/>
    <x v="0"/>
    <x v="0"/>
    <x v="1"/>
    <m/>
    <s v="Specialist proprietary software eg Tableau, MS Azure, Power BI"/>
    <s v="Open-source software eg Python, R Studio, JASP"/>
    <s v="Standard office packages eg Office 365"/>
    <x v="0"/>
    <x v="8"/>
    <m/>
    <x v="0"/>
    <m/>
    <x v="1"/>
    <s v="IT security concerns"/>
    <s v="Analytical capability"/>
    <m/>
    <m/>
    <x v="0"/>
    <x v="1"/>
    <m/>
    <x v="0"/>
    <x v="19"/>
    <m/>
    <x v="0"/>
    <x v="0"/>
    <x v="16"/>
    <m/>
    <x v="3"/>
    <x v="5"/>
    <m/>
    <s v="Disagree"/>
    <m/>
    <m/>
    <m/>
    <m/>
    <m/>
    <x v="1"/>
    <m/>
    <m/>
    <s v="Access to analytical tools (proprietary and open Source)"/>
    <m/>
    <s v="Recruitment and retention of professionals"/>
    <m/>
    <m/>
    <m/>
    <m/>
    <m/>
    <s v="Financial constraints"/>
    <m/>
    <x v="1"/>
    <x v="1"/>
    <m/>
    <x v="19"/>
    <m/>
    <m/>
    <s v="Analyst X community"/>
    <s v="Data professionalisation newsletter"/>
    <s v="National Competency Framework for data professionals updates"/>
    <m/>
    <m/>
    <x v="21"/>
    <m/>
    <s v="ANON-546S-2VGZ-U"/>
    <d v="2023-04-21T14:14:09"/>
    <d v="2023-04-21T14:30:51"/>
    <d v="2023-04-21T14:30:41"/>
    <s v="161.69.71.42,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Thurrock Council"/>
    <x v="27"/>
    <x v="0"/>
    <x v="0"/>
    <m/>
    <m/>
    <m/>
    <m/>
    <m/>
    <m/>
    <m/>
    <m/>
    <m/>
    <m/>
    <m/>
    <m/>
    <m/>
    <m/>
    <m/>
    <m/>
    <m/>
    <m/>
    <m/>
    <m/>
    <m/>
    <m/>
    <m/>
    <m/>
  </r>
  <r>
    <s v="QYG"/>
    <m/>
    <m/>
    <x v="11"/>
    <m/>
    <x v="29"/>
    <m/>
    <x v="13"/>
    <x v="24"/>
    <x v="22"/>
    <x v="7"/>
    <m/>
    <n v="0"/>
    <n v="1"/>
    <n v="0"/>
    <n v="1"/>
    <n v="1"/>
    <n v="0.6"/>
    <n v="2"/>
    <n v="1"/>
    <n v="9.1999999999999993"/>
    <n v="0"/>
    <n v="10.53"/>
    <n v="2"/>
    <n v="9.25"/>
    <n v="2"/>
    <n v="5"/>
    <n v="0"/>
    <n v="2"/>
    <n v="1"/>
    <n v="1"/>
    <n v="0"/>
    <n v="0"/>
    <n v="0"/>
    <m/>
    <n v="35.5"/>
    <n v="7.6"/>
    <n v="1"/>
    <n v="2"/>
    <n v="4"/>
    <n v="1"/>
    <n v="0"/>
    <n v="0"/>
    <n v="0"/>
    <n v="0"/>
    <m/>
    <x v="0"/>
    <x v="8"/>
    <m/>
    <s v="Healthcare"/>
    <m/>
    <m/>
    <x v="0"/>
    <x v="0"/>
    <s v="Finance"/>
    <m/>
    <m/>
    <x v="1"/>
    <m/>
    <m/>
    <x v="3"/>
    <m/>
    <x v="0"/>
    <x v="19"/>
    <x v="1"/>
    <x v="0"/>
    <m/>
    <x v="3"/>
    <m/>
    <x v="1"/>
    <m/>
    <s v="Filling positions for AfC Grades 2-4 (or equivalent)"/>
    <s v="Filling positions for AfC Grades 5-7 (or equivalent)"/>
    <s v="Filling positions for AfC Grades 8-9 (or equivalent)"/>
    <m/>
    <m/>
    <s v="Specific technical skills"/>
    <x v="1"/>
    <x v="12"/>
    <m/>
    <x v="1"/>
    <x v="17"/>
    <m/>
    <x v="20"/>
    <m/>
    <x v="0"/>
    <m/>
    <x v="1"/>
    <s v="Difficulty in recruiting permanent analytical staff"/>
    <m/>
    <m/>
    <s v="Extra resource"/>
    <x v="0"/>
    <x v="0"/>
    <m/>
    <x v="2"/>
    <m/>
    <s v="Lack of subject matter expertise"/>
    <m/>
    <s v="Extra resource"/>
    <x v="0"/>
    <x v="0"/>
    <m/>
    <x v="0"/>
    <m/>
    <m/>
    <m/>
    <m/>
    <x v="0"/>
    <x v="0"/>
    <m/>
    <x v="0"/>
    <m/>
    <m/>
    <m/>
    <m/>
    <m/>
    <x v="0"/>
    <x v="0"/>
    <x v="16"/>
    <m/>
    <s v="Specialist proprietary software eg Tableau, MS Azure, Power BI"/>
    <s v="Open-source software eg Python, R Studio, JASP"/>
    <s v="Standard office packages eg Office 365"/>
    <x v="1"/>
    <x v="1"/>
    <m/>
    <x v="1"/>
    <m/>
    <x v="1"/>
    <m/>
    <s v="Analytical capability"/>
    <m/>
    <m/>
    <x v="1"/>
    <x v="6"/>
    <m/>
    <x v="0"/>
    <x v="20"/>
    <m/>
    <x v="0"/>
    <x v="0"/>
    <x v="17"/>
    <m/>
    <x v="0"/>
    <x v="0"/>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1"/>
    <m/>
    <m/>
    <m/>
    <m/>
    <m/>
    <m/>
    <s v="All of the above"/>
    <x v="22"/>
    <m/>
    <s v="ANON-546S-2VGC-4"/>
    <d v="2023-04-21T22:49:45"/>
    <d v="2023-04-21T23:17:33"/>
    <d v="2023-04-21T23:17:18"/>
    <s v="208.127.199.138,127.0.0.1"/>
    <s v="Mozilla/5.0 (Windows NT 10.0; Win64; x64) AppleWebKit/537.36 (KHTML, like Gecko) Chrome/111.0.0.0 Safari/537.36 Edg/111.0.1661.41"/>
    <s v="No"/>
    <s v="open"/>
    <s v="v7.21.0"/>
    <s v="Background"/>
    <s v="Data professionals within your organisation"/>
    <s v="Team structures within your organisation"/>
    <s v="Recruitment, retention and training"/>
    <s v="Outsourcing"/>
    <s v="Analytical tools and dissemination"/>
    <s v="Cheshire and Merseyside ICB"/>
    <x v="28"/>
    <x v="3"/>
    <x v="5"/>
    <m/>
    <m/>
    <m/>
    <m/>
    <m/>
    <m/>
    <m/>
    <m/>
    <m/>
    <m/>
    <m/>
    <m/>
    <m/>
    <m/>
    <m/>
    <m/>
    <m/>
    <m/>
    <m/>
    <m/>
    <m/>
    <m/>
    <m/>
    <m/>
  </r>
  <r>
    <s v="X26"/>
    <m/>
    <m/>
    <x v="3"/>
    <m/>
    <x v="30"/>
    <m/>
    <x v="3"/>
    <x v="3"/>
    <x v="23"/>
    <x v="2"/>
    <m/>
    <n v="0"/>
    <n v="0"/>
    <n v="0"/>
    <n v="0"/>
    <n v="1"/>
    <n v="0"/>
    <n v="1"/>
    <n v="0"/>
    <n v="2"/>
    <n v="0"/>
    <n v="4"/>
    <n v="0"/>
    <n v="1"/>
    <n v="0"/>
    <n v="6"/>
    <n v="0"/>
    <n v="2"/>
    <n v="0"/>
    <n v="0"/>
    <n v="0"/>
    <n v="1"/>
    <n v="0"/>
    <m/>
    <n v="17.600000000000001"/>
    <n v="1"/>
    <m/>
    <m/>
    <m/>
    <m/>
    <m/>
    <m/>
    <m/>
    <m/>
    <m/>
    <x v="2"/>
    <x v="0"/>
    <m/>
    <s v="Healthcare"/>
    <m/>
    <m/>
    <x v="0"/>
    <x v="0"/>
    <s v="Other"/>
    <s v="Transformation Directorate"/>
    <m/>
    <x v="2"/>
    <m/>
    <m/>
    <x v="1"/>
    <m/>
    <x v="0"/>
    <x v="2"/>
    <x v="3"/>
    <x v="0"/>
    <m/>
    <x v="0"/>
    <m/>
    <x v="1"/>
    <m/>
    <m/>
    <s v="Filling positions for AfC Grades 5-7 (or equivalent)"/>
    <m/>
    <m/>
    <m/>
    <m/>
    <x v="1"/>
    <x v="13"/>
    <m/>
    <x v="0"/>
    <x v="0"/>
    <m/>
    <x v="1"/>
    <m/>
    <x v="2"/>
    <m/>
    <x v="0"/>
    <m/>
    <m/>
    <m/>
    <m/>
    <x v="0"/>
    <x v="0"/>
    <m/>
    <x v="0"/>
    <m/>
    <m/>
    <m/>
    <m/>
    <x v="0"/>
    <x v="0"/>
    <m/>
    <x v="0"/>
    <m/>
    <m/>
    <m/>
    <m/>
    <x v="0"/>
    <x v="0"/>
    <m/>
    <x v="0"/>
    <m/>
    <m/>
    <m/>
    <m/>
    <m/>
    <x v="0"/>
    <x v="0"/>
    <x v="1"/>
    <m/>
    <s v="Specialist proprietary software eg Tableau, MS Azure, Power BI"/>
    <s v="Open-source software eg Python, R Studio, JASP"/>
    <s v="Standard office packages eg Office 365"/>
    <x v="1"/>
    <x v="1"/>
    <m/>
    <x v="2"/>
    <m/>
    <x v="0"/>
    <m/>
    <m/>
    <m/>
    <m/>
    <x v="0"/>
    <x v="1"/>
    <m/>
    <x v="0"/>
    <x v="21"/>
    <m/>
    <x v="0"/>
    <x v="0"/>
    <x v="18"/>
    <m/>
    <x v="5"/>
    <x v="1"/>
    <m/>
    <m/>
    <s v="Neither agree nor disagree"/>
    <m/>
    <m/>
    <m/>
    <m/>
    <x v="0"/>
    <m/>
    <m/>
    <m/>
    <m/>
    <s v="Recruitment and retention of professionals"/>
    <m/>
    <m/>
    <m/>
    <m/>
    <m/>
    <m/>
    <m/>
    <x v="1"/>
    <x v="1"/>
    <m/>
    <x v="1"/>
    <m/>
    <m/>
    <m/>
    <m/>
    <m/>
    <m/>
    <m/>
    <x v="1"/>
    <m/>
    <s v="ANON-546S-2VGN-F"/>
    <d v="2023-04-24T08:55:39"/>
    <d v="2023-04-24T09:20:59"/>
    <d v="2023-04-24T09:20:50"/>
    <s v="208.127.199.148,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NHS England"/>
    <x v="3"/>
    <x v="1"/>
    <x v="1"/>
    <m/>
    <m/>
    <m/>
    <m/>
    <m/>
    <m/>
    <m/>
    <m/>
    <m/>
    <m/>
    <m/>
    <m/>
    <m/>
    <m/>
    <m/>
    <m/>
    <m/>
    <m/>
    <m/>
    <m/>
    <m/>
    <m/>
    <m/>
    <m/>
  </r>
  <r>
    <s v="RQM"/>
    <m/>
    <m/>
    <x v="5"/>
    <m/>
    <x v="31"/>
    <m/>
    <x v="20"/>
    <x v="25"/>
    <x v="24"/>
    <x v="1"/>
    <m/>
    <n v="0"/>
    <n v="0"/>
    <n v="0"/>
    <n v="0"/>
    <n v="0"/>
    <n v="0"/>
    <n v="2.67"/>
    <n v="0"/>
    <n v="1"/>
    <n v="1"/>
    <n v="3"/>
    <n v="2"/>
    <n v="7"/>
    <n v="0"/>
    <n v="2"/>
    <n v="0"/>
    <n v="0"/>
    <n v="0"/>
    <n v="2"/>
    <n v="0"/>
    <n v="0"/>
    <n v="0"/>
    <m/>
    <n v="6.67"/>
    <n v="1"/>
    <n v="0"/>
    <n v="0"/>
    <n v="5"/>
    <n v="2"/>
    <n v="0"/>
    <n v="0"/>
    <n v="0"/>
    <n v="0"/>
    <m/>
    <x v="0"/>
    <x v="0"/>
    <m/>
    <s v="Healthcare"/>
    <m/>
    <m/>
    <x v="0"/>
    <x v="0"/>
    <s v="Operations (Chief Operating Officer)"/>
    <m/>
    <m/>
    <x v="1"/>
    <m/>
    <m/>
    <x v="2"/>
    <m/>
    <x v="0"/>
    <x v="20"/>
    <x v="6"/>
    <x v="0"/>
    <m/>
    <x v="5"/>
    <m/>
    <x v="1"/>
    <m/>
    <m/>
    <s v="Filling positions for AfC Grades 5-7 (or equivalent)"/>
    <m/>
    <s v="Pay scales"/>
    <m/>
    <s v="Specific technical skills"/>
    <x v="0"/>
    <x v="0"/>
    <m/>
    <x v="1"/>
    <x v="18"/>
    <m/>
    <x v="21"/>
    <m/>
    <x v="3"/>
    <m/>
    <x v="0"/>
    <m/>
    <m/>
    <m/>
    <m/>
    <x v="0"/>
    <x v="0"/>
    <m/>
    <x v="0"/>
    <m/>
    <m/>
    <m/>
    <m/>
    <x v="0"/>
    <x v="0"/>
    <m/>
    <x v="1"/>
    <s v="Difficulty in recruiting permanent analytical staff"/>
    <m/>
    <s v="Backfill for vacancies/sickness /retirement"/>
    <m/>
    <x v="0"/>
    <x v="0"/>
    <m/>
    <x v="0"/>
    <m/>
    <m/>
    <m/>
    <m/>
    <m/>
    <x v="0"/>
    <x v="0"/>
    <x v="17"/>
    <m/>
    <s v="Specialist proprietary software eg Tableau, MS Azure, Power BI"/>
    <s v="Open-source software eg Python, R Studio, JASP"/>
    <s v="Standard office packages eg Office 365"/>
    <x v="1"/>
    <x v="1"/>
    <m/>
    <x v="0"/>
    <m/>
    <x v="0"/>
    <m/>
    <m/>
    <m/>
    <m/>
    <x v="0"/>
    <x v="1"/>
    <m/>
    <x v="0"/>
    <x v="22"/>
    <m/>
    <x v="0"/>
    <x v="0"/>
    <x v="19"/>
    <m/>
    <x v="2"/>
    <x v="3"/>
    <m/>
    <m/>
    <m/>
    <s v="Agree"/>
    <m/>
    <m/>
    <m/>
    <x v="0"/>
    <m/>
    <s v="Access to good quality training"/>
    <s v="Access to analytical tools (proprietary and open Source)"/>
    <m/>
    <s v="Recruitment and retention of professionals"/>
    <m/>
    <m/>
    <m/>
    <s v="Career framework and progression"/>
    <m/>
    <m/>
    <m/>
    <x v="1"/>
    <x v="1"/>
    <m/>
    <x v="20"/>
    <m/>
    <m/>
    <s v="Analyst X community"/>
    <s v="Data professionalisation newsletter"/>
    <s v="National Competency Framework for data professionals updates"/>
    <s v="National Competency Framework for data professionals testing"/>
    <m/>
    <x v="23"/>
    <m/>
    <s v="ANON-546S-2VG6-Q"/>
    <d v="2023-04-24T09:24:09"/>
    <d v="2023-04-24T09:50:09"/>
    <d v="2023-04-24T09:50:05"/>
    <s v="149.102.14.154,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Chelsea and Westminster Foundation Trust"/>
    <x v="29"/>
    <x v="8"/>
    <x v="3"/>
    <m/>
    <m/>
    <m/>
    <m/>
    <m/>
    <m/>
    <m/>
    <m/>
    <m/>
    <m/>
    <m/>
    <m/>
    <m/>
    <m/>
    <m/>
    <m/>
    <m/>
    <m/>
    <m/>
    <m/>
    <m/>
    <m/>
    <m/>
    <m/>
  </r>
  <r>
    <m/>
    <s v="NHS Cheshire &amp; Merseyside ICB"/>
    <m/>
    <x v="11"/>
    <m/>
    <x v="32"/>
    <m/>
    <x v="21"/>
    <x v="26"/>
    <x v="25"/>
    <x v="1"/>
    <m/>
    <n v="0"/>
    <n v="0"/>
    <n v="0"/>
    <n v="1"/>
    <n v="0.5333"/>
    <n v="0"/>
    <n v="1.8"/>
    <n v="1"/>
    <n v="7.2533300000000001"/>
    <n v="1"/>
    <n v="10.888533300000001"/>
    <n v="0"/>
    <n v="4"/>
    <n v="0"/>
    <n v="1.8"/>
    <n v="0"/>
    <n v="1"/>
    <n v="0"/>
    <n v="0"/>
    <n v="0"/>
    <n v="0"/>
    <n v="0"/>
    <m/>
    <n v="0"/>
    <n v="0"/>
    <n v="0"/>
    <n v="0"/>
    <n v="0"/>
    <n v="0"/>
    <n v="0"/>
    <n v="0"/>
    <n v="27.27"/>
    <n v="3"/>
    <m/>
    <x v="3"/>
    <x v="0"/>
    <m/>
    <s v="Healthcare"/>
    <m/>
    <m/>
    <x v="0"/>
    <x v="0"/>
    <s v="Other"/>
    <s v="Performance and Planning Directorate"/>
    <m/>
    <x v="1"/>
    <m/>
    <m/>
    <x v="0"/>
    <m/>
    <x v="0"/>
    <x v="21"/>
    <x v="6"/>
    <x v="0"/>
    <m/>
    <x v="3"/>
    <m/>
    <x v="1"/>
    <m/>
    <m/>
    <s v="Filling positions for AfC Grades 5-7 (or equivalent)"/>
    <s v="Filling positions for AfC Grades 8-9 (or equivalent)"/>
    <s v="Pay scales"/>
    <s v="Banding restrictions"/>
    <s v="Specific technical skills"/>
    <x v="0"/>
    <x v="0"/>
    <m/>
    <x v="1"/>
    <x v="19"/>
    <m/>
    <x v="22"/>
    <m/>
    <x v="0"/>
    <m/>
    <x v="1"/>
    <m/>
    <m/>
    <m/>
    <s v="Extra resource"/>
    <x v="0"/>
    <x v="0"/>
    <m/>
    <x v="2"/>
    <m/>
    <m/>
    <m/>
    <s v="Extra resource"/>
    <x v="0"/>
    <x v="0"/>
    <m/>
    <x v="0"/>
    <m/>
    <m/>
    <m/>
    <m/>
    <x v="0"/>
    <x v="0"/>
    <m/>
    <x v="0"/>
    <m/>
    <m/>
    <m/>
    <m/>
    <m/>
    <x v="0"/>
    <x v="0"/>
    <x v="18"/>
    <m/>
    <s v="Specialist proprietary software eg Tableau, MS Azure, Power BI"/>
    <m/>
    <s v="Standard office packages eg Office 365"/>
    <x v="1"/>
    <x v="1"/>
    <m/>
    <x v="1"/>
    <m/>
    <x v="1"/>
    <m/>
    <s v="Analytical capability"/>
    <s v="Access to training"/>
    <s v="Access to support"/>
    <x v="0"/>
    <x v="1"/>
    <m/>
    <x v="1"/>
    <x v="1"/>
    <m/>
    <x v="0"/>
    <x v="0"/>
    <x v="1"/>
    <m/>
    <x v="0"/>
    <x v="3"/>
    <m/>
    <s v="Disagree"/>
    <m/>
    <m/>
    <m/>
    <m/>
    <m/>
    <x v="1"/>
    <m/>
    <s v="Access to good quality training"/>
    <s v="Access to analytical tools (proprietary and open Source)"/>
    <s v="Decision-makers asking better questions of data professional teams"/>
    <s v="Recruitment and retention of professionals"/>
    <m/>
    <m/>
    <s v="Raising the profile and importance of good analysis in my organisation"/>
    <s v="Career framework and progression"/>
    <s v="Professional Registration (Association of Professional Healthcare Analysts)"/>
    <s v="Financial constraints"/>
    <m/>
    <x v="1"/>
    <x v="1"/>
    <m/>
    <x v="21"/>
    <m/>
    <s v="Focus groups relating to this survey"/>
    <s v="Analyst X community"/>
    <s v="Data professionalisation newsletter"/>
    <s v="National Competency Framework for data professionals updates"/>
    <s v="National Competency Framework for data professionals testing"/>
    <s v="All of the above"/>
    <x v="24"/>
    <m/>
    <s v="ANON-546S-2VG9-T"/>
    <d v="2023-04-24T09:04:15"/>
    <d v="2023-04-24T11:16:00"/>
    <d v="2023-04-24T11:15:53"/>
    <s v="92.234.246.8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NHS Cheshire &amp; Merseyside ICB"/>
    <x v="30"/>
    <x v="3"/>
    <x v="5"/>
    <m/>
    <m/>
    <m/>
    <m/>
    <m/>
    <m/>
    <m/>
    <m/>
    <m/>
    <m/>
    <m/>
    <m/>
    <m/>
    <m/>
    <m/>
    <m/>
    <m/>
    <m/>
    <m/>
    <m/>
    <m/>
    <m/>
    <m/>
    <m/>
  </r>
  <r>
    <s v="RNZ"/>
    <m/>
    <m/>
    <x v="5"/>
    <m/>
    <x v="33"/>
    <m/>
    <x v="18"/>
    <x v="27"/>
    <x v="26"/>
    <x v="3"/>
    <m/>
    <n v="0"/>
    <n v="0"/>
    <n v="0"/>
    <n v="0"/>
    <n v="0.8"/>
    <n v="0"/>
    <n v="2"/>
    <n v="0"/>
    <n v="4.8"/>
    <n v="1"/>
    <n v="2.67"/>
    <n v="1"/>
    <n v="0"/>
    <n v="0"/>
    <n v="2"/>
    <n v="0"/>
    <n v="0"/>
    <n v="0"/>
    <n v="0"/>
    <n v="0"/>
    <n v="0"/>
    <n v="0"/>
    <m/>
    <n v="9.27"/>
    <n v="0"/>
    <n v="0"/>
    <n v="0"/>
    <n v="3"/>
    <n v="1"/>
    <n v="0"/>
    <n v="0"/>
    <n v="0"/>
    <n v="0"/>
    <m/>
    <x v="0"/>
    <x v="0"/>
    <m/>
    <s v="Healthcare"/>
    <m/>
    <m/>
    <x v="0"/>
    <x v="0"/>
    <s v="Information Technology"/>
    <s v="Within Transformation and Informatics, which within it has a Business Intelligence team which is the data professional team itself. The team reports up to the Chief Information Officer who reports to the Chief Digital Officer"/>
    <m/>
    <x v="1"/>
    <m/>
    <m/>
    <x v="3"/>
    <m/>
    <x v="1"/>
    <x v="1"/>
    <x v="1"/>
    <x v="0"/>
    <m/>
    <x v="3"/>
    <m/>
    <x v="1"/>
    <m/>
    <m/>
    <s v="Filling positions for AfC Grades 5-7 (or equivalent)"/>
    <m/>
    <s v="Pay scales"/>
    <s v="Banding restrictions"/>
    <s v="Specific technical skills"/>
    <x v="0"/>
    <x v="0"/>
    <m/>
    <x v="1"/>
    <x v="20"/>
    <m/>
    <x v="9"/>
    <m/>
    <x v="0"/>
    <m/>
    <x v="1"/>
    <s v="Difficulty in recruiting permanent analytical staff"/>
    <m/>
    <s v="Backfill for vacancies/sickness /retirement"/>
    <s v="Extra resource"/>
    <x v="0"/>
    <x v="0"/>
    <m/>
    <x v="2"/>
    <m/>
    <s v="Lack of subject matter expertise"/>
    <m/>
    <m/>
    <x v="0"/>
    <x v="0"/>
    <m/>
    <x v="1"/>
    <s v="Difficulty in recruiting permanent analytical staff"/>
    <s v="Lack of subject matter expertise"/>
    <s v="Backfill for vacancies/sickness /retirement"/>
    <m/>
    <x v="0"/>
    <x v="0"/>
    <m/>
    <x v="1"/>
    <m/>
    <m/>
    <m/>
    <s v="Extra resource"/>
    <m/>
    <x v="0"/>
    <x v="0"/>
    <x v="19"/>
    <m/>
    <s v="Specialist proprietary software eg Tableau, MS Azure, Power BI"/>
    <m/>
    <s v="Standard office packages eg Office 365"/>
    <x v="1"/>
    <x v="1"/>
    <m/>
    <x v="2"/>
    <m/>
    <x v="1"/>
    <m/>
    <s v="Analytical capability"/>
    <s v="Access to training"/>
    <m/>
    <x v="0"/>
    <x v="1"/>
    <m/>
    <x v="0"/>
    <x v="23"/>
    <m/>
    <x v="0"/>
    <x v="0"/>
    <x v="20"/>
    <m/>
    <x v="2"/>
    <x v="0"/>
    <m/>
    <m/>
    <m/>
    <s v="Agree"/>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m/>
    <m/>
    <x v="1"/>
    <x v="1"/>
    <m/>
    <x v="1"/>
    <m/>
    <s v="Focus groups relating to this survey"/>
    <m/>
    <s v="Data professionalisation newsletter"/>
    <s v="National Competency Framework for data professionals updates"/>
    <m/>
    <m/>
    <x v="25"/>
    <m/>
    <s v="ANON-546S-2VGY-T"/>
    <d v="2023-04-24T13:44:21"/>
    <d v="2023-04-24T15:06:30"/>
    <d v="2023-04-24T15:06:15"/>
    <s v="208.127.197.20,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Salisbury Foundation Trust"/>
    <x v="31"/>
    <x v="2"/>
    <x v="3"/>
    <m/>
    <m/>
    <m/>
    <m/>
    <m/>
    <m/>
    <m/>
    <m/>
    <m/>
    <m/>
    <m/>
    <m/>
    <m/>
    <m/>
    <m/>
    <m/>
    <m/>
    <m/>
    <m/>
    <m/>
    <m/>
    <m/>
    <m/>
    <m/>
  </r>
  <r>
    <n v="215"/>
    <m/>
    <m/>
    <x v="4"/>
    <m/>
    <x v="34"/>
    <m/>
    <x v="10"/>
    <x v="10"/>
    <x v="9"/>
    <x v="0"/>
    <m/>
    <n v="0"/>
    <n v="0"/>
    <n v="0"/>
    <n v="0"/>
    <n v="1"/>
    <n v="0"/>
    <n v="0"/>
    <n v="0"/>
    <n v="1"/>
    <n v="0"/>
    <n v="2"/>
    <n v="0"/>
    <n v="0"/>
    <n v="0"/>
    <n v="0"/>
    <n v="0"/>
    <n v="0"/>
    <n v="0"/>
    <n v="0"/>
    <n v="0"/>
    <n v="0"/>
    <n v="0"/>
    <m/>
    <n v="4"/>
    <n v="0"/>
    <n v="0"/>
    <n v="0"/>
    <n v="0"/>
    <n v="0"/>
    <n v="0"/>
    <n v="0"/>
    <n v="0"/>
    <n v="0"/>
    <m/>
    <x v="4"/>
    <x v="0"/>
    <m/>
    <m/>
    <s v="Public health"/>
    <m/>
    <x v="0"/>
    <x v="0"/>
    <s v="Public Health"/>
    <m/>
    <m/>
    <x v="3"/>
    <s v="locally managed"/>
    <m/>
    <x v="0"/>
    <m/>
    <x v="1"/>
    <x v="1"/>
    <x v="1"/>
    <x v="1"/>
    <m/>
    <x v="1"/>
    <m/>
    <x v="0"/>
    <m/>
    <m/>
    <m/>
    <m/>
    <m/>
    <m/>
    <m/>
    <x v="0"/>
    <x v="0"/>
    <m/>
    <x v="1"/>
    <x v="21"/>
    <m/>
    <x v="23"/>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0"/>
    <m/>
    <x v="1"/>
    <s v="IT security concerns"/>
    <m/>
    <s v="Access to training"/>
    <m/>
    <x v="0"/>
    <x v="1"/>
    <m/>
    <x v="0"/>
    <x v="24"/>
    <m/>
    <x v="0"/>
    <x v="0"/>
    <x v="21"/>
    <m/>
    <x v="0"/>
    <x v="0"/>
    <s v="Strongly disagree"/>
    <m/>
    <m/>
    <m/>
    <m/>
    <m/>
    <m/>
    <x v="1"/>
    <m/>
    <s v="Access to good quality training"/>
    <s v="Access to analytical tools (proprietary and open Source)"/>
    <m/>
    <s v="Recruitment and retention of professionals"/>
    <m/>
    <m/>
    <m/>
    <s v="Career framework and progression"/>
    <m/>
    <s v="Financial constraints"/>
    <m/>
    <x v="1"/>
    <x v="1"/>
    <m/>
    <x v="1"/>
    <m/>
    <s v="Focus groups relating to this survey"/>
    <s v="Analyst X community"/>
    <s v="Data professionalisation newsletter"/>
    <s v="National Competency Framework for data professionals updates"/>
    <s v="National Competency Framework for data professionals testing"/>
    <m/>
    <x v="26"/>
    <m/>
    <s v="ANON-546S-2VGW-R"/>
    <d v="2023-04-25T09:29:45"/>
    <d v="2023-04-25T09:37:17"/>
    <d v="2023-04-25T09:37:11"/>
    <s v="87.102.110.129,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Hull City Council"/>
    <x v="32"/>
    <x v="5"/>
    <x v="0"/>
    <m/>
    <m/>
    <m/>
    <m/>
    <m/>
    <m/>
    <m/>
    <m/>
    <m/>
    <m/>
    <m/>
    <m/>
    <m/>
    <m/>
    <m/>
    <m/>
    <m/>
    <m/>
    <m/>
    <m/>
    <m/>
    <m/>
    <m/>
    <m/>
  </r>
  <r>
    <s v="RWF"/>
    <s v="Maidstone &amp; Tunbridge wells NHS Trust"/>
    <m/>
    <x v="5"/>
    <m/>
    <x v="35"/>
    <m/>
    <x v="19"/>
    <x v="28"/>
    <x v="27"/>
    <x v="3"/>
    <m/>
    <n v="0"/>
    <n v="0"/>
    <n v="0"/>
    <n v="0"/>
    <n v="0"/>
    <n v="0"/>
    <n v="0"/>
    <n v="0"/>
    <n v="0.8"/>
    <n v="0.8"/>
    <n v="4"/>
    <n v="1"/>
    <n v="2"/>
    <n v="0"/>
    <n v="1"/>
    <n v="0"/>
    <n v="0"/>
    <n v="0"/>
    <n v="0"/>
    <n v="0"/>
    <n v="0"/>
    <n v="0"/>
    <m/>
    <n v="0"/>
    <n v="0"/>
    <n v="0"/>
    <n v="0"/>
    <n v="3"/>
    <n v="1"/>
    <n v="0"/>
    <n v="1"/>
    <n v="3"/>
    <n v="3"/>
    <m/>
    <x v="5"/>
    <x v="9"/>
    <m/>
    <s v="Healthcare"/>
    <m/>
    <m/>
    <x v="0"/>
    <x v="0"/>
    <s v="Finance"/>
    <m/>
    <m/>
    <x v="1"/>
    <m/>
    <m/>
    <x v="3"/>
    <m/>
    <x v="0"/>
    <x v="22"/>
    <x v="6"/>
    <x v="0"/>
    <m/>
    <x v="7"/>
    <m/>
    <x v="2"/>
    <m/>
    <m/>
    <s v="Filling positions for AfC Grades 5-7 (or equivalent)"/>
    <m/>
    <s v="Pay scales"/>
    <s v="Banding restrictions"/>
    <m/>
    <x v="0"/>
    <x v="0"/>
    <m/>
    <x v="0"/>
    <x v="0"/>
    <m/>
    <x v="24"/>
    <m/>
    <x v="0"/>
    <m/>
    <x v="1"/>
    <m/>
    <m/>
    <m/>
    <s v="Extra resource"/>
    <x v="0"/>
    <x v="0"/>
    <m/>
    <x v="0"/>
    <m/>
    <m/>
    <m/>
    <m/>
    <x v="0"/>
    <x v="0"/>
    <m/>
    <x v="0"/>
    <m/>
    <m/>
    <m/>
    <m/>
    <x v="0"/>
    <x v="0"/>
    <m/>
    <x v="0"/>
    <m/>
    <m/>
    <m/>
    <m/>
    <m/>
    <x v="0"/>
    <x v="0"/>
    <x v="20"/>
    <m/>
    <s v="Specialist proprietary software eg Tableau, MS Azure, Power BI"/>
    <s v="Open-source software eg Python, R Studio, JASP"/>
    <s v="Standard office packages eg Office 365"/>
    <x v="1"/>
    <x v="1"/>
    <m/>
    <x v="0"/>
    <m/>
    <x v="0"/>
    <m/>
    <m/>
    <m/>
    <m/>
    <x v="0"/>
    <x v="1"/>
    <m/>
    <x v="0"/>
    <x v="1"/>
    <m/>
    <x v="0"/>
    <x v="0"/>
    <x v="22"/>
    <m/>
    <x v="0"/>
    <x v="0"/>
    <m/>
    <m/>
    <m/>
    <s v="Agree"/>
    <m/>
    <m/>
    <m/>
    <x v="0"/>
    <m/>
    <m/>
    <m/>
    <m/>
    <s v="Recruitment and retention of professionals"/>
    <m/>
    <m/>
    <m/>
    <s v="Career framework and progression"/>
    <m/>
    <m/>
    <m/>
    <x v="1"/>
    <x v="1"/>
    <m/>
    <x v="1"/>
    <m/>
    <m/>
    <m/>
    <m/>
    <m/>
    <s v="National Competency Framework for data professionals testing"/>
    <s v="All of the above"/>
    <x v="27"/>
    <m/>
    <s v="ANON-546S-2VGA-2"/>
    <d v="2023-04-25T09:38:31"/>
    <d v="2023-04-25T09:50:15"/>
    <d v="2023-04-25T09:50:01"/>
    <s v="185.49.74.138,127.0.0.1"/>
    <s v="Mozilla/5.0 (Windows NT 10.0; Win64; x64) AppleWebKit/537.36 (KHTML, like Gecko) Chrome/112.0.0.0 Safari/537.36 Edg/112.0.1722.48"/>
    <s v="No"/>
    <s v="open"/>
    <s v="v7.21.0"/>
    <s v="Background"/>
    <s v="Data professionals within your organisation"/>
    <s v="Team structures within your organisation"/>
    <s v="Recruitment, retention and training"/>
    <s v="Outsourcing"/>
    <s v="Analytical tools and dissemination"/>
    <s v="Maidstone and Tunbridge Wells NHS Trust"/>
    <x v="33"/>
    <x v="9"/>
    <x v="3"/>
    <m/>
    <m/>
    <m/>
    <m/>
    <m/>
    <m/>
    <m/>
    <m/>
    <m/>
    <m/>
    <m/>
    <m/>
    <m/>
    <m/>
    <m/>
    <m/>
    <m/>
    <m/>
    <m/>
    <m/>
    <m/>
    <m/>
    <m/>
    <m/>
  </r>
  <r>
    <n v="321"/>
    <s v="Halton Borough Council"/>
    <m/>
    <x v="4"/>
    <m/>
    <x v="34"/>
    <m/>
    <x v="5"/>
    <x v="19"/>
    <x v="11"/>
    <x v="3"/>
    <m/>
    <n v="0"/>
    <n v="0"/>
    <n v="0"/>
    <n v="0"/>
    <n v="0"/>
    <n v="0"/>
    <n v="0"/>
    <n v="0"/>
    <n v="1.2"/>
    <n v="1"/>
    <n v="0.8"/>
    <n v="0"/>
    <n v="0"/>
    <n v="0"/>
    <n v="0"/>
    <n v="0"/>
    <n v="0"/>
    <n v="0"/>
    <n v="0"/>
    <n v="0"/>
    <n v="0"/>
    <n v="0"/>
    <m/>
    <n v="1"/>
    <n v="1"/>
    <m/>
    <m/>
    <m/>
    <m/>
    <m/>
    <m/>
    <n v="1"/>
    <n v="0"/>
    <m/>
    <x v="6"/>
    <x v="10"/>
    <m/>
    <m/>
    <s v="Public health"/>
    <m/>
    <x v="0"/>
    <x v="0"/>
    <s v="Other"/>
    <s v="We have 2 - 1 within Public Health directorate, one is in a central Customer Intelligence Unit department."/>
    <m/>
    <x v="2"/>
    <m/>
    <m/>
    <x v="5"/>
    <m/>
    <x v="1"/>
    <x v="1"/>
    <x v="1"/>
    <x v="1"/>
    <m/>
    <x v="7"/>
    <m/>
    <x v="1"/>
    <m/>
    <m/>
    <m/>
    <m/>
    <m/>
    <m/>
    <m/>
    <x v="0"/>
    <x v="0"/>
    <m/>
    <x v="0"/>
    <x v="0"/>
    <m/>
    <x v="1"/>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2"/>
    <m/>
    <x v="1"/>
    <s v="IT security concerns"/>
    <s v="Analytical capability"/>
    <m/>
    <m/>
    <x v="1"/>
    <x v="7"/>
    <m/>
    <x v="1"/>
    <x v="1"/>
    <m/>
    <x v="0"/>
    <x v="0"/>
    <x v="23"/>
    <m/>
    <x v="2"/>
    <x v="2"/>
    <m/>
    <s v="Disagree"/>
    <m/>
    <m/>
    <m/>
    <m/>
    <m/>
    <x v="1"/>
    <m/>
    <m/>
    <m/>
    <m/>
    <m/>
    <m/>
    <s v="Reducing routine analytical ‘churn’"/>
    <s v="Raising the profile and importance of good analysis in my organisation"/>
    <m/>
    <m/>
    <s v="Financial constraints"/>
    <m/>
    <x v="1"/>
    <x v="1"/>
    <m/>
    <x v="1"/>
    <m/>
    <m/>
    <m/>
    <m/>
    <m/>
    <m/>
    <m/>
    <x v="1"/>
    <m/>
    <s v="ANON-546S-2VGR-K"/>
    <d v="2023-04-25T09:21:12"/>
    <d v="2023-04-25T10:23:13"/>
    <d v="2023-04-25T10:23:08"/>
    <s v="81.105.174.9,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Halton Borough Council"/>
    <x v="34"/>
    <x v="3"/>
    <x v="0"/>
    <m/>
    <m/>
    <m/>
    <m/>
    <m/>
    <m/>
    <m/>
    <m/>
    <m/>
    <m/>
    <m/>
    <m/>
    <m/>
    <m/>
    <m/>
    <m/>
    <m/>
    <m/>
    <m/>
    <m/>
    <m/>
    <m/>
    <m/>
    <m/>
  </r>
  <r>
    <s v="RWW"/>
    <m/>
    <m/>
    <x v="5"/>
    <m/>
    <x v="36"/>
    <m/>
    <x v="22"/>
    <x v="29"/>
    <x v="3"/>
    <x v="8"/>
    <m/>
    <n v="0"/>
    <n v="0"/>
    <n v="0"/>
    <n v="0"/>
    <n v="0"/>
    <n v="4"/>
    <n v="2.6"/>
    <n v="2"/>
    <n v="5"/>
    <n v="0"/>
    <n v="5"/>
    <n v="0"/>
    <n v="1"/>
    <n v="1"/>
    <n v="1"/>
    <n v="0"/>
    <n v="1"/>
    <n v="0"/>
    <n v="0"/>
    <n v="0"/>
    <n v="0"/>
    <n v="0"/>
    <m/>
    <n v="9"/>
    <n v="5"/>
    <n v="0"/>
    <n v="0"/>
    <n v="4"/>
    <n v="2"/>
    <n v="0"/>
    <n v="0"/>
    <n v="2.6"/>
    <n v="0"/>
    <m/>
    <x v="0"/>
    <x v="0"/>
    <m/>
    <s v="Healthcare"/>
    <m/>
    <m/>
    <x v="0"/>
    <x v="0"/>
    <s v="Finance"/>
    <m/>
    <m/>
    <x v="1"/>
    <m/>
    <m/>
    <x v="4"/>
    <m/>
    <x v="1"/>
    <x v="1"/>
    <x v="1"/>
    <x v="1"/>
    <m/>
    <x v="0"/>
    <m/>
    <x v="1"/>
    <m/>
    <m/>
    <s v="Filling positions for AfC Grades 5-7 (or equivalent)"/>
    <s v="Filling positions for AfC Grades 8-9 (or equivalent)"/>
    <s v="Pay scales"/>
    <s v="Banding restrictions"/>
    <s v="Specific technical skills"/>
    <x v="0"/>
    <x v="0"/>
    <m/>
    <x v="1"/>
    <x v="22"/>
    <m/>
    <x v="25"/>
    <m/>
    <x v="0"/>
    <m/>
    <x v="1"/>
    <m/>
    <m/>
    <m/>
    <s v="Extra resource"/>
    <x v="0"/>
    <x v="0"/>
    <m/>
    <x v="0"/>
    <m/>
    <m/>
    <m/>
    <m/>
    <x v="0"/>
    <x v="0"/>
    <m/>
    <x v="0"/>
    <m/>
    <m/>
    <m/>
    <m/>
    <x v="0"/>
    <x v="0"/>
    <m/>
    <x v="0"/>
    <m/>
    <m/>
    <m/>
    <m/>
    <m/>
    <x v="0"/>
    <x v="0"/>
    <x v="21"/>
    <m/>
    <s v="Specialist proprietary software eg Tableau, MS Azure, Power BI"/>
    <m/>
    <s v="Standard office packages eg Office 365"/>
    <x v="0"/>
    <x v="9"/>
    <m/>
    <x v="2"/>
    <m/>
    <x v="1"/>
    <s v="IT security concerns"/>
    <s v="Analytical capability"/>
    <s v="Access to training"/>
    <s v="Access to support"/>
    <x v="0"/>
    <x v="1"/>
    <m/>
    <x v="1"/>
    <x v="1"/>
    <m/>
    <x v="0"/>
    <x v="0"/>
    <x v="1"/>
    <m/>
    <x v="2"/>
    <x v="1"/>
    <m/>
    <m/>
    <s v="Neither agree nor disagree"/>
    <m/>
    <m/>
    <m/>
    <m/>
    <x v="0"/>
    <m/>
    <s v="Access to good quality training"/>
    <s v="Access to analytical tools (proprietary and open Source)"/>
    <m/>
    <s v="Recruitment and retention of professionals"/>
    <m/>
    <s v="Reducing routine analytical ‘churn’"/>
    <m/>
    <s v="Career framework and progression"/>
    <m/>
    <s v="Financial constraints"/>
    <m/>
    <x v="1"/>
    <x v="1"/>
    <m/>
    <x v="22"/>
    <m/>
    <m/>
    <m/>
    <m/>
    <m/>
    <m/>
    <m/>
    <x v="1"/>
    <m/>
    <s v="ANON-546S-2VGH-9"/>
    <d v="2023-04-25T13:49:29"/>
    <d v="2023-04-25T14:47:00"/>
    <d v="2023-04-25T14:46:55"/>
    <s v="85.115.53.202,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Warrington and Halton Teaching Hospitals"/>
    <x v="35"/>
    <x v="3"/>
    <x v="3"/>
    <m/>
    <m/>
    <m/>
    <m/>
    <m/>
    <m/>
    <m/>
    <m/>
    <m/>
    <m/>
    <m/>
    <m/>
    <m/>
    <m/>
    <m/>
    <m/>
    <m/>
    <m/>
    <m/>
    <m/>
    <m/>
    <m/>
    <m/>
    <m/>
  </r>
  <r>
    <s v="RCD"/>
    <m/>
    <m/>
    <x v="13"/>
    <m/>
    <x v="37"/>
    <m/>
    <x v="2"/>
    <x v="30"/>
    <x v="28"/>
    <x v="0"/>
    <m/>
    <n v="2"/>
    <n v="0"/>
    <n v="0.8"/>
    <n v="0"/>
    <n v="0"/>
    <n v="0"/>
    <n v="5"/>
    <n v="0"/>
    <n v="0"/>
    <n v="0"/>
    <n v="2.8"/>
    <n v="0"/>
    <n v="0"/>
    <n v="0"/>
    <n v="0.6"/>
    <n v="0"/>
    <n v="0"/>
    <n v="0"/>
    <n v="0"/>
    <n v="0"/>
    <n v="0"/>
    <n v="0"/>
    <m/>
    <n v="9.8000000000000007"/>
    <n v="0"/>
    <n v="0"/>
    <n v="0"/>
    <n v="0"/>
    <n v="0"/>
    <n v="0"/>
    <n v="0"/>
    <n v="0"/>
    <n v="0"/>
    <m/>
    <x v="2"/>
    <x v="0"/>
    <m/>
    <s v="Healthcare"/>
    <m/>
    <m/>
    <x v="0"/>
    <x v="0"/>
    <s v="Operations (Chief Operating Officer)"/>
    <m/>
    <m/>
    <x v="1"/>
    <m/>
    <m/>
    <x v="3"/>
    <m/>
    <x v="0"/>
    <x v="23"/>
    <x v="9"/>
    <x v="2"/>
    <m/>
    <x v="3"/>
    <m/>
    <x v="0"/>
    <m/>
    <m/>
    <m/>
    <s v="Filling positions for AfC Grades 8-9 (or equivalent)"/>
    <s v="Pay scales"/>
    <s v="Banding restrictions"/>
    <m/>
    <x v="0"/>
    <x v="0"/>
    <m/>
    <x v="1"/>
    <x v="23"/>
    <m/>
    <x v="12"/>
    <m/>
    <x v="0"/>
    <m/>
    <x v="0"/>
    <m/>
    <m/>
    <m/>
    <m/>
    <x v="0"/>
    <x v="0"/>
    <m/>
    <x v="2"/>
    <m/>
    <m/>
    <m/>
    <s v="Extra resource"/>
    <x v="0"/>
    <x v="0"/>
    <m/>
    <x v="1"/>
    <m/>
    <m/>
    <s v="Backfill for vacancies/sickness /retirement"/>
    <m/>
    <x v="0"/>
    <x v="0"/>
    <m/>
    <x v="0"/>
    <m/>
    <m/>
    <m/>
    <m/>
    <m/>
    <x v="0"/>
    <x v="0"/>
    <x v="22"/>
    <m/>
    <m/>
    <s v="Open-source software eg Python, R Studio, JASP"/>
    <s v="Standard office packages eg Office 365"/>
    <x v="1"/>
    <x v="1"/>
    <m/>
    <x v="1"/>
    <m/>
    <x v="0"/>
    <m/>
    <m/>
    <m/>
    <m/>
    <x v="0"/>
    <x v="1"/>
    <m/>
    <x v="1"/>
    <x v="1"/>
    <m/>
    <x v="0"/>
    <x v="0"/>
    <x v="1"/>
    <m/>
    <x v="0"/>
    <x v="0"/>
    <m/>
    <m/>
    <s v="Neither agree nor disagree"/>
    <m/>
    <m/>
    <m/>
    <m/>
    <x v="0"/>
    <m/>
    <s v="Access to good quality training"/>
    <s v="Access to analytical tools (proprietary and open Source)"/>
    <m/>
    <s v="Recruitment and retention of professionals"/>
    <m/>
    <s v="Reducing routine analytical ‘churn’"/>
    <m/>
    <s v="Career framework and progression"/>
    <m/>
    <m/>
    <m/>
    <x v="1"/>
    <x v="1"/>
    <m/>
    <x v="1"/>
    <m/>
    <m/>
    <m/>
    <m/>
    <m/>
    <m/>
    <m/>
    <x v="1"/>
    <m/>
    <s v="ANON-546S-2VGV-Q"/>
    <d v="2023-04-25T15:56:21"/>
    <d v="2023-04-25T16:05:43"/>
    <d v="2023-04-25T16:05:36"/>
    <s v="34.103.49.214,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Harrogate and District Foundation Trust"/>
    <x v="36"/>
    <x v="5"/>
    <x v="3"/>
    <m/>
    <m/>
    <m/>
    <m/>
    <m/>
    <m/>
    <m/>
    <m/>
    <m/>
    <m/>
    <m/>
    <m/>
    <m/>
    <m/>
    <m/>
    <m/>
    <m/>
    <m/>
    <m/>
    <m/>
    <m/>
    <m/>
    <m/>
    <m/>
  </r>
  <r>
    <s v="RTF"/>
    <m/>
    <m/>
    <x v="18"/>
    <m/>
    <x v="38"/>
    <m/>
    <x v="23"/>
    <x v="31"/>
    <x v="29"/>
    <x v="2"/>
    <m/>
    <n v="0"/>
    <n v="0"/>
    <n v="0"/>
    <n v="0"/>
    <n v="2"/>
    <n v="0"/>
    <n v="11.4"/>
    <n v="11.4"/>
    <n v="13.6"/>
    <n v="2"/>
    <n v="10"/>
    <n v="1"/>
    <n v="2"/>
    <n v="0"/>
    <n v="2"/>
    <n v="0"/>
    <n v="1"/>
    <n v="0"/>
    <n v="0"/>
    <n v="0"/>
    <n v="0"/>
    <n v="0"/>
    <m/>
    <n v="16.399999999999999"/>
    <n v="2"/>
    <n v="0"/>
    <n v="0"/>
    <n v="12.2"/>
    <n v="1"/>
    <n v="2"/>
    <n v="0"/>
    <n v="7"/>
    <n v="0"/>
    <m/>
    <x v="2"/>
    <x v="0"/>
    <m/>
    <s v="Healthcare"/>
    <m/>
    <m/>
    <x v="0"/>
    <x v="0"/>
    <s v="Operations (Chief Operating Officer)"/>
    <m/>
    <m/>
    <x v="2"/>
    <m/>
    <m/>
    <x v="5"/>
    <m/>
    <x v="1"/>
    <x v="1"/>
    <x v="1"/>
    <x v="1"/>
    <m/>
    <x v="7"/>
    <m/>
    <x v="1"/>
    <m/>
    <m/>
    <s v="Filling positions for AfC Grades 5-7 (or equivalent)"/>
    <m/>
    <m/>
    <m/>
    <m/>
    <x v="1"/>
    <x v="14"/>
    <m/>
    <x v="0"/>
    <x v="0"/>
    <m/>
    <x v="9"/>
    <m/>
    <x v="3"/>
    <m/>
    <x v="1"/>
    <m/>
    <s v="Lack of subject matter expertise"/>
    <m/>
    <s v="Extra resource"/>
    <x v="0"/>
    <x v="3"/>
    <m/>
    <x v="2"/>
    <m/>
    <s v="Lack of subject matter expertise"/>
    <m/>
    <s v="Extra resource"/>
    <x v="0"/>
    <x v="2"/>
    <m/>
    <x v="0"/>
    <m/>
    <m/>
    <m/>
    <m/>
    <x v="0"/>
    <x v="0"/>
    <m/>
    <x v="1"/>
    <m/>
    <m/>
    <m/>
    <s v="Extra resource"/>
    <m/>
    <x v="0"/>
    <x v="0"/>
    <x v="6"/>
    <m/>
    <s v="Specialist proprietary software eg Tableau, MS Azure, Power BI"/>
    <s v="Open-source software eg Python, R Studio, JASP"/>
    <s v="Standard office packages eg Office 365"/>
    <x v="1"/>
    <x v="1"/>
    <m/>
    <x v="0"/>
    <m/>
    <x v="1"/>
    <m/>
    <m/>
    <m/>
    <m/>
    <x v="1"/>
    <x v="8"/>
    <m/>
    <x v="1"/>
    <x v="1"/>
    <m/>
    <x v="0"/>
    <x v="0"/>
    <x v="1"/>
    <m/>
    <x v="3"/>
    <x v="1"/>
    <m/>
    <m/>
    <m/>
    <s v="Agree"/>
    <m/>
    <m/>
    <m/>
    <x v="0"/>
    <m/>
    <m/>
    <m/>
    <s v="Decision-makers asking better questions of data professional teams"/>
    <s v="Recruitment and retention of professionals"/>
    <m/>
    <s v="Reducing routine analytical ‘churn’"/>
    <s v="Raising the profile and importance of good analysis in my organisation"/>
    <m/>
    <m/>
    <m/>
    <m/>
    <x v="0"/>
    <x v="11"/>
    <m/>
    <x v="23"/>
    <m/>
    <m/>
    <m/>
    <m/>
    <m/>
    <m/>
    <s v="All of the above"/>
    <x v="28"/>
    <m/>
    <s v="ANON-546S-2V41-Y"/>
    <d v="2023-04-18T10:07:05"/>
    <d v="2023-04-25T16:57:31"/>
    <d v="2023-04-25T16:57:18"/>
    <s v="194.75.245.43,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Northumbria Healthcare"/>
    <x v="37"/>
    <x v="5"/>
    <x v="3"/>
    <m/>
    <m/>
    <m/>
    <m/>
    <m/>
    <m/>
    <m/>
    <m/>
    <m/>
    <m/>
    <m/>
    <m/>
    <m/>
    <m/>
    <m/>
    <m/>
    <m/>
    <m/>
    <m/>
    <m/>
    <m/>
    <m/>
    <m/>
    <m/>
  </r>
  <r>
    <n v="408"/>
    <m/>
    <m/>
    <x v="4"/>
    <m/>
    <x v="39"/>
    <m/>
    <x v="14"/>
    <x v="32"/>
    <x v="30"/>
    <x v="0"/>
    <m/>
    <m/>
    <m/>
    <m/>
    <m/>
    <m/>
    <m/>
    <n v="3"/>
    <n v="0"/>
    <n v="3"/>
    <n v="0"/>
    <n v="1"/>
    <n v="0"/>
    <m/>
    <m/>
    <n v="1"/>
    <n v="0"/>
    <m/>
    <m/>
    <m/>
    <m/>
    <m/>
    <m/>
    <m/>
    <m/>
    <m/>
    <m/>
    <m/>
    <m/>
    <m/>
    <m/>
    <m/>
    <n v="8"/>
    <n v="0"/>
    <m/>
    <x v="2"/>
    <x v="0"/>
    <m/>
    <m/>
    <s v="Public health"/>
    <m/>
    <x v="0"/>
    <x v="0"/>
    <s v="Public Health"/>
    <m/>
    <m/>
    <x v="2"/>
    <m/>
    <m/>
    <x v="1"/>
    <m/>
    <x v="0"/>
    <x v="24"/>
    <x v="10"/>
    <x v="2"/>
    <m/>
    <x v="4"/>
    <m/>
    <x v="0"/>
    <m/>
    <m/>
    <m/>
    <m/>
    <m/>
    <m/>
    <m/>
    <x v="0"/>
    <x v="0"/>
    <m/>
    <x v="1"/>
    <x v="24"/>
    <m/>
    <x v="26"/>
    <m/>
    <x v="0"/>
    <m/>
    <x v="1"/>
    <m/>
    <m/>
    <m/>
    <s v="Extra resource"/>
    <x v="0"/>
    <x v="0"/>
    <m/>
    <x v="2"/>
    <m/>
    <m/>
    <m/>
    <s v="Extra resource"/>
    <x v="0"/>
    <x v="0"/>
    <m/>
    <x v="1"/>
    <m/>
    <m/>
    <m/>
    <s v="Extra resource"/>
    <x v="0"/>
    <x v="0"/>
    <m/>
    <x v="0"/>
    <m/>
    <m/>
    <m/>
    <m/>
    <m/>
    <x v="0"/>
    <x v="0"/>
    <x v="23"/>
    <m/>
    <s v="Specialist proprietary software eg Tableau, MS Azure, Power BI"/>
    <s v="Open-source software eg Python, R Studio, JASP"/>
    <s v="Standard office packages eg Office 365"/>
    <x v="0"/>
    <x v="10"/>
    <m/>
    <x v="1"/>
    <m/>
    <x v="1"/>
    <s v="IT security concerns"/>
    <m/>
    <m/>
    <s v="Access to support"/>
    <x v="0"/>
    <x v="1"/>
    <m/>
    <x v="0"/>
    <x v="25"/>
    <m/>
    <x v="0"/>
    <x v="0"/>
    <x v="24"/>
    <m/>
    <x v="0"/>
    <x v="0"/>
    <m/>
    <s v="Disagree"/>
    <m/>
    <m/>
    <m/>
    <m/>
    <m/>
    <x v="0"/>
    <m/>
    <m/>
    <m/>
    <m/>
    <s v="Recruitment and retention of professionals"/>
    <m/>
    <s v="Reducing routine analytical ‘churn’"/>
    <m/>
    <m/>
    <m/>
    <s v="Financial constraints"/>
    <m/>
    <x v="1"/>
    <x v="1"/>
    <m/>
    <x v="24"/>
    <m/>
    <m/>
    <m/>
    <m/>
    <m/>
    <m/>
    <s v="All of the above"/>
    <x v="29"/>
    <m/>
    <s v="ANON-546S-2VY7-A"/>
    <d v="2023-04-26T09:00:06"/>
    <d v="2023-04-26T09:21:35"/>
    <d v="2023-04-26T09:21:19"/>
    <s v="193.105.48.20,127.0.0.1"/>
    <s v="Mozilla/5.0 (Windows NT 10.0; Win64; x64) AppleWebKit/537.36 (KHTML, like Gecko) Chrome/110.0.0.0 Safari/537.36 Edg/110.0.1587.50"/>
    <s v="No"/>
    <s v="open"/>
    <s v="v7.21.0"/>
    <s v="Background"/>
    <s v="Data professionals within your organisation"/>
    <s v="Team structures within your organisation"/>
    <s v="Recruitment, retention and training"/>
    <s v="Outsourcing"/>
    <s v="Analytical tools and dissemination"/>
    <s v="Dudley Metropolitan District Council"/>
    <x v="38"/>
    <x v="4"/>
    <x v="0"/>
    <m/>
    <m/>
    <m/>
    <m/>
    <m/>
    <m/>
    <m/>
    <m/>
    <m/>
    <m/>
    <m/>
    <m/>
    <m/>
    <m/>
    <m/>
    <m/>
    <m/>
    <m/>
    <m/>
    <m/>
    <m/>
    <m/>
    <m/>
    <m/>
  </r>
  <r>
    <s v="RAL"/>
    <m/>
    <m/>
    <x v="5"/>
    <m/>
    <x v="40"/>
    <m/>
    <x v="24"/>
    <x v="33"/>
    <x v="31"/>
    <x v="9"/>
    <m/>
    <n v="2"/>
    <n v="0"/>
    <n v="0"/>
    <n v="0"/>
    <n v="0"/>
    <n v="0"/>
    <n v="4.7300000000000004"/>
    <n v="0.27"/>
    <n v="6"/>
    <n v="0"/>
    <n v="8.9"/>
    <n v="1"/>
    <n v="9"/>
    <n v="0"/>
    <n v="4"/>
    <n v="0"/>
    <n v="1"/>
    <n v="0"/>
    <n v="0"/>
    <n v="0"/>
    <n v="0.88"/>
    <n v="0.12"/>
    <m/>
    <n v="23.73"/>
    <n v="1.27"/>
    <n v="0"/>
    <n v="0"/>
    <n v="7.9"/>
    <n v="0.1"/>
    <n v="0.88"/>
    <n v="0.12"/>
    <n v="4"/>
    <n v="0"/>
    <m/>
    <x v="2"/>
    <x v="0"/>
    <m/>
    <s v="Healthcare"/>
    <m/>
    <m/>
    <x v="0"/>
    <x v="0"/>
    <s v="Operations (Chief Operating Officer)"/>
    <m/>
    <m/>
    <x v="1"/>
    <s v="All of the team this survey refers to are managed separately.  There are some other analysts in the organisation."/>
    <m/>
    <x v="1"/>
    <m/>
    <x v="0"/>
    <x v="25"/>
    <x v="11"/>
    <x v="2"/>
    <m/>
    <x v="4"/>
    <m/>
    <x v="1"/>
    <m/>
    <m/>
    <s v="Filling positions for AfC Grades 5-7 (or equivalent)"/>
    <m/>
    <s v="Pay scales"/>
    <s v="Banding restrictions"/>
    <s v="Specific technical skills"/>
    <x v="0"/>
    <x v="0"/>
    <m/>
    <x v="1"/>
    <x v="25"/>
    <m/>
    <x v="27"/>
    <m/>
    <x v="1"/>
    <m/>
    <x v="0"/>
    <m/>
    <m/>
    <m/>
    <m/>
    <x v="0"/>
    <x v="0"/>
    <m/>
    <x v="2"/>
    <m/>
    <s v="Lack of subject matter expertise"/>
    <m/>
    <s v="Extra resource"/>
    <x v="0"/>
    <x v="0"/>
    <m/>
    <x v="0"/>
    <m/>
    <m/>
    <m/>
    <m/>
    <x v="0"/>
    <x v="0"/>
    <m/>
    <x v="1"/>
    <m/>
    <m/>
    <m/>
    <s v="Extra resource"/>
    <m/>
    <x v="0"/>
    <x v="0"/>
    <x v="1"/>
    <m/>
    <s v="Specialist proprietary software eg Tableau, MS Azure, Power BI"/>
    <m/>
    <s v="Standard office packages eg Office 365"/>
    <x v="1"/>
    <x v="1"/>
    <m/>
    <x v="2"/>
    <m/>
    <x v="1"/>
    <s v="IT security concerns"/>
    <s v="Analytical capability"/>
    <m/>
    <m/>
    <x v="0"/>
    <x v="1"/>
    <m/>
    <x v="0"/>
    <x v="26"/>
    <m/>
    <x v="0"/>
    <x v="0"/>
    <x v="25"/>
    <m/>
    <x v="0"/>
    <x v="0"/>
    <m/>
    <m/>
    <s v="Neither agree nor disagree"/>
    <m/>
    <m/>
    <m/>
    <m/>
    <x v="0"/>
    <m/>
    <s v="Access to good quality training"/>
    <s v="Access to analytical tools (proprietary and open Source)"/>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25"/>
    <m/>
    <m/>
    <m/>
    <m/>
    <m/>
    <m/>
    <s v="All of the above"/>
    <x v="30"/>
    <m/>
    <s v="ANON-546S-2VYP-3"/>
    <d v="2023-04-26T08:37:51"/>
    <d v="2023-04-26T09:26:53"/>
    <d v="2023-04-26T09:26:45"/>
    <s v="208.127.198.120,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Royal Free London"/>
    <x v="39"/>
    <x v="8"/>
    <x v="3"/>
    <m/>
    <m/>
    <m/>
    <m/>
    <m/>
    <m/>
    <m/>
    <m/>
    <m/>
    <m/>
    <m/>
    <m/>
    <m/>
    <m/>
    <m/>
    <m/>
    <m/>
    <m/>
    <m/>
    <m/>
    <m/>
    <m/>
    <m/>
    <m/>
  </r>
  <r>
    <n v="304"/>
    <m/>
    <m/>
    <x v="4"/>
    <m/>
    <x v="41"/>
    <m/>
    <x v="8"/>
    <x v="8"/>
    <x v="5"/>
    <x v="2"/>
    <m/>
    <m/>
    <m/>
    <m/>
    <m/>
    <n v="0"/>
    <n v="1"/>
    <m/>
    <m/>
    <n v="1"/>
    <n v="0"/>
    <n v="1"/>
    <n v="1"/>
    <n v="2"/>
    <n v="0"/>
    <m/>
    <m/>
    <m/>
    <m/>
    <m/>
    <m/>
    <m/>
    <m/>
    <m/>
    <n v="4"/>
    <n v="1"/>
    <m/>
    <m/>
    <n v="0"/>
    <n v="1"/>
    <m/>
    <m/>
    <m/>
    <m/>
    <m/>
    <x v="5"/>
    <x v="11"/>
    <m/>
    <m/>
    <s v="Public health"/>
    <m/>
    <x v="0"/>
    <x v="0"/>
    <s v="Other"/>
    <s v="no central data professionals team. Some performance functions are headed by chief execs"/>
    <m/>
    <x v="3"/>
    <s v="all managed within departments."/>
    <m/>
    <x v="4"/>
    <m/>
    <x v="1"/>
    <x v="1"/>
    <x v="1"/>
    <x v="1"/>
    <m/>
    <x v="3"/>
    <m/>
    <x v="1"/>
    <m/>
    <s v="Filling positions for AfC Grades 2-4 (or equivalent)"/>
    <s v="Filling positions for AfC Grades 5-7 (or equivalent)"/>
    <m/>
    <m/>
    <m/>
    <m/>
    <x v="0"/>
    <x v="15"/>
    <m/>
    <x v="1"/>
    <x v="26"/>
    <m/>
    <x v="28"/>
    <m/>
    <x v="0"/>
    <m/>
    <x v="0"/>
    <m/>
    <m/>
    <m/>
    <m/>
    <x v="0"/>
    <x v="0"/>
    <m/>
    <x v="0"/>
    <m/>
    <m/>
    <m/>
    <m/>
    <x v="0"/>
    <x v="0"/>
    <m/>
    <x v="0"/>
    <m/>
    <m/>
    <m/>
    <m/>
    <x v="0"/>
    <x v="0"/>
    <m/>
    <x v="0"/>
    <m/>
    <m/>
    <m/>
    <m/>
    <m/>
    <x v="0"/>
    <x v="0"/>
    <x v="1"/>
    <m/>
    <s v="Specialist proprietary software eg Tableau, MS Azure, Power BI"/>
    <s v="Open-source software eg Python, R Studio, JASP"/>
    <s v="Standard office packages eg Office 365"/>
    <x v="1"/>
    <x v="1"/>
    <m/>
    <x v="1"/>
    <m/>
    <x v="0"/>
    <m/>
    <m/>
    <s v="Access to training"/>
    <m/>
    <x v="1"/>
    <x v="9"/>
    <m/>
    <x v="0"/>
    <x v="27"/>
    <m/>
    <x v="1"/>
    <x v="3"/>
    <x v="1"/>
    <m/>
    <x v="1"/>
    <x v="2"/>
    <m/>
    <s v="Disagree"/>
    <m/>
    <m/>
    <m/>
    <m/>
    <m/>
    <x v="1"/>
    <m/>
    <s v="Access to good quality training"/>
    <m/>
    <s v="Decision-makers asking better questions of data professional teams"/>
    <m/>
    <m/>
    <s v="Reducing routine analytical ‘churn’"/>
    <s v="Raising the profile and importance of good analysis in my organisation"/>
    <s v="Career framework and progression"/>
    <m/>
    <m/>
    <m/>
    <x v="0"/>
    <x v="12"/>
    <m/>
    <x v="26"/>
    <m/>
    <m/>
    <m/>
    <m/>
    <m/>
    <m/>
    <m/>
    <x v="1"/>
    <m/>
    <s v="ANON-546S-2VG1-J"/>
    <d v="2023-04-25T10:27:42"/>
    <d v="2023-04-26T09:33:35"/>
    <d v="2023-04-26T09:33:27"/>
    <s v="185.137.196.11,127.0.0.1"/>
    <s v="Mozilla/5.0 (Windows NT 10.0; Win64; x64) AppleWebKit/537.36 (KHTML, like Gecko) Chrome/112.0.0.0 Safari/537.36 Edg/112.0.1722.46"/>
    <s v="No"/>
    <s v="open"/>
    <s v="v7.21.0"/>
    <s v="Background"/>
    <s v="Data professionals within your organisation"/>
    <s v="Team structures within your organisation"/>
    <s v="Recruitment, retention and training"/>
    <s v="Outsourcing"/>
    <s v="Analytical tools and dissemination"/>
    <s v="Bolton Metropolitan Borough Council"/>
    <x v="40"/>
    <x v="3"/>
    <x v="0"/>
    <m/>
    <m/>
    <m/>
    <m/>
    <m/>
    <m/>
    <m/>
    <m/>
    <m/>
    <m/>
    <m/>
    <m/>
    <m/>
    <m/>
    <m/>
    <m/>
    <m/>
    <m/>
    <m/>
    <m/>
    <m/>
    <m/>
    <m/>
    <m/>
  </r>
  <r>
    <n v="611"/>
    <m/>
    <m/>
    <x v="4"/>
    <m/>
    <x v="42"/>
    <m/>
    <x v="25"/>
    <x v="34"/>
    <x v="32"/>
    <x v="10"/>
    <m/>
    <m/>
    <m/>
    <m/>
    <m/>
    <m/>
    <m/>
    <n v="7"/>
    <n v="0"/>
    <n v="12.53"/>
    <n v="0"/>
    <n v="6"/>
    <n v="0"/>
    <m/>
    <m/>
    <m/>
    <m/>
    <n v="1"/>
    <n v="0"/>
    <m/>
    <m/>
    <m/>
    <m/>
    <m/>
    <m/>
    <m/>
    <m/>
    <m/>
    <n v="1"/>
    <n v="0"/>
    <n v="17.53"/>
    <n v="0"/>
    <m/>
    <m/>
    <m/>
    <x v="0"/>
    <x v="12"/>
    <m/>
    <m/>
    <s v="Public health"/>
    <m/>
    <x v="0"/>
    <x v="2"/>
    <s v="Public Health"/>
    <m/>
    <m/>
    <x v="1"/>
    <m/>
    <m/>
    <x v="0"/>
    <m/>
    <x v="0"/>
    <x v="26"/>
    <x v="1"/>
    <x v="1"/>
    <m/>
    <x v="7"/>
    <m/>
    <x v="1"/>
    <m/>
    <m/>
    <s v="Filling positions for AfC Grades 5-7 (or equivalent)"/>
    <m/>
    <m/>
    <m/>
    <s v="Specific technical skills"/>
    <x v="0"/>
    <x v="0"/>
    <m/>
    <x v="1"/>
    <x v="27"/>
    <m/>
    <x v="1"/>
    <m/>
    <x v="4"/>
    <m/>
    <x v="1"/>
    <s v="Difficulty in recruiting permanent analytical staff"/>
    <s v="Lack of subject matter expertise"/>
    <m/>
    <m/>
    <x v="0"/>
    <x v="0"/>
    <m/>
    <x v="1"/>
    <m/>
    <m/>
    <m/>
    <m/>
    <x v="0"/>
    <x v="0"/>
    <m/>
    <x v="1"/>
    <s v="Difficulty in recruiting permanent analytical staff"/>
    <s v="Lack of subject matter expertise"/>
    <m/>
    <m/>
    <x v="0"/>
    <x v="0"/>
    <m/>
    <x v="0"/>
    <m/>
    <m/>
    <m/>
    <m/>
    <m/>
    <x v="0"/>
    <x v="0"/>
    <x v="1"/>
    <m/>
    <s v="Specialist proprietary software eg Tableau, MS Azure, Power BI"/>
    <s v="Open-source software eg Python, R Studio, JASP"/>
    <s v="Standard office packages eg Office 365"/>
    <x v="1"/>
    <x v="1"/>
    <m/>
    <x v="1"/>
    <m/>
    <x v="1"/>
    <s v="IT security concerns"/>
    <s v="Analytical capability"/>
    <s v="Access to training"/>
    <m/>
    <x v="0"/>
    <x v="1"/>
    <m/>
    <x v="0"/>
    <x v="1"/>
    <m/>
    <x v="0"/>
    <x v="0"/>
    <x v="1"/>
    <m/>
    <x v="0"/>
    <x v="0"/>
    <m/>
    <m/>
    <s v="Neither agree nor disagree"/>
    <m/>
    <m/>
    <m/>
    <m/>
    <x v="1"/>
    <m/>
    <s v="Access to good quality training"/>
    <s v="Access to analytical tools (proprietary and open Source)"/>
    <m/>
    <s v="Recruitment and retention of professionals"/>
    <m/>
    <s v="Reducing routine analytical ‘churn’"/>
    <m/>
    <s v="Career framework and progression"/>
    <m/>
    <s v="Financial constraints"/>
    <m/>
    <x v="1"/>
    <x v="1"/>
    <m/>
    <x v="1"/>
    <m/>
    <s v="Focus groups relating to this survey"/>
    <s v="Analyst X community"/>
    <s v="Data professionalisation newsletter"/>
    <s v="National Competency Framework for data professionals updates"/>
    <s v="National Competency Framework for data professionals testing"/>
    <s v="All of the above"/>
    <x v="31"/>
    <m/>
    <s v="ANON-546S-2VYE-R"/>
    <d v="2023-04-25T16:57:05"/>
    <d v="2023-04-26T12:09:25"/>
    <d v="2023-04-26T12:09:10"/>
    <s v="212.250.82.132,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Luton Borough Council"/>
    <x v="41"/>
    <x v="0"/>
    <x v="0"/>
    <m/>
    <m/>
    <m/>
    <m/>
    <m/>
    <m/>
    <m/>
    <m/>
    <m/>
    <m/>
    <m/>
    <m/>
    <m/>
    <m/>
    <m/>
    <m/>
    <m/>
    <m/>
    <m/>
    <m/>
    <m/>
    <m/>
    <m/>
    <m/>
  </r>
  <r>
    <s v="RH8"/>
    <m/>
    <m/>
    <x v="5"/>
    <m/>
    <x v="43"/>
    <m/>
    <x v="26"/>
    <x v="35"/>
    <x v="33"/>
    <x v="11"/>
    <m/>
    <n v="0"/>
    <n v="0"/>
    <n v="0"/>
    <n v="0"/>
    <n v="2"/>
    <n v="0"/>
    <n v="9.4"/>
    <n v="4.2"/>
    <n v="9.6"/>
    <n v="0.6"/>
    <n v="8"/>
    <n v="1"/>
    <n v="3"/>
    <n v="0"/>
    <n v="2"/>
    <n v="0"/>
    <n v="2"/>
    <n v="0"/>
    <n v="0"/>
    <n v="0"/>
    <n v="0"/>
    <n v="0"/>
    <m/>
    <n v="11.4"/>
    <n v="4.2"/>
    <n v="0"/>
    <n v="0"/>
    <n v="0"/>
    <n v="0"/>
    <n v="17.600000000000001"/>
    <n v="1.6"/>
    <n v="7"/>
    <n v="0"/>
    <m/>
    <x v="2"/>
    <x v="0"/>
    <m/>
    <s v="Healthcare"/>
    <m/>
    <m/>
    <x v="0"/>
    <x v="0"/>
    <s v="Finance"/>
    <m/>
    <m/>
    <x v="2"/>
    <m/>
    <m/>
    <x v="5"/>
    <m/>
    <x v="1"/>
    <x v="1"/>
    <x v="1"/>
    <x v="1"/>
    <m/>
    <x v="5"/>
    <m/>
    <x v="1"/>
    <m/>
    <m/>
    <s v="Filling positions for AfC Grades 5-7 (or equivalent)"/>
    <m/>
    <s v="Pay scales"/>
    <s v="Banding restrictions"/>
    <s v="Specific technical skills"/>
    <x v="0"/>
    <x v="0"/>
    <m/>
    <x v="1"/>
    <x v="28"/>
    <m/>
    <x v="1"/>
    <m/>
    <x v="0"/>
    <m/>
    <x v="1"/>
    <s v="Difficulty in recruiting permanent analytical staff"/>
    <s v="Lack of subject matter expertise"/>
    <m/>
    <m/>
    <x v="0"/>
    <x v="0"/>
    <m/>
    <x v="2"/>
    <m/>
    <s v="Lack of subject matter expertise"/>
    <m/>
    <m/>
    <x v="0"/>
    <x v="0"/>
    <m/>
    <x v="0"/>
    <m/>
    <m/>
    <m/>
    <m/>
    <x v="0"/>
    <x v="0"/>
    <m/>
    <x v="0"/>
    <m/>
    <m/>
    <m/>
    <m/>
    <m/>
    <x v="0"/>
    <x v="0"/>
    <x v="24"/>
    <m/>
    <s v="Specialist proprietary software eg Tableau, MS Azure, Power BI"/>
    <s v="Open-source software eg Python, R Studio, JASP"/>
    <s v="Standard office packages eg Office 365"/>
    <x v="1"/>
    <x v="1"/>
    <m/>
    <x v="2"/>
    <m/>
    <x v="1"/>
    <s v="IT security concerns"/>
    <s v="Analytical capability"/>
    <s v="Access to training"/>
    <s v="Access to support"/>
    <x v="0"/>
    <x v="1"/>
    <m/>
    <x v="0"/>
    <x v="1"/>
    <m/>
    <x v="1"/>
    <x v="0"/>
    <x v="26"/>
    <m/>
    <x v="0"/>
    <x v="0"/>
    <m/>
    <m/>
    <s v="Neither agree nor disagree"/>
    <m/>
    <m/>
    <m/>
    <m/>
    <x v="0"/>
    <m/>
    <m/>
    <m/>
    <m/>
    <s v="Recruitment and retention of professionals"/>
    <m/>
    <m/>
    <m/>
    <s v="Career framework and progression"/>
    <m/>
    <s v="Financial constraints"/>
    <m/>
    <x v="1"/>
    <x v="1"/>
    <m/>
    <x v="27"/>
    <m/>
    <m/>
    <m/>
    <m/>
    <s v="National Competency Framework for data professionals updates"/>
    <m/>
    <m/>
    <x v="32"/>
    <m/>
    <s v="ANON-546S-2VYZ-D"/>
    <d v="2023-04-27T11:02:53"/>
    <d v="2023-04-27T11:20:43"/>
    <d v="2023-04-27T11:20:31"/>
    <s v="208.127.197.203,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Royal Devon University Healthcare"/>
    <x v="42"/>
    <x v="2"/>
    <x v="3"/>
    <m/>
    <m/>
    <m/>
    <m/>
    <m/>
    <m/>
    <m/>
    <m/>
    <m/>
    <m/>
    <m/>
    <m/>
    <m/>
    <m/>
    <m/>
    <m/>
    <m/>
    <m/>
    <m/>
    <m/>
    <m/>
    <m/>
    <m/>
    <m/>
  </r>
  <r>
    <s v="YDD90"/>
    <m/>
    <m/>
    <x v="19"/>
    <m/>
    <x v="44"/>
    <m/>
    <x v="3"/>
    <x v="36"/>
    <x v="34"/>
    <x v="0"/>
    <m/>
    <n v="0"/>
    <n v="0"/>
    <n v="1"/>
    <n v="0"/>
    <n v="0"/>
    <n v="0"/>
    <n v="3"/>
    <n v="0"/>
    <n v="4"/>
    <n v="0"/>
    <n v="1"/>
    <n v="0"/>
    <n v="3.8"/>
    <n v="0"/>
    <n v="5"/>
    <n v="0"/>
    <n v="0"/>
    <n v="0"/>
    <n v="0"/>
    <n v="0"/>
    <n v="0"/>
    <n v="0"/>
    <m/>
    <n v="14"/>
    <n v="0"/>
    <n v="0"/>
    <n v="0"/>
    <n v="3.8"/>
    <n v="0"/>
    <n v="0"/>
    <n v="0"/>
    <n v="0"/>
    <n v="0"/>
    <m/>
    <x v="4"/>
    <x v="0"/>
    <m/>
    <m/>
    <m/>
    <m/>
    <x v="1"/>
    <x v="3"/>
    <s v="Information Technology"/>
    <m/>
    <m/>
    <x v="2"/>
    <m/>
    <m/>
    <x v="5"/>
    <m/>
    <x v="0"/>
    <x v="27"/>
    <x v="1"/>
    <x v="2"/>
    <m/>
    <x v="4"/>
    <m/>
    <x v="0"/>
    <m/>
    <m/>
    <m/>
    <m/>
    <m/>
    <m/>
    <m/>
    <x v="0"/>
    <x v="0"/>
    <m/>
    <x v="1"/>
    <x v="29"/>
    <m/>
    <x v="1"/>
    <m/>
    <x v="0"/>
    <m/>
    <x v="1"/>
    <s v="Difficulty in recruiting permanent analytical staff"/>
    <m/>
    <s v="Backfill for vacancies/sickness /retirement"/>
    <m/>
    <x v="0"/>
    <x v="0"/>
    <m/>
    <x v="0"/>
    <m/>
    <m/>
    <m/>
    <m/>
    <x v="0"/>
    <x v="0"/>
    <m/>
    <x v="0"/>
    <m/>
    <m/>
    <m/>
    <m/>
    <x v="0"/>
    <x v="0"/>
    <m/>
    <x v="0"/>
    <m/>
    <m/>
    <m/>
    <m/>
    <m/>
    <x v="0"/>
    <x v="0"/>
    <x v="25"/>
    <m/>
    <s v="Specialist proprietary software eg Tableau, MS Azure, Power BI"/>
    <m/>
    <s v="Standard office packages eg Office 365"/>
    <x v="0"/>
    <x v="11"/>
    <m/>
    <x v="0"/>
    <m/>
    <x v="1"/>
    <s v="IT security concerns"/>
    <s v="Analytical capability"/>
    <s v="Access to training"/>
    <s v="Access to support"/>
    <x v="0"/>
    <x v="1"/>
    <m/>
    <x v="0"/>
    <x v="28"/>
    <m/>
    <x v="0"/>
    <x v="0"/>
    <x v="1"/>
    <m/>
    <x v="3"/>
    <x v="1"/>
    <m/>
    <m/>
    <m/>
    <s v="Agree"/>
    <m/>
    <m/>
    <m/>
    <x v="0"/>
    <m/>
    <s v="Access to good quality training"/>
    <m/>
    <s v="Decision-makers asking better questions of data professional teams"/>
    <s v="Recruitment and retention of professionals"/>
    <m/>
    <s v="Reducing routine analytical ‘churn’"/>
    <s v="Raising the profile and importance of good analysis in my organisation"/>
    <s v="Career framework and progression"/>
    <s v="Professional Registration (Association of Professional Healthcare Analysts)"/>
    <m/>
    <m/>
    <x v="1"/>
    <x v="1"/>
    <m/>
    <x v="1"/>
    <m/>
    <m/>
    <m/>
    <m/>
    <m/>
    <m/>
    <s v="All of the above"/>
    <x v="33"/>
    <m/>
    <s v="ANON-546S-2VGB-3"/>
    <d v="2023-04-25T12:16:25"/>
    <d v="2023-04-27T16:31:38"/>
    <d v="2023-04-27T16:31:28"/>
    <s v="85.115.54.201,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NHS Shared Business Services (Wakefield)"/>
    <x v="43"/>
    <x v="5"/>
    <x v="1"/>
    <m/>
    <m/>
    <m/>
    <m/>
    <m/>
    <m/>
    <m/>
    <m/>
    <m/>
    <m/>
    <m/>
    <m/>
    <m/>
    <m/>
    <m/>
    <m/>
    <m/>
    <m/>
    <m/>
    <m/>
    <m/>
    <m/>
    <m/>
    <m/>
  </r>
  <r>
    <s v="REN"/>
    <m/>
    <m/>
    <x v="20"/>
    <m/>
    <x v="45"/>
    <m/>
    <x v="27"/>
    <x v="37"/>
    <x v="35"/>
    <x v="3"/>
    <m/>
    <n v="1"/>
    <n v="0"/>
    <n v="1"/>
    <n v="0"/>
    <n v="1"/>
    <n v="0"/>
    <n v="2"/>
    <n v="0"/>
    <n v="4"/>
    <n v="0"/>
    <n v="2"/>
    <n v="0"/>
    <n v="0"/>
    <n v="1"/>
    <n v="1"/>
    <n v="0"/>
    <n v="0.6"/>
    <n v="0"/>
    <m/>
    <m/>
    <m/>
    <m/>
    <m/>
    <n v="12.6"/>
    <n v="1"/>
    <m/>
    <m/>
    <m/>
    <m/>
    <m/>
    <m/>
    <n v="12.6"/>
    <n v="1"/>
    <m/>
    <x v="0"/>
    <x v="0"/>
    <m/>
    <s v="Healthcare"/>
    <m/>
    <m/>
    <x v="0"/>
    <x v="0"/>
    <s v="Digital"/>
    <s v="BI is in the Digital Team."/>
    <m/>
    <x v="1"/>
    <m/>
    <m/>
    <x v="5"/>
    <m/>
    <x v="0"/>
    <x v="8"/>
    <x v="2"/>
    <x v="2"/>
    <m/>
    <x v="5"/>
    <m/>
    <x v="1"/>
    <m/>
    <m/>
    <m/>
    <m/>
    <m/>
    <m/>
    <m/>
    <x v="0"/>
    <x v="16"/>
    <m/>
    <x v="1"/>
    <x v="30"/>
    <m/>
    <x v="29"/>
    <m/>
    <x v="0"/>
    <m/>
    <x v="0"/>
    <m/>
    <m/>
    <m/>
    <m/>
    <x v="0"/>
    <x v="0"/>
    <m/>
    <x v="0"/>
    <m/>
    <m/>
    <m/>
    <m/>
    <x v="0"/>
    <x v="0"/>
    <m/>
    <x v="0"/>
    <m/>
    <m/>
    <m/>
    <m/>
    <x v="0"/>
    <x v="0"/>
    <m/>
    <x v="0"/>
    <m/>
    <m/>
    <m/>
    <m/>
    <m/>
    <x v="0"/>
    <x v="0"/>
    <x v="26"/>
    <m/>
    <s v="Specialist proprietary software eg Tableau, MS Azure, Power BI"/>
    <s v="Open-source software eg Python, R Studio, JASP"/>
    <s v="Standard office packages eg Office 365"/>
    <x v="1"/>
    <x v="1"/>
    <m/>
    <x v="0"/>
    <m/>
    <x v="0"/>
    <m/>
    <m/>
    <m/>
    <m/>
    <x v="0"/>
    <x v="1"/>
    <m/>
    <x v="0"/>
    <x v="29"/>
    <m/>
    <x v="0"/>
    <x v="0"/>
    <x v="27"/>
    <m/>
    <x v="3"/>
    <x v="1"/>
    <m/>
    <s v="Disagree"/>
    <m/>
    <m/>
    <m/>
    <m/>
    <m/>
    <x v="0"/>
    <m/>
    <m/>
    <m/>
    <s v="Decision-makers asking better questions of data professional teams"/>
    <m/>
    <m/>
    <s v="Reducing routine analytical ‘churn’"/>
    <s v="Raising the profile and importance of good analysis in my organisation"/>
    <m/>
    <m/>
    <m/>
    <m/>
    <x v="1"/>
    <x v="1"/>
    <m/>
    <x v="1"/>
    <m/>
    <s v="Focus groups relating to this survey"/>
    <s v="Analyst X community"/>
    <s v="Data professionalisation newsletter"/>
    <m/>
    <s v="National Competency Framework for data professionals testing"/>
    <m/>
    <x v="34"/>
    <m/>
    <s v="ANON-546S-2VY9-C"/>
    <d v="2023-04-27T17:02:47"/>
    <d v="2023-04-27T17:19:33"/>
    <d v="2023-04-27T17:19:21"/>
    <s v="208.127.198.49,127.0.0.1"/>
    <s v="Mozilla/5.0 (Windows NT 10.0; Win64; x64) AppleWebKit/537.36 (KHTML, like Gecko) Chrome/112.0.0.0 Safari/537.36 Edg/112.0.1722.58"/>
    <s v="No"/>
    <s v="open"/>
    <s v="v7.21.0"/>
    <s v="Background"/>
    <s v="Data professionals within your organisation"/>
    <s v="Team structures within your organisation"/>
    <s v="Recruitment, retention and training"/>
    <s v="Outsourcing"/>
    <s v="Analytical tools and dissemination"/>
    <s v="The Clatterbridge Cancer Centre"/>
    <x v="44"/>
    <x v="3"/>
    <x v="5"/>
    <m/>
    <m/>
    <m/>
    <m/>
    <m/>
    <m/>
    <m/>
    <m/>
    <m/>
    <m/>
    <m/>
    <m/>
    <m/>
    <m/>
    <m/>
    <m/>
    <m/>
    <m/>
    <m/>
    <m/>
    <m/>
    <m/>
    <m/>
    <m/>
  </r>
  <r>
    <s v="Y61"/>
    <m/>
    <m/>
    <x v="21"/>
    <m/>
    <x v="46"/>
    <m/>
    <x v="5"/>
    <x v="5"/>
    <x v="5"/>
    <x v="0"/>
    <m/>
    <m/>
    <m/>
    <m/>
    <m/>
    <m/>
    <m/>
    <m/>
    <m/>
    <m/>
    <m/>
    <n v="1"/>
    <n v="0"/>
    <n v="1"/>
    <n v="0"/>
    <n v="1"/>
    <n v="0"/>
    <n v="1"/>
    <n v="0"/>
    <m/>
    <m/>
    <m/>
    <m/>
    <m/>
    <n v="2"/>
    <n v="0"/>
    <m/>
    <m/>
    <m/>
    <m/>
    <n v="2"/>
    <n v="0"/>
    <m/>
    <m/>
    <m/>
    <x v="0"/>
    <x v="0"/>
    <m/>
    <s v="Healthcare"/>
    <m/>
    <m/>
    <x v="0"/>
    <x v="0"/>
    <s v="Strategy and Development"/>
    <s v="Strategy and Transformation"/>
    <m/>
    <x v="1"/>
    <m/>
    <m/>
    <x v="3"/>
    <m/>
    <x v="0"/>
    <x v="28"/>
    <x v="2"/>
    <x v="2"/>
    <m/>
    <x v="5"/>
    <m/>
    <x v="0"/>
    <m/>
    <m/>
    <m/>
    <m/>
    <m/>
    <m/>
    <s v="Specific technical skills"/>
    <x v="0"/>
    <x v="0"/>
    <m/>
    <x v="1"/>
    <x v="31"/>
    <m/>
    <x v="30"/>
    <m/>
    <x v="0"/>
    <m/>
    <x v="1"/>
    <m/>
    <m/>
    <m/>
    <s v="Extra resource"/>
    <x v="0"/>
    <x v="4"/>
    <m/>
    <x v="0"/>
    <m/>
    <m/>
    <m/>
    <m/>
    <x v="0"/>
    <x v="0"/>
    <m/>
    <x v="0"/>
    <m/>
    <m/>
    <m/>
    <m/>
    <x v="0"/>
    <x v="0"/>
    <m/>
    <x v="0"/>
    <m/>
    <m/>
    <m/>
    <m/>
    <m/>
    <x v="0"/>
    <x v="0"/>
    <x v="27"/>
    <m/>
    <s v="Specialist proprietary software eg Tableau, MS Azure, Power BI"/>
    <m/>
    <s v="Standard office packages eg Office 365"/>
    <x v="1"/>
    <x v="1"/>
    <m/>
    <x v="1"/>
    <m/>
    <x v="1"/>
    <s v="IT security concerns"/>
    <s v="Analytical capability"/>
    <s v="Access to training"/>
    <s v="Access to support"/>
    <x v="0"/>
    <x v="1"/>
    <m/>
    <x v="0"/>
    <x v="30"/>
    <m/>
    <x v="0"/>
    <x v="0"/>
    <x v="28"/>
    <m/>
    <x v="3"/>
    <x v="1"/>
    <m/>
    <m/>
    <m/>
    <m/>
    <s v="Strongly agree"/>
    <m/>
    <m/>
    <x v="0"/>
    <m/>
    <s v="Access to good quality training"/>
    <s v="Access to analytical tools (proprietary and open Source)"/>
    <m/>
    <m/>
    <m/>
    <m/>
    <m/>
    <m/>
    <m/>
    <s v="Financial constraints"/>
    <m/>
    <x v="1"/>
    <x v="1"/>
    <m/>
    <x v="28"/>
    <m/>
    <s v="Focus groups relating to this survey"/>
    <s v="Analyst X community"/>
    <s v="Data professionalisation newsletter"/>
    <s v="National Competency Framework for data professionals updates"/>
    <s v="National Competency Framework for data professionals testing"/>
    <s v="All of the above"/>
    <x v="35"/>
    <m/>
    <s v="ANON-546S-2VY2-5"/>
    <d v="2023-04-27T19:57:51"/>
    <d v="2023-04-27T20:09:24"/>
    <d v="2023-04-27T20:09:04"/>
    <s v="212.132.163.190,127.0.0.1"/>
    <s v="Mozilla/5.0 (iPhone; CPU iPhone OS 16_3_1 like Mac OS X) AppleWebKit/605.1.15 (KHTML, like Gecko) Version/16.3 Mobile/15E148 Safari/604.1"/>
    <s v="No"/>
    <s v="open"/>
    <s v="v7.21.0"/>
    <s v="Background"/>
    <s v="Data professionals within your organisation"/>
    <s v="Team structures within your organisation"/>
    <s v="Recruitment, retention and training"/>
    <s v="Outsourcing"/>
    <s v="Analytical tools and dissemination"/>
    <s v="East of England Commissioning Region"/>
    <x v="45"/>
    <x v="0"/>
    <x v="5"/>
    <m/>
    <m/>
    <m/>
    <m/>
    <m/>
    <m/>
    <m/>
    <m/>
    <m/>
    <m/>
    <m/>
    <m/>
    <m/>
    <m/>
    <m/>
    <m/>
    <m/>
    <m/>
    <m/>
    <m/>
    <m/>
    <m/>
    <m/>
    <m/>
  </r>
  <r>
    <n v="407"/>
    <m/>
    <m/>
    <x v="0"/>
    <m/>
    <x v="47"/>
    <m/>
    <x v="3"/>
    <x v="11"/>
    <x v="12"/>
    <x v="5"/>
    <m/>
    <n v="0"/>
    <n v="0"/>
    <n v="0"/>
    <n v="0"/>
    <n v="0"/>
    <n v="0"/>
    <n v="6"/>
    <n v="4"/>
    <n v="4"/>
    <n v="1"/>
    <n v="0"/>
    <n v="0"/>
    <n v="1"/>
    <n v="0"/>
    <m/>
    <m/>
    <m/>
    <m/>
    <n v="1"/>
    <n v="1"/>
    <n v="0"/>
    <n v="0"/>
    <m/>
    <m/>
    <m/>
    <m/>
    <m/>
    <m/>
    <m/>
    <m/>
    <m/>
    <n v="14"/>
    <n v="4"/>
    <m/>
    <x v="2"/>
    <x v="0"/>
    <m/>
    <m/>
    <s v="Public health"/>
    <s v="Social care"/>
    <x v="1"/>
    <x v="4"/>
    <s v="Public Health"/>
    <m/>
    <m/>
    <x v="1"/>
    <m/>
    <m/>
    <x v="5"/>
    <m/>
    <x v="1"/>
    <x v="29"/>
    <x v="12"/>
    <x v="2"/>
    <m/>
    <x v="5"/>
    <m/>
    <x v="1"/>
    <m/>
    <m/>
    <s v="Filling positions for AfC Grades 5-7 (or equivalent)"/>
    <m/>
    <s v="Pay scales"/>
    <s v="Banding restrictions"/>
    <s v="Specific technical skills"/>
    <x v="0"/>
    <x v="0"/>
    <m/>
    <x v="1"/>
    <x v="32"/>
    <m/>
    <x v="31"/>
    <m/>
    <x v="0"/>
    <m/>
    <x v="1"/>
    <s v="Difficulty in recruiting permanent analytical staff"/>
    <m/>
    <m/>
    <s v="Extra resource"/>
    <x v="1"/>
    <x v="5"/>
    <m/>
    <x v="0"/>
    <m/>
    <m/>
    <m/>
    <m/>
    <x v="0"/>
    <x v="0"/>
    <m/>
    <x v="1"/>
    <s v="Difficulty in recruiting permanent analytical staff"/>
    <s v="Lack of subject matter expertise"/>
    <m/>
    <m/>
    <x v="0"/>
    <x v="0"/>
    <m/>
    <x v="0"/>
    <m/>
    <m/>
    <m/>
    <m/>
    <m/>
    <x v="0"/>
    <x v="0"/>
    <x v="2"/>
    <m/>
    <s v="Specialist proprietary software eg Tableau, MS Azure, Power BI"/>
    <s v="Open-source software eg Python, R Studio, JASP"/>
    <s v="Standard office packages eg Office 365"/>
    <x v="1"/>
    <x v="1"/>
    <m/>
    <x v="0"/>
    <m/>
    <x v="1"/>
    <m/>
    <s v="Analytical capability"/>
    <m/>
    <s v="Access to support"/>
    <x v="0"/>
    <x v="1"/>
    <m/>
    <x v="0"/>
    <x v="31"/>
    <m/>
    <x v="0"/>
    <x v="0"/>
    <x v="29"/>
    <m/>
    <x v="0"/>
    <x v="1"/>
    <m/>
    <m/>
    <s v="Neither agree nor disagree"/>
    <m/>
    <m/>
    <m/>
    <m/>
    <x v="0"/>
    <m/>
    <m/>
    <m/>
    <s v="Decision-makers asking better questions of data professional teams"/>
    <s v="Recruitment and retention of professionals"/>
    <m/>
    <s v="Reducing routine analytical ‘churn’"/>
    <s v="Raising the profile and importance of good analysis in my organisation"/>
    <s v="Career framework and progression"/>
    <m/>
    <s v="Financial constraints"/>
    <m/>
    <x v="1"/>
    <x v="1"/>
    <m/>
    <x v="29"/>
    <m/>
    <s v="Focus groups relating to this survey"/>
    <s v="Analyst X community"/>
    <s v="Data professionalisation newsletter"/>
    <m/>
    <m/>
    <m/>
    <x v="36"/>
    <m/>
    <s v="ANON-546S-2VYD-Q"/>
    <d v="2023-04-27T19:50:30"/>
    <d v="2023-04-27T20:16:46"/>
    <d v="2023-04-27T20:16:39"/>
    <s v="2.56.196.22,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Coventry City Council"/>
    <x v="46"/>
    <x v="4"/>
    <x v="0"/>
    <m/>
    <m/>
    <m/>
    <m/>
    <m/>
    <m/>
    <m/>
    <m/>
    <m/>
    <m/>
    <m/>
    <m/>
    <m/>
    <m/>
    <m/>
    <m/>
    <m/>
    <m/>
    <m/>
    <m/>
    <m/>
    <m/>
    <m/>
    <m/>
  </r>
  <r>
    <n v="821"/>
    <s v="Medway Council"/>
    <m/>
    <x v="4"/>
    <m/>
    <x v="9"/>
    <m/>
    <x v="10"/>
    <x v="10"/>
    <x v="9"/>
    <x v="0"/>
    <m/>
    <n v="0"/>
    <n v="0"/>
    <n v="0"/>
    <n v="0"/>
    <n v="0"/>
    <n v="0"/>
    <n v="1"/>
    <n v="0"/>
    <n v="2"/>
    <n v="0"/>
    <n v="1"/>
    <n v="0"/>
    <n v="1"/>
    <n v="0"/>
    <n v="0"/>
    <n v="0"/>
    <n v="0"/>
    <n v="0"/>
    <n v="0"/>
    <n v="0"/>
    <n v="0"/>
    <n v="0"/>
    <m/>
    <n v="5"/>
    <n v="0"/>
    <n v="0"/>
    <n v="0"/>
    <n v="0"/>
    <n v="0"/>
    <n v="0"/>
    <n v="0"/>
    <n v="0"/>
    <n v="0"/>
    <m/>
    <x v="4"/>
    <x v="0"/>
    <m/>
    <m/>
    <s v="Public health"/>
    <m/>
    <x v="0"/>
    <x v="0"/>
    <s v="Business Intelligence"/>
    <m/>
    <m/>
    <x v="2"/>
    <m/>
    <m/>
    <x v="3"/>
    <m/>
    <x v="2"/>
    <x v="1"/>
    <x v="1"/>
    <x v="1"/>
    <m/>
    <x v="5"/>
    <m/>
    <x v="0"/>
    <m/>
    <s v="Filling positions for AfC Grades 2-4 (or equivalent)"/>
    <m/>
    <m/>
    <s v="Pay scales"/>
    <m/>
    <s v="Specific technical skills"/>
    <x v="0"/>
    <x v="0"/>
    <m/>
    <x v="1"/>
    <x v="33"/>
    <m/>
    <x v="32"/>
    <m/>
    <x v="0"/>
    <m/>
    <x v="0"/>
    <m/>
    <m/>
    <m/>
    <m/>
    <x v="0"/>
    <x v="0"/>
    <m/>
    <x v="0"/>
    <m/>
    <m/>
    <m/>
    <m/>
    <x v="0"/>
    <x v="0"/>
    <m/>
    <x v="0"/>
    <m/>
    <m/>
    <m/>
    <m/>
    <x v="0"/>
    <x v="0"/>
    <m/>
    <x v="0"/>
    <m/>
    <m/>
    <m/>
    <m/>
    <m/>
    <x v="0"/>
    <x v="0"/>
    <x v="1"/>
    <m/>
    <s v="Specialist proprietary software eg Tableau, MS Azure, Power BI"/>
    <s v="Open-source software eg Python, R Studio, JASP"/>
    <s v="Standard office packages eg Office 365"/>
    <x v="0"/>
    <x v="12"/>
    <m/>
    <x v="0"/>
    <m/>
    <x v="0"/>
    <m/>
    <m/>
    <m/>
    <m/>
    <x v="0"/>
    <x v="1"/>
    <m/>
    <x v="0"/>
    <x v="32"/>
    <m/>
    <x v="1"/>
    <x v="4"/>
    <x v="1"/>
    <m/>
    <x v="3"/>
    <x v="1"/>
    <m/>
    <m/>
    <m/>
    <s v="Agree"/>
    <m/>
    <m/>
    <m/>
    <x v="0"/>
    <m/>
    <m/>
    <m/>
    <s v="Decision-makers asking better questions of data professional teams"/>
    <s v="Recruitment and retention of professionals"/>
    <m/>
    <m/>
    <s v="Raising the profile and importance of good analysis in my organisation"/>
    <m/>
    <m/>
    <m/>
    <m/>
    <x v="1"/>
    <x v="1"/>
    <m/>
    <x v="30"/>
    <m/>
    <m/>
    <s v="Analyst X community"/>
    <m/>
    <m/>
    <s v="National Competency Framework for data professionals testing"/>
    <m/>
    <x v="37"/>
    <m/>
    <s v="ANON-546S-2VGK-C"/>
    <d v="2023-04-25T16:03:28"/>
    <d v="2023-04-28T10:44:12"/>
    <d v="2023-04-28T10:44:03"/>
    <s v="86.186.107.13,127.0.0.1"/>
    <s v="Mozilla/5.0 (Windows NT 10.0; Win64; x64) AppleWebKit/537.36 (KHTML, like Gecko) Chrome/112.0.0.0 Safari/537.36"/>
    <s v="No"/>
    <s v="open"/>
    <s v="v7.21.0"/>
    <s v="Background"/>
    <s v="Data professionals within your organisation"/>
    <s v="Team structures within your organisation"/>
    <s v="Recruitment, retention and training"/>
    <s v="Outsourcing"/>
    <s v="Analytical tools and dissemination"/>
    <s v="Medway Council"/>
    <x v="47"/>
    <x v="9"/>
    <x v="0"/>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n v="0"/>
    <x v="48"/>
    <x v="10"/>
    <x v="6"/>
    <m/>
    <m/>
    <m/>
    <m/>
    <m/>
    <m/>
    <m/>
    <m/>
    <m/>
    <m/>
    <m/>
    <m/>
    <m/>
    <m/>
    <m/>
    <m/>
    <m/>
    <m/>
    <m/>
    <m/>
    <m/>
    <m/>
    <m/>
    <m/>
  </r>
  <r>
    <m/>
    <m/>
    <m/>
    <x v="22"/>
    <m/>
    <x v="48"/>
    <m/>
    <x v="20"/>
    <x v="38"/>
    <x v="36"/>
    <x v="4"/>
    <m/>
    <m/>
    <m/>
    <m/>
    <m/>
    <m/>
    <m/>
    <m/>
    <m/>
    <m/>
    <m/>
    <m/>
    <m/>
    <m/>
    <m/>
    <m/>
    <m/>
    <m/>
    <m/>
    <m/>
    <m/>
    <m/>
    <m/>
    <m/>
    <m/>
    <m/>
    <m/>
    <m/>
    <m/>
    <m/>
    <m/>
    <m/>
    <m/>
    <m/>
    <m/>
    <x v="7"/>
    <x v="0"/>
    <m/>
    <m/>
    <m/>
    <m/>
    <x v="0"/>
    <x v="0"/>
    <m/>
    <m/>
    <m/>
    <x v="4"/>
    <m/>
    <m/>
    <x v="6"/>
    <m/>
    <x v="3"/>
    <x v="1"/>
    <x v="1"/>
    <x v="3"/>
    <m/>
    <x v="8"/>
    <m/>
    <x v="3"/>
    <m/>
    <m/>
    <m/>
    <m/>
    <m/>
    <m/>
    <m/>
    <x v="0"/>
    <x v="0"/>
    <m/>
    <x v="4"/>
    <x v="0"/>
    <m/>
    <x v="1"/>
    <m/>
    <x v="5"/>
    <m/>
    <x v="3"/>
    <m/>
    <m/>
    <m/>
    <m/>
    <x v="0"/>
    <x v="0"/>
    <m/>
    <x v="3"/>
    <m/>
    <m/>
    <m/>
    <m/>
    <x v="0"/>
    <x v="0"/>
    <m/>
    <x v="2"/>
    <m/>
    <m/>
    <m/>
    <m/>
    <x v="0"/>
    <x v="0"/>
    <m/>
    <x v="2"/>
    <m/>
    <m/>
    <m/>
    <m/>
    <m/>
    <x v="0"/>
    <x v="0"/>
    <x v="1"/>
    <m/>
    <m/>
    <m/>
    <m/>
    <x v="1"/>
    <x v="1"/>
    <m/>
    <x v="3"/>
    <m/>
    <x v="2"/>
    <m/>
    <m/>
    <m/>
    <m/>
    <x v="0"/>
    <x v="1"/>
    <m/>
    <x v="2"/>
    <x v="1"/>
    <m/>
    <x v="3"/>
    <x v="0"/>
    <x v="1"/>
    <m/>
    <x v="6"/>
    <x v="6"/>
    <m/>
    <m/>
    <m/>
    <m/>
    <m/>
    <m/>
    <m/>
    <x v="2"/>
    <m/>
    <m/>
    <m/>
    <m/>
    <m/>
    <m/>
    <m/>
    <m/>
    <m/>
    <m/>
    <m/>
    <m/>
    <x v="1"/>
    <x v="1"/>
    <m/>
    <x v="1"/>
    <m/>
    <m/>
    <m/>
    <m/>
    <m/>
    <m/>
    <m/>
    <x v="1"/>
    <m/>
    <m/>
    <m/>
    <m/>
    <m/>
    <m/>
    <m/>
    <m/>
    <m/>
    <m/>
    <m/>
    <m/>
    <m/>
    <m/>
    <m/>
    <m/>
    <m/>
    <x v="49"/>
    <x v="11"/>
    <x v="7"/>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775DE7-5295-4EC5-8465-E0C6B4CB055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8"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B18F7C-2EF6-487D-9BD4-E2F50E25208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9:B153" firstHeaderRow="1" firstDataRow="1" firstDataCol="1"/>
  <pivotFields count="222">
    <pivotField showAll="0"/>
    <pivotField showAll="0"/>
    <pivotField showAll="0"/>
    <pivotField axis="axisRow" showAll="0">
      <items count="24">
        <item x="5"/>
        <item x="1"/>
        <item x="2"/>
        <item x="4"/>
        <item x="3"/>
        <item x="6"/>
        <item x="0"/>
        <item x="22"/>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40A6B5-D452-4BDA-8DA6-005DC4694F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1:B94" firstHeaderRow="1" firstDataRow="1" firstDataCol="1"/>
  <pivotFields count="2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3">
        <item x="0"/>
        <item x="1"/>
        <item x="3"/>
        <item x="2"/>
        <item x="11"/>
        <item x="4"/>
        <item x="6"/>
        <item x="7"/>
        <item x="5"/>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6"/>
  </rowFields>
  <rowItems count="13">
    <i>
      <x/>
    </i>
    <i>
      <x v="1"/>
    </i>
    <i>
      <x v="2"/>
    </i>
    <i>
      <x v="3"/>
    </i>
    <i>
      <x v="4"/>
    </i>
    <i>
      <x v="5"/>
    </i>
    <i>
      <x v="6"/>
    </i>
    <i>
      <x v="7"/>
    </i>
    <i>
      <x v="8"/>
    </i>
    <i>
      <x v="9"/>
    </i>
    <i>
      <x v="10"/>
    </i>
    <i>
      <x v="11"/>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CEC513-4FCC-4EE8-9EF6-C31EDDB8658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C72" firstHeaderRow="2" firstDataRow="2" firstDataCol="2" rowPageCount="1" colPageCount="1"/>
  <pivotFields count="222">
    <pivotField compact="0" outline="0" showAll="0"/>
    <pivotField compact="0" outline="0" showAll="0"/>
    <pivotField compact="0" outline="0" showAll="0"/>
    <pivotField axis="axisPage" compact="0" outline="0" showAll="0">
      <items count="24">
        <item x="5"/>
        <item x="1"/>
        <item x="2"/>
        <item x="4"/>
        <item x="3"/>
        <item x="6"/>
        <item x="0"/>
        <item x="22"/>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3">
        <item x="2"/>
        <item x="5"/>
        <item x="4"/>
        <item x="0"/>
        <item x="3"/>
        <item x="1"/>
        <item x="49"/>
        <item m="1" x="71"/>
        <item m="1" x="57"/>
        <item x="8"/>
        <item sd="0"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s>
      <extLst>
        <ext xmlns:x14="http://schemas.microsoft.com/office/spreadsheetml/2009/9/main" uri="{2946ED86-A175-432a-8AC1-64E0C546D7DE}">
          <x14:pivotField fillDownLabels="1"/>
        </ext>
      </extLst>
    </pivotField>
    <pivotField axis="axisRow" compact="0" outline="0" multipleItemSelectionAllowed="1" showAll="0">
      <items count="13">
        <item x="0"/>
        <item x="1"/>
        <item x="3"/>
        <item x="2"/>
        <item h="1" x="11"/>
        <item x="4"/>
        <item x="6"/>
        <item x="7"/>
        <item x="5"/>
        <item x="8"/>
        <item x="9"/>
        <item h="1"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96"/>
    <field x="195"/>
  </rowFields>
  <rowItems count="59">
    <i>
      <x/>
      <x v="2"/>
    </i>
    <i r="1">
      <x v="3"/>
    </i>
    <i r="1">
      <x v="10"/>
    </i>
    <i r="1">
      <x v="27"/>
    </i>
    <i r="1">
      <x v="55"/>
    </i>
    <i r="1">
      <x v="66"/>
    </i>
    <i r="1">
      <x v="70"/>
    </i>
    <i t="default">
      <x/>
    </i>
    <i>
      <x v="1"/>
      <x v="4"/>
    </i>
    <i r="1">
      <x v="5"/>
    </i>
    <i r="1">
      <x v="12"/>
    </i>
    <i r="1">
      <x v="22"/>
    </i>
    <i t="default">
      <x v="1"/>
    </i>
    <i>
      <x v="2"/>
      <x v="1"/>
    </i>
    <i r="1">
      <x v="11"/>
    </i>
    <i r="1">
      <x v="21"/>
    </i>
    <i r="1">
      <x v="30"/>
    </i>
    <i r="1">
      <x v="35"/>
    </i>
    <i r="1">
      <x v="39"/>
    </i>
    <i r="1">
      <x v="54"/>
    </i>
    <i r="1">
      <x v="56"/>
    </i>
    <i r="1">
      <x v="60"/>
    </i>
    <i r="1">
      <x v="65"/>
    </i>
    <i r="1">
      <x v="69"/>
    </i>
    <i t="default">
      <x v="2"/>
    </i>
    <i>
      <x v="3"/>
      <x/>
    </i>
    <i r="1">
      <x v="58"/>
    </i>
    <i r="1">
      <x v="67"/>
    </i>
    <i t="default">
      <x v="3"/>
    </i>
    <i>
      <x v="5"/>
      <x v="17"/>
    </i>
    <i r="1">
      <x v="25"/>
    </i>
    <i r="1">
      <x v="28"/>
    </i>
    <i r="1">
      <x v="63"/>
    </i>
    <i r="1">
      <x v="71"/>
    </i>
    <i t="default">
      <x v="5"/>
    </i>
    <i>
      <x v="6"/>
      <x v="9"/>
    </i>
    <i r="1">
      <x v="19"/>
    </i>
    <i r="1">
      <x v="24"/>
    </i>
    <i t="default">
      <x v="6"/>
    </i>
    <i>
      <x v="7"/>
      <x v="13"/>
    </i>
    <i t="default">
      <x v="7"/>
    </i>
    <i>
      <x v="8"/>
      <x v="14"/>
    </i>
    <i r="1">
      <x v="26"/>
    </i>
    <i r="1">
      <x v="59"/>
    </i>
    <i r="1">
      <x v="61"/>
    </i>
    <i r="1">
      <x v="62"/>
    </i>
    <i r="1">
      <x v="68"/>
    </i>
    <i t="default">
      <x v="8"/>
    </i>
    <i>
      <x v="9"/>
      <x v="15"/>
    </i>
    <i r="1">
      <x v="18"/>
    </i>
    <i r="1">
      <x v="29"/>
    </i>
    <i r="1">
      <x v="57"/>
    </i>
    <i r="1">
      <x v="64"/>
    </i>
    <i t="default">
      <x v="9"/>
    </i>
    <i>
      <x v="10"/>
      <x v="20"/>
    </i>
    <i r="1">
      <x v="52"/>
    </i>
    <i r="1">
      <x v="72"/>
    </i>
    <i t="default">
      <x v="10"/>
    </i>
    <i t="grand">
      <x/>
    </i>
  </rowItems>
  <colItems count="1">
    <i/>
  </colItems>
  <pageFields count="1">
    <pageField fld="3" hier="-1"/>
  </pageField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16CE01-5ED3-4C72-AD2B-FF3CB62279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5:J319" firstHeaderRow="1" firstDataRow="2" firstDataCol="1"/>
  <pivotFields count="2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3">
        <item x="6"/>
        <item x="0"/>
        <item x="1"/>
        <item x="7"/>
        <item x="5"/>
        <item x="3"/>
        <item x="2"/>
        <item x="4"/>
        <item x="11"/>
        <item x="8"/>
        <item x="9"/>
        <item x="10"/>
        <item t="default"/>
      </items>
    </pivotField>
    <pivotField axis="axisCol" showAll="0">
      <items count="9">
        <item x="3"/>
        <item x="1"/>
        <item x="2"/>
        <item x="0"/>
        <item x="4"/>
        <item x="7"/>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6"/>
  </rowFields>
  <rowItems count="13">
    <i>
      <x/>
    </i>
    <i>
      <x v="1"/>
    </i>
    <i>
      <x v="2"/>
    </i>
    <i>
      <x v="3"/>
    </i>
    <i>
      <x v="4"/>
    </i>
    <i>
      <x v="5"/>
    </i>
    <i>
      <x v="6"/>
    </i>
    <i>
      <x v="7"/>
    </i>
    <i>
      <x v="8"/>
    </i>
    <i>
      <x v="9"/>
    </i>
    <i>
      <x v="10"/>
    </i>
    <i>
      <x v="11"/>
    </i>
    <i t="grand">
      <x/>
    </i>
  </rowItems>
  <colFields count="1">
    <field x="197"/>
  </colFields>
  <colItems count="9">
    <i>
      <x/>
    </i>
    <i>
      <x v="1"/>
    </i>
    <i>
      <x v="2"/>
    </i>
    <i>
      <x v="3"/>
    </i>
    <i>
      <x v="4"/>
    </i>
    <i>
      <x v="5"/>
    </i>
    <i>
      <x v="6"/>
    </i>
    <i>
      <x v="7"/>
    </i>
    <i t="grand">
      <x/>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26B231-1D72-4A96-BA66-7A7A36ADE04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6:B236" firstHeaderRow="1" firstDataRow="1" firstDataCol="1"/>
  <pivotFields count="222">
    <pivotField showAll="0"/>
    <pivotField showAll="0"/>
    <pivotField showAll="0"/>
    <pivotField showAll="0"/>
    <pivotField showAll="0"/>
    <pivotField axis="axisRow" showAll="0">
      <items count="50">
        <item x="1"/>
        <item x="3"/>
        <item x="0"/>
        <item x="2"/>
        <item x="6"/>
        <item x="4"/>
        <item x="5"/>
        <item x="4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D58268-94B4-405F-950C-79D824C0B76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D108" firstHeaderRow="0" firstDataRow="1" firstDataCol="1" rowPageCount="1" colPageCount="1"/>
  <pivotFields count="222">
    <pivotField showAll="0"/>
    <pivotField showAll="0"/>
    <pivotField showAll="0"/>
    <pivotField showAll="0"/>
    <pivotField showAll="0"/>
    <pivotField showAll="0"/>
    <pivotField showAll="0"/>
    <pivotField axis="axisPage" showAll="0">
      <items count="29">
        <item x="5"/>
        <item x="1"/>
        <item x="0"/>
        <item x="2"/>
        <item x="3"/>
        <item x="4"/>
        <item x="20"/>
        <item x="6"/>
        <item x="7"/>
        <item x="8"/>
        <item x="9"/>
        <item x="10"/>
        <item x="11"/>
        <item x="12"/>
        <item x="13"/>
        <item x="14"/>
        <item x="15"/>
        <item x="16"/>
        <item x="17"/>
        <item x="18"/>
        <item x="19"/>
        <item x="21"/>
        <item x="22"/>
        <item x="23"/>
        <item x="24"/>
        <item x="25"/>
        <item x="26"/>
        <item x="27"/>
        <item t="default"/>
      </items>
    </pivotField>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4">
        <item x="2"/>
        <item x="5"/>
        <item x="4"/>
        <item x="0"/>
        <item x="3"/>
        <item x="1"/>
        <item x="49"/>
        <item m="1" x="71"/>
        <item m="1" x="57"/>
        <item x="8"/>
        <item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5"/>
  </rowFields>
  <rowItems count="51">
    <i>
      <x/>
    </i>
    <i>
      <x v="1"/>
    </i>
    <i>
      <x v="2"/>
    </i>
    <i>
      <x v="3"/>
    </i>
    <i>
      <x v="4"/>
    </i>
    <i>
      <x v="5"/>
    </i>
    <i>
      <x v="6"/>
    </i>
    <i>
      <x v="9"/>
    </i>
    <i>
      <x v="10"/>
    </i>
    <i>
      <x v="11"/>
    </i>
    <i>
      <x v="12"/>
    </i>
    <i>
      <x v="13"/>
    </i>
    <i>
      <x v="14"/>
    </i>
    <i>
      <x v="15"/>
    </i>
    <i>
      <x v="17"/>
    </i>
    <i>
      <x v="18"/>
    </i>
    <i>
      <x v="19"/>
    </i>
    <i>
      <x v="20"/>
    </i>
    <i>
      <x v="21"/>
    </i>
    <i>
      <x v="22"/>
    </i>
    <i>
      <x v="24"/>
    </i>
    <i>
      <x v="25"/>
    </i>
    <i>
      <x v="26"/>
    </i>
    <i>
      <x v="27"/>
    </i>
    <i>
      <x v="28"/>
    </i>
    <i>
      <x v="29"/>
    </i>
    <i>
      <x v="30"/>
    </i>
    <i>
      <x v="35"/>
    </i>
    <i>
      <x v="39"/>
    </i>
    <i>
      <x v="52"/>
    </i>
    <i>
      <x v="53"/>
    </i>
    <i>
      <x v="54"/>
    </i>
    <i>
      <x v="55"/>
    </i>
    <i>
      <x v="56"/>
    </i>
    <i>
      <x v="57"/>
    </i>
    <i>
      <x v="58"/>
    </i>
    <i>
      <x v="59"/>
    </i>
    <i>
      <x v="60"/>
    </i>
    <i>
      <x v="61"/>
    </i>
    <i>
      <x v="62"/>
    </i>
    <i>
      <x v="63"/>
    </i>
    <i>
      <x v="64"/>
    </i>
    <i>
      <x v="65"/>
    </i>
    <i>
      <x v="66"/>
    </i>
    <i>
      <x v="67"/>
    </i>
    <i>
      <x v="68"/>
    </i>
    <i>
      <x v="69"/>
    </i>
    <i>
      <x v="70"/>
    </i>
    <i>
      <x v="71"/>
    </i>
    <i>
      <x v="72"/>
    </i>
    <i t="grand">
      <x/>
    </i>
  </rowItems>
  <colFields count="1">
    <field x="-2"/>
  </colFields>
  <colItems count="3">
    <i>
      <x/>
    </i>
    <i i="1">
      <x v="1"/>
    </i>
    <i i="2">
      <x v="2"/>
    </i>
  </colItems>
  <pageFields count="1">
    <pageField fld="7" hier="-1"/>
  </pageFields>
  <dataFields count="3">
    <dataField name="WTEs total" fld="8" baseField="195" baseItem="0"/>
    <dataField name="WTEs occupied" fld="9" baseField="195" baseItem="0"/>
    <dataField name="WTEs vacancies" fld="10" baseField="19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E5F9A7-3653-4710-94B4-0196BF7F297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2:P25" firstHeaderRow="1" firstDataRow="1" firstDataCol="1"/>
  <pivotFields count="222">
    <pivotField showAll="0"/>
    <pivotField showAll="0"/>
    <pivotField showAll="0"/>
    <pivotField showAll="0"/>
    <pivotField showAll="0"/>
    <pivotField showAll="0"/>
    <pivotField showAll="0"/>
    <pivotField showAll="0"/>
    <pivotField showAll="0"/>
    <pivotField showAll="0"/>
    <pivotField axis="axisRow" showAll="0">
      <items count="13">
        <item x="0"/>
        <item x="3"/>
        <item x="2"/>
        <item x="1"/>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3">
    <i>
      <x/>
    </i>
    <i>
      <x v="1"/>
    </i>
    <i>
      <x v="2"/>
    </i>
    <i>
      <x v="3"/>
    </i>
    <i>
      <x v="4"/>
    </i>
    <i>
      <x v="5"/>
    </i>
    <i>
      <x v="6"/>
    </i>
    <i>
      <x v="7"/>
    </i>
    <i>
      <x v="8"/>
    </i>
    <i>
      <x v="9"/>
    </i>
    <i>
      <x v="10"/>
    </i>
    <i>
      <x v="11"/>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748050-C75F-4CA0-9DE0-EA27B01E8A0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2:L50" firstHeaderRow="1" firstDataRow="1" firstDataCol="1"/>
  <pivotFields count="222">
    <pivotField showAll="0"/>
    <pivotField showAll="0"/>
    <pivotField showAll="0"/>
    <pivotField showAll="0"/>
    <pivotField showAll="0"/>
    <pivotField showAll="0"/>
    <pivotField showAll="0"/>
    <pivotField showAll="0"/>
    <pivotField showAll="0"/>
    <pivotField axis="axisRow" showAll="0">
      <items count="38">
        <item x="5"/>
        <item x="1"/>
        <item x="2"/>
        <item x="0"/>
        <item x="3"/>
        <item x="4"/>
        <item x="36"/>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301D3A-C420-4241-971D-66CA5218B1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41" firstHeaderRow="1" firstDataRow="1" firstDataCol="1"/>
  <pivotFields count="222">
    <pivotField showAll="0"/>
    <pivotField showAll="0"/>
    <pivotField showAll="0"/>
    <pivotField showAll="0"/>
    <pivotField showAll="0"/>
    <pivotField showAll="0"/>
    <pivotField showAll="0"/>
    <pivotField axis="axisRow" showAll="0">
      <items count="29">
        <item x="5"/>
        <item x="1"/>
        <item x="0"/>
        <item x="2"/>
        <item x="3"/>
        <item x="4"/>
        <item x="20"/>
        <item x="6"/>
        <item x="7"/>
        <item x="8"/>
        <item x="9"/>
        <item x="10"/>
        <item x="11"/>
        <item x="12"/>
        <item x="13"/>
        <item x="14"/>
        <item x="15"/>
        <item x="16"/>
        <item x="17"/>
        <item x="18"/>
        <item x="19"/>
        <item x="21"/>
        <item x="22"/>
        <item x="23"/>
        <item x="24"/>
        <item x="25"/>
        <item x="26"/>
        <item x="2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786F69B-A0CE-4312-9945-72721686BD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2:F52" firstHeaderRow="1" firstDataRow="1" firstDataCol="1"/>
  <pivotFields count="222">
    <pivotField showAll="0"/>
    <pivotField showAll="0"/>
    <pivotField showAll="0"/>
    <pivotField showAll="0"/>
    <pivotField showAll="0"/>
    <pivotField showAll="0"/>
    <pivotField showAll="0"/>
    <pivotField showAll="0"/>
    <pivotField axis="axisRow" showAll="0">
      <items count="40">
        <item x="5"/>
        <item x="1"/>
        <item x="0"/>
        <item x="2"/>
        <item x="3"/>
        <item x="4"/>
        <item x="38"/>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ED9B282-29F0-4EC5-80C6-CF6851AE65DC}" name="PivotTable19"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B55"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Total vacant WTE - Range: £20,270 - 21,318 (AfC Grade 2, Civil Service Grade: -)" fld="13" baseField="0" baseItem="0"/>
    <dataField name="Total vacant WTE - £21,730 - 23,177" fld="15" baseField="0" baseItem="0"/>
    <dataField name="Total vacant WTE - Range: £23,949 - 26,282 (AfC Grade 4, Civil Service Grade: EO)" fld="17" baseField="0" baseItem="0"/>
    <dataField name="Total vacant WTE - Range: £27,005 - 32,934 (AfC Grade 5, Civil Service Grade: HEO)" fld="19" baseField="0" baseItem="0"/>
    <dataField name=" Total vacant WTE - Range: £33,705 - 40,588 (AfC Grade 6, Civil Service Grade: SEO)" fld="21" baseField="0" baseItem="0"/>
    <dataField name="Total vacant WTE - Range: £41,659 - 47,672 (AfC Grade 7, Civil Service Grade: 7)" fld="23" baseField="0" baseItem="0"/>
    <dataField name=" Total vacant WTE - Range: £48,526 - 54,619 (AfC Grade 8a, Civil Service Grade: 6)" fld="25" baseField="0" baseItem="0"/>
    <dataField name="Total vacant WTE - Range: £56,164 - 65,262 (AfC Grade 8b, Civil Service Grade: 6)" fld="27" baseField="0" baseItem="0"/>
    <dataField name=" Total vacant WTE - Range: £67,064 - 77,274 (AfC Grade 8c, Civil Service Grade: SCS16) " fld="29" baseField="0" baseItem="0"/>
    <dataField name="Total vacant WTE - Range: £79,592 - 91,787 (AfC Grade 8d, Civil Service Grade: SCS1)" fld="31" baseField="0" baseItem="0"/>
    <dataField name=" Total vacant WTE - Range: £95,135 - 109,475 (AfC Grade 9, Civil Service Grade: SCS1)"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3337438-6C01-4E3C-8063-BF6B3CE26F8D}"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3:B25"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Total occupied WTE - Range:  £20,270 - 21,318 (AfC Grade 2, Civil Service Grade: -, approx LGA Grade: G001 (NJC Points 5 and 6))" fld="12" baseField="0" baseItem="0"/>
    <dataField name="Total occupied WTE - Range:  £21,730 - 23,177 (AfC Grade 3, Civil Service Grade: AO, approx LGA Grade: G001 (NJC Points 7 to 9))" fld="14" baseField="0" baseItem="0"/>
    <dataField name="Total occupied WTE - Range: £23,949 - 26,282 (AfC Grade 4, Civil Service Grade: EO, approx LGA Grade: G002)" fld="16" baseField="0" baseItem="0"/>
    <dataField name="Total occupied WTE - Range: £27,005 - 32,934 AfC Grade 5, Civil Service Grade: HEO, approx LGA Grade: G003) " fld="18" baseField="0" baseItem="0"/>
    <dataField name="Total occupied WTE - Range: £33,705 - 40,588 (AfC Grade 6, Civil Service Grade: SEO, approx LGA Grade: G004)" fld="20" baseField="0" baseItem="0"/>
    <dataField name="Total occupied WTE - Range: £41,659 - 47,672 (AfC Grade 7, Civil Service Grade: 7, approx LGA Grade: G005 (NJC Points 39 and 40))" fld="22" baseField="0" baseItem="0"/>
    <dataField name=" Total occupied WTE - Range: £48,526 - 54,619 (AfC Grade 8a, Civil Service Grade: 6, approx LGA Grade: G005 (NJC Points 41 and over))" fld="24" baseField="0" baseItem="0"/>
    <dataField name="Total occupied WTE - Range: £56,164 - 65,262 AfC Grade 8b, Civil Service Grade: 6, approx LGA Grade: G006)" fld="26" baseField="0" baseItem="0"/>
    <dataField name="Total occupied WTE - Range: £67,064 - 77,274 (AfC Grade 8c, Civil Service Grade: SCS16, approx LGA Grade: G007) " fld="28" baseField="0" baseItem="0"/>
    <dataField name="Total occupied WTE - Range: £79,592 - 91,787 (AfC Grade 8d, Civil Service Grade: SCS1, approx LGA Grade: G008)" fld="30" baseField="0" baseItem="0"/>
    <dataField name=" Total occupied WTE - Range: £95,135 - 109,475 (AfC Grade 9, Civil Service Grade: SCS1, approx LGA Grade: G009 and G010)" fld="3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F97ADA4-0CAC-4684-8C6F-24BDA54BBFE0}"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B23"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i>
    <i i="1">
      <x v="1"/>
    </i>
    <i i="2">
      <x v="2"/>
    </i>
    <i i="3">
      <x v="3"/>
    </i>
    <i i="4">
      <x v="4"/>
    </i>
    <i i="5">
      <x v="5"/>
    </i>
    <i i="6">
      <x v="6"/>
    </i>
    <i i="7">
      <x v="7"/>
    </i>
    <i i="8">
      <x v="8"/>
    </i>
    <i i="9">
      <x v="9"/>
    </i>
    <i i="10">
      <x v="10"/>
    </i>
  </rowItems>
  <colItems count="1">
    <i/>
  </colItems>
  <dataFields count="11">
    <dataField name="Count of Activity State" fld="186" subtotal="count" baseField="3" baseItem="2"/>
    <dataField name="Total occupied WTE - Job role: data/ information analyst" fld="35" baseField="0" baseItem="0"/>
    <dataField name="Total vacant WTE - Job role: data/ information analyst" fld="36" baseField="0" baseItem="0"/>
    <dataField name="Total occupied WTE - Job role: data scientist" fld="37" baseField="0" baseItem="0"/>
    <dataField name="Total vacant WTE - Job role: data scientist" fld="38" baseField="0" baseItem="0"/>
    <dataField name="Total occupied WTE - Job role: data engineer" fld="39" baseField="0" baseItem="0"/>
    <dataField name="Total vacant WTE - Job role: data engineer" fld="40" baseField="0" baseItem="0"/>
    <dataField name="Total occupied WTE - Job role: performance analyst" fld="41" baseField="0" baseItem="0"/>
    <dataField name="Total vacant WTE - Job role: performance analyst" fld="42" baseField="0" baseItem="0"/>
    <dataField name="Total occupied WTE - Job role: combined" fld="43" baseField="0" baseItem="0"/>
    <dataField name="Total vacant WTE - Job role: combined" fld="4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30AC1AD-A26D-496F-831E-2E756309A62D}"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9">
        <item x="2"/>
        <item x="3"/>
        <item x="0"/>
        <item x="1"/>
        <item x="7"/>
        <item x="4"/>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6"/>
  </rowFields>
  <rowItems count="9">
    <i>
      <x/>
    </i>
    <i>
      <x v="1"/>
    </i>
    <i>
      <x v="2"/>
    </i>
    <i>
      <x v="3"/>
    </i>
    <i>
      <x v="4"/>
    </i>
    <i>
      <x v="5"/>
    </i>
    <i>
      <x v="6"/>
    </i>
    <i>
      <x v="7"/>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72827A2-F142-4028-91A4-833E9E69F534}"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4:B59"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0"/>
        <item x="1"/>
        <item x="2"/>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7"/>
  </rowFields>
  <rowItems count="14">
    <i>
      <x/>
    </i>
    <i>
      <x v="1"/>
    </i>
    <i>
      <x v="2"/>
    </i>
    <i>
      <x v="3"/>
    </i>
    <i>
      <x v="4"/>
    </i>
    <i>
      <x v="5"/>
    </i>
    <i>
      <x v="6"/>
    </i>
    <i>
      <x v="7"/>
    </i>
    <i>
      <x v="8"/>
    </i>
    <i>
      <x v="9"/>
    </i>
    <i>
      <x v="10"/>
    </i>
    <i>
      <x v="11"/>
    </i>
    <i>
      <x v="1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416B8-1B33-43F0-AAF5-C7FE01EC190E}"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B27"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axis="axisRow"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3"/>
  </rowFields>
  <rowItems count="4">
    <i>
      <x/>
    </i>
    <i>
      <x v="3"/>
    </i>
    <i>
      <x v="4"/>
    </i>
    <i t="grand">
      <x/>
    </i>
  </rowItems>
  <colItems count="1">
    <i/>
  </colItems>
  <pageFields count="1">
    <pageField fld="52"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A1D2730-B78F-4D4C-B42F-66A202B0922E}"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dataFields count="5">
    <dataField name="Count of Activity State" fld="186" subtotal="count" baseField="3" baseItem="2"/>
    <dataField name="Healthcare" fld="49" subtotal="count" baseField="0" baseItem="0"/>
    <dataField name="Public health" fld="50" subtotal="count" baseField="0" baseItem="0"/>
    <dataField name="Social care" fld="51" subtotal="count" baseField="0" baseItem="0"/>
    <dataField name="Other" fld="5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1207E84-C04E-499A-8AD2-DCF295DB879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4"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2"/>
        <item x="1"/>
        <item x="0"/>
        <item x="4"/>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7"/>
  </rowFields>
  <rowItems count="6">
    <i>
      <x/>
    </i>
    <i>
      <x v="1"/>
    </i>
    <i>
      <x v="2"/>
    </i>
    <i>
      <x v="3"/>
    </i>
    <i>
      <x v="4"/>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1C85DA9-1C83-42D6-921A-1A7C5511FE7B}"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6"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On the rating scale below please select a response that best characterises how you feel about the following statement. &quot;In your organisation, is it possible to tell the number of data and analytical staff from your electronic staff record system?&quot; - Agen" axis="axisRow" compact="0" outline="0" showAll="0">
      <items count="8">
        <item x="4"/>
        <item x="3"/>
        <item x="0"/>
        <item x="1"/>
        <item x="2"/>
        <item x="6"/>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0"/>
  </rowFields>
  <rowItems count="8">
    <i>
      <x/>
    </i>
    <i>
      <x v="1"/>
    </i>
    <i>
      <x v="2"/>
    </i>
    <i>
      <x v="3"/>
    </i>
    <i>
      <x v="4"/>
    </i>
    <i>
      <x v="5"/>
    </i>
    <i>
      <x v="6"/>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9C050FC-65BE-4545-844D-9F35F596A126}"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2:F108" firstHeaderRow="1"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3"/>
        <item x="2"/>
        <item t="default"/>
      </items>
    </pivotField>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5"/>
  </rowFields>
  <rowItems count="5">
    <i>
      <x/>
    </i>
    <i>
      <x v="1"/>
    </i>
    <i>
      <x v="2"/>
    </i>
    <i>
      <x v="3"/>
    </i>
    <i t="grand">
      <x/>
    </i>
  </rowItems>
  <colFields count="1">
    <field x="62"/>
  </colFields>
  <colItems count="5">
    <i>
      <x/>
    </i>
    <i>
      <x v="1"/>
    </i>
    <i>
      <x v="2"/>
    </i>
    <i>
      <x v="3"/>
    </i>
    <i t="grand">
      <x/>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46CC22E-B7FC-45FE-B146-F79499069A92}"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1:B84"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1"/>
        <item x="0"/>
        <item x="3"/>
        <item x="2"/>
        <item t="default"/>
      </items>
    </pivotField>
    <pivotField compact="0" outline="0" showAll="0"/>
    <pivotField axis="axisRow" compact="0" outline="0" showAll="0">
      <items count="14">
        <item x="0"/>
        <item x="2"/>
        <item x="1"/>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4"/>
  </rowFields>
  <rowItems count="12">
    <i>
      <x/>
    </i>
    <i>
      <x v="1"/>
    </i>
    <i>
      <x v="2"/>
    </i>
    <i>
      <x v="3"/>
    </i>
    <i>
      <x v="4"/>
    </i>
    <i>
      <x v="6"/>
    </i>
    <i>
      <x v="7"/>
    </i>
    <i>
      <x v="8"/>
    </i>
    <i>
      <x v="9"/>
    </i>
    <i>
      <x v="10"/>
    </i>
    <i>
      <x v="11"/>
    </i>
    <i t="grand">
      <x/>
    </i>
  </rowItems>
  <colItems count="1">
    <i/>
  </colItems>
  <pageFields count="1">
    <pageField fld="62" item="1"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973B5D1-E3BE-4AF9-BAEA-4DF66901537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4:B64"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1"/>
        <item x="0"/>
        <item x="3"/>
        <item x="2"/>
        <item t="default"/>
      </items>
    </pivotField>
    <pivotField axis="axisRow" compact="0" outline="0" showAll="0">
      <items count="31">
        <item x="2"/>
        <item x="4"/>
        <item x="0"/>
        <item x="3"/>
        <item x="1"/>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3"/>
  </rowFields>
  <rowItems count="29">
    <i>
      <x/>
    </i>
    <i>
      <x v="1"/>
    </i>
    <i>
      <x v="2"/>
    </i>
    <i>
      <x v="3"/>
    </i>
    <i>
      <x v="4"/>
    </i>
    <i>
      <x v="5"/>
    </i>
    <i>
      <x v="6"/>
    </i>
    <i>
      <x v="7"/>
    </i>
    <i>
      <x v="8"/>
    </i>
    <i>
      <x v="9"/>
    </i>
    <i>
      <x v="11"/>
    </i>
    <i>
      <x v="12"/>
    </i>
    <i>
      <x v="13"/>
    </i>
    <i>
      <x v="14"/>
    </i>
    <i>
      <x v="15"/>
    </i>
    <i>
      <x v="16"/>
    </i>
    <i>
      <x v="17"/>
    </i>
    <i>
      <x v="18"/>
    </i>
    <i>
      <x v="19"/>
    </i>
    <i>
      <x v="20"/>
    </i>
    <i>
      <x v="21"/>
    </i>
    <i>
      <x v="22"/>
    </i>
    <i>
      <x v="23"/>
    </i>
    <i>
      <x v="24"/>
    </i>
    <i>
      <x v="25"/>
    </i>
    <i>
      <x v="26"/>
    </i>
    <i>
      <x v="27"/>
    </i>
    <i>
      <x v="28"/>
    </i>
    <i t="grand">
      <x/>
    </i>
  </rowItems>
  <colItems count="1">
    <i/>
  </colItems>
  <pageFields count="1">
    <pageField fld="62" item="1"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0EFBDF6-5084-46B6-A666-AD9A0DA613F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1"/>
        <item x="0"/>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2"/>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23061441-27D9-4F9B-88A0-55CC340CA2E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8"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0">
        <item x="2"/>
        <item x="4"/>
        <item x="0"/>
        <item x="1"/>
        <item x="3"/>
        <item x="8"/>
        <item x="5"/>
        <item x="6"/>
        <item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7"/>
  </rowFields>
  <rowItems count="10">
    <i>
      <x/>
    </i>
    <i>
      <x v="1"/>
    </i>
    <i>
      <x v="2"/>
    </i>
    <i>
      <x v="3"/>
    </i>
    <i>
      <x v="4"/>
    </i>
    <i>
      <x v="5"/>
    </i>
    <i>
      <x v="6"/>
    </i>
    <i>
      <x v="7"/>
    </i>
    <i>
      <x v="8"/>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3C3260B-F657-4BA2-AA21-58757A9D0C59}" name="PivotTable16"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B93"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axis="axisRow" compact="0" outline="0" showAll="0">
      <items count="18">
        <item x="1"/>
        <item x="2"/>
        <item x="0"/>
        <item x="3"/>
        <item x="4"/>
        <item x="5"/>
        <item x="6"/>
        <item x="7"/>
        <item x="8"/>
        <item x="9"/>
        <item x="10"/>
        <item x="11"/>
        <item x="12"/>
        <item x="13"/>
        <item x="14"/>
        <item x="15"/>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8"/>
  </rowFields>
  <rowItems count="18">
    <i>
      <x/>
    </i>
    <i>
      <x v="1"/>
    </i>
    <i>
      <x v="2"/>
    </i>
    <i>
      <x v="3"/>
    </i>
    <i>
      <x v="4"/>
    </i>
    <i>
      <x v="5"/>
    </i>
    <i>
      <x v="6"/>
    </i>
    <i>
      <x v="7"/>
    </i>
    <i>
      <x v="8"/>
    </i>
    <i>
      <x v="9"/>
    </i>
    <i>
      <x v="10"/>
    </i>
    <i>
      <x v="11"/>
    </i>
    <i>
      <x v="12"/>
    </i>
    <i>
      <x v="13"/>
    </i>
    <i>
      <x v="14"/>
    </i>
    <i>
      <x v="15"/>
    </i>
    <i>
      <x v="16"/>
    </i>
    <i t="grand">
      <x/>
    </i>
  </rowItems>
  <colItems count="1">
    <i/>
  </colItems>
  <pageFields count="2">
    <pageField fld="69" hier="-1"/>
    <pageField fld="7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DED515E-3AE0-4A6E-84C1-C5FA007EBA97}" name="PivotTable1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B30"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4">
    <i>
      <x/>
    </i>
    <i i="1">
      <x v="1"/>
    </i>
    <i i="2">
      <x v="2"/>
    </i>
    <i i="3">
      <x v="3"/>
    </i>
  </rowItems>
  <colItems count="1">
    <i/>
  </colItems>
  <pageFields count="1">
    <pageField fld="69" hier="-1"/>
  </pageFields>
  <dataFields count="4">
    <dataField name="Count of Activity State" fld="186" subtotal="count" baseField="3" baseItem="2"/>
    <dataField name="Filling positions for AfC Grades 2-4 (or equivalent)" fld="71" subtotal="count" baseField="0" baseItem="0"/>
    <dataField name="Filling positions for AfC Grades 5-7 (or equivalent)" fld="72" subtotal="count" baseField="0" baseItem="0"/>
    <dataField name="Filling positions for AfC Grades 8-9 (or equivalent)" fld="7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203E2F6-90DA-41A3-8DA1-473056994115}"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9"/>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D7319E7-6B9E-4F32-A0D7-8E6998B0E07F}" name="PivotTable18"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6:B16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5">
        <item x="1"/>
        <item x="2"/>
        <item x="0"/>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1"/>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pageFields count="1">
    <pageField fld="69"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BA9848-B39E-4838-85B6-FCDE522EA85D}" name="PivotTable17"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6:B113"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6">
        <item x="0"/>
        <item x="3"/>
        <item x="2"/>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0"/>
  </rowFields>
  <rowItems count="6">
    <i>
      <x/>
    </i>
    <i>
      <x v="1"/>
    </i>
    <i>
      <x v="2"/>
    </i>
    <i>
      <x v="3"/>
    </i>
    <i>
      <x v="4"/>
    </i>
    <i t="grand">
      <x/>
    </i>
  </rowItems>
  <colItems count="1">
    <i/>
  </colItems>
  <pageFields count="1">
    <pageField fld="69"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4537BFD-C6E4-478C-A9BA-8B5463738EBB}" name="PivotTable15"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B52"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pageFields count="1">
    <pageField fld="69" hier="-1"/>
  </pageFields>
  <dataFields count="5">
    <dataField name="Count of Activity State" fld="186" subtotal="count" baseField="3" baseItem="2"/>
    <dataField name="Pay scales" fld="74" subtotal="count" baseField="0" baseItem="0"/>
    <dataField name="Banding restrictions" fld="75" subtotal="count" baseField="0" baseItem="0"/>
    <dataField name="Specific technical skills" fld="76" subtotal="count" baseField="0" baseItem="0"/>
    <dataField name="Other" fld="7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29563CCB-6D52-4448-9459-AD9230B1339F}"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1:B69"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7">
        <item x="0"/>
        <item x="5"/>
        <item x="1"/>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5"/>
  </rowFields>
  <rowItems count="7">
    <i>
      <x/>
    </i>
    <i>
      <x v="1"/>
    </i>
    <i>
      <x v="2"/>
    </i>
    <i>
      <x v="3"/>
    </i>
    <i>
      <x v="4"/>
    </i>
    <i>
      <x v="5"/>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471182D-05A5-432E-A18B-7B8F3C1CEEC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4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4">
        <item x="4"/>
        <item x="6"/>
        <item x="0"/>
        <item x="3"/>
        <item x="2"/>
        <item x="5"/>
        <item x="1"/>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3"/>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FCE6762-0847-4863-8917-193DF7FC86B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7"/>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1E959D9-8597-44C7-B276-5828174C9B7A}"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B48"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axis="axisPage" compact="0" outline="0" showAll="0">
      <items count="5">
        <item x="0"/>
        <item x="1"/>
        <item x="3"/>
        <item x="2"/>
        <item t="default"/>
      </items>
    </pivotField>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7">
        <item x="0"/>
        <item x="1"/>
        <item x="2"/>
        <item x="3"/>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3"/>
  </rowFields>
  <rowItems count="7">
    <i>
      <x/>
    </i>
    <i>
      <x v="1"/>
    </i>
    <i>
      <x v="2"/>
    </i>
    <i>
      <x v="3"/>
    </i>
    <i>
      <x v="4"/>
    </i>
    <i>
      <x v="5"/>
    </i>
    <i t="grand">
      <x/>
    </i>
  </rowItems>
  <colItems count="1">
    <i/>
  </colItems>
  <pageFields count="2">
    <pageField fld="87" item="1" hier="-1"/>
    <pageField fld="92"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1E8835E-9FFA-4DEF-814D-64E1AEF83B28}"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axis="axisPage" compact="0" outline="0" showAll="0">
      <items count="5">
        <item x="0"/>
        <item x="1"/>
        <item x="3"/>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87" item="1" hier="-1"/>
  </pageFields>
  <dataFields count="6">
    <dataField name="Count of Activity State" fld="186" subtotal="count" baseField="3" baseItem="2"/>
    <dataField name="Difficulty in recruiting permanent analytical staff" fld="88" subtotal="count" baseField="0" baseItem="0"/>
    <dataField name="Lack of subject matter expertise" fld="89" subtotal="count" baseField="0" baseItem="0"/>
    <dataField name="Backfill for vacancies/sickness /retirement" fld="90" subtotal="count" baseField="0" baseItem="0"/>
    <dataField name="Extra resource" fld="91" subtotal="count" baseField="0" baseItem="0"/>
    <dataField name="Other" fld="9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24192A-5E83-4CA6-B06C-0E91DC0010B1}"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3"/>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95" hier="-1"/>
  </pageFields>
  <dataFields count="6">
    <dataField name="Count of Activity State" fld="186" subtotal="count" baseField="3" baseItem="2"/>
    <dataField name="Difficulty in recruiting permanent analytical staff" fld="96" subtotal="count" baseField="0" baseItem="0"/>
    <dataField name="Lack of subject matter expertise" fld="97" subtotal="count" baseField="0" baseItem="0"/>
    <dataField name="Backfill for vacancies/sickness /retirement" fld="98" subtotal="count" baseField="0" baseItem="0"/>
    <dataField name="Extra resource" fld="99" subtotal="count" baseField="0" baseItem="0"/>
    <dataField name="Other" fld="10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60E883A-074C-4FED-B5F4-67B935B5B207}"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B52"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5">
        <item x="0"/>
        <item x="3"/>
        <item x="1"/>
        <item x="2"/>
        <item t="default"/>
      </items>
    </pivotField>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1"/>
  </rowFields>
  <rowItems count="4">
    <i>
      <x/>
    </i>
    <i>
      <x v="1"/>
    </i>
    <i>
      <x v="2"/>
    </i>
    <i t="grand">
      <x/>
    </i>
  </rowItems>
  <colItems count="1">
    <i/>
  </colItems>
  <pageFields count="2">
    <pageField fld="95" hier="-1"/>
    <pageField fld="10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792D913-2192-4AB1-A46D-9E58FC8CC58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3"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5">
        <item x="0"/>
        <item x="3"/>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5"/>
  </rowFields>
  <rowItems count="5">
    <i>
      <x/>
    </i>
    <i>
      <x v="1"/>
    </i>
    <i>
      <x v="2"/>
    </i>
    <i>
      <x v="3"/>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FB2337-287B-4303-BEF6-AEA2CAFAF571}"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103" hier="-1"/>
  </pageFields>
  <dataFields count="6">
    <dataField name="Count of Activity State" fld="186" subtotal="count" baseField="3" baseItem="2"/>
    <dataField name="Difficulty in recruiting permanent analytical staff" fld="104" subtotal="count" baseField="0" baseItem="0"/>
    <dataField name="Lack of subject matter expertise" fld="105" subtotal="count" baseField="0" baseItem="0"/>
    <dataField name="Backfill for vacancies/sickness /retirement" fld="106" subtotal="count" baseField="0" baseItem="0"/>
    <dataField name="Extra resource" fld="107" subtotal="count" baseField="0" baseItem="0"/>
    <dataField name="Other" fld="10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037EE5B2-5195-4301-82A8-D300428F60C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3"/>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8F1EDC4A-CD89-4A30-8FCC-273CCA24DD23}"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2:B46"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9"/>
  </rowFields>
  <rowItems count="3">
    <i>
      <x/>
    </i>
    <i>
      <x v="1"/>
    </i>
    <i t="grand">
      <x/>
    </i>
  </rowItems>
  <colItems count="1">
    <i/>
  </colItems>
  <pageFields count="2">
    <pageField fld="103" hier="-1"/>
    <pageField fld="108"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7A842390-06D2-463D-A18E-EA723B30588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1"/>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D0681DF-7F0C-4E02-AE20-FBE64F769F4E}"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1" firstHeaderRow="1" firstDataRow="1"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pageFields count="1">
    <pageField fld="111" hier="-1"/>
  </pageFields>
  <dataFields count="6">
    <dataField name="Count of Activity State" fld="186" subtotal="count" baseField="3" baseItem="2"/>
    <dataField name="Difficulty in recruiting permanent analytical staff" fld="112" subtotal="count" baseField="0" baseItem="0"/>
    <dataField name="Lack of subject matter expertise" fld="113" subtotal="count" baseField="0" baseItem="0"/>
    <dataField name="Backfill for vacancies/sickness /retirement" fld="114" subtotal="count" baseField="0" baseItem="0"/>
    <dataField name="Extra resource" fld="115" subtotal="count" baseField="0" baseItem="0"/>
    <dataField name="Other" fld="1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3895D1F8-28BE-41A5-89DC-BA23C82E6FBE}"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2:B4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During the last 12 months, have you used contractors to provide data professional services within your organisation/team? - services within your organisation/team"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axis="axisPage" compact="0" outline="0" showAll="0">
      <items count="2">
        <item x="0"/>
        <item t="default"/>
      </items>
    </pivotField>
    <pivotField axis="axisRow" compact="0" outline="0" showAll="0">
      <items count="2">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8"/>
  </rowFields>
  <rowItems count="2">
    <i>
      <x/>
    </i>
    <i t="grand">
      <x/>
    </i>
  </rowItems>
  <colItems count="1">
    <i/>
  </colItems>
  <pageFields count="2">
    <pageField fld="111" hier="-1"/>
    <pageField fld="11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3233387E-85CF-414C-B773-611C548F15FA}"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3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9">
        <item x="0"/>
        <item x="2"/>
        <item x="3"/>
        <item x="1"/>
        <item x="4"/>
        <item x="5"/>
        <item x="6"/>
        <item x="7"/>
        <item x="8"/>
        <item x="9"/>
        <item x="10"/>
        <item x="11"/>
        <item x="12"/>
        <item x="13"/>
        <item x="14"/>
        <item x="15"/>
        <item x="16"/>
        <item x="17"/>
        <item x="18"/>
        <item x="19"/>
        <item x="20"/>
        <item x="21"/>
        <item x="22"/>
        <item x="23"/>
        <item x="24"/>
        <item x="25"/>
        <item x="26"/>
        <item x="2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9"/>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C6E2CF39-DCB3-4971-B974-690AB683ACE5}"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B3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4">
        <item x="0"/>
        <item x="1"/>
        <item x="2"/>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5"/>
  </rowFields>
  <rowItems count="9">
    <i>
      <x/>
    </i>
    <i>
      <x v="2"/>
    </i>
    <i>
      <x v="4"/>
    </i>
    <i>
      <x v="8"/>
    </i>
    <i>
      <x v="9"/>
    </i>
    <i>
      <x v="10"/>
    </i>
    <i>
      <x v="11"/>
    </i>
    <i>
      <x v="12"/>
    </i>
    <i t="grand">
      <x/>
    </i>
  </rowItems>
  <colItems count="1">
    <i/>
  </colItems>
  <pageFields count="1">
    <pageField fld="124"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784C7137-EB65-494A-8EAD-0A4FA40CD0D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i="1">
      <x v="1"/>
    </i>
    <i i="2">
      <x v="2"/>
    </i>
    <i i="3">
      <x v="3"/>
    </i>
    <i i="4">
      <x v="4"/>
    </i>
  </rowItems>
  <colItems count="1">
    <i/>
  </colItems>
  <dataFields count="5">
    <dataField name="Count of Activity State" fld="186" subtotal="count" baseField="3" baseItem="2"/>
    <dataField name="Specialist proprietary software eg Tableau, MS Azure, Power BI" fld="121" subtotal="count" baseField="0" baseItem="0"/>
    <dataField name="Open-source software eg Python, R Studio, JASP" fld="122" subtotal="count" baseField="0" baseItem="0"/>
    <dataField name="Standard office packages eg Office 365" fld="123" subtotal="count" baseField="0" baseItem="0"/>
    <dataField name="Other" fld="1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934474BA-B414-4933-BA3F-E1D9E78680D0}" name="PivotTable9"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8:B110"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1">
        <item x="0"/>
        <item x="2"/>
        <item x="1"/>
        <item x="3"/>
        <item x="4"/>
        <item x="5"/>
        <item x="6"/>
        <item x="7"/>
        <item x="8"/>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5"/>
  </rowFields>
  <rowItems count="11">
    <i>
      <x/>
    </i>
    <i>
      <x v="1"/>
    </i>
    <i>
      <x v="2"/>
    </i>
    <i>
      <x v="3"/>
    </i>
    <i>
      <x v="4"/>
    </i>
    <i>
      <x v="5"/>
    </i>
    <i>
      <x v="6"/>
    </i>
    <i>
      <x v="7"/>
    </i>
    <i>
      <x v="8"/>
    </i>
    <i>
      <x v="9"/>
    </i>
    <i t="grand">
      <x/>
    </i>
  </rowItems>
  <colItems count="1">
    <i/>
  </colItems>
  <pageFields count="1">
    <pageField fld="134" hier="-1"/>
  </pageField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DCB0268A-9927-4BA8-B5E8-93FB0DFA1284}" name="PivotTable8"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B87"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i="1">
      <x v="1"/>
    </i>
    <i i="2">
      <x v="2"/>
    </i>
    <i i="3">
      <x v="3"/>
    </i>
    <i i="4">
      <x v="4"/>
    </i>
    <i i="5">
      <x v="5"/>
    </i>
  </rowItems>
  <colItems count="1">
    <i/>
  </colItems>
  <dataFields count="6">
    <dataField name="Count of Activity State" fld="186" subtotal="count" baseField="127" baseItem="0"/>
    <dataField name="IT security concerns" fld="130" subtotal="count" baseField="0" baseItem="0"/>
    <dataField name="Analytical capability" fld="131" subtotal="count" baseField="0" baseItem="0"/>
    <dataField name="Access to training" fld="132" subtotal="count" baseField="0" baseItem="0"/>
    <dataField name="Access to support" fld="133" subtotal="count" baseField="0" baseItem="0"/>
    <dataField name="Other" fld="13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6ABCD7D9-E30C-46E8-B7E7-261D136E2BC7}"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B67"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9"/>
  </rowFields>
  <rowItems count="4">
    <i>
      <x/>
    </i>
    <i>
      <x v="1"/>
    </i>
    <i>
      <x v="2"/>
    </i>
    <i t="grand">
      <x/>
    </i>
  </rowItems>
  <colItems count="1">
    <i/>
  </colItem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A362CE67-8A45-4A17-BDC4-8A17A2495D59}"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B46"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compact="0" outline="0" showAll="0"/>
    <pivotField axis="axisRow" compact="0" outline="0" showAll="0">
      <items count="5">
        <item x="2"/>
        <item x="0"/>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7"/>
  </rowFields>
  <rowItems count="5">
    <i>
      <x/>
    </i>
    <i>
      <x v="1"/>
    </i>
    <i>
      <x v="2"/>
    </i>
    <i>
      <x v="3"/>
    </i>
    <i t="grand">
      <x/>
    </i>
  </rowItems>
  <colItems count="1">
    <i/>
  </colItems>
  <pageFields count="1">
    <pageField fld="124" hier="-1"/>
  </pageFields>
  <dataFields count="1">
    <dataField name="Count of Activity State" fld="186" subtotal="count" baseField="12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6FB5419A-4E55-4B0F-AA6B-BC18E5B8BD7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2"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7"/>
  </rowFields>
  <rowItems count="4">
    <i>
      <x/>
    </i>
    <i>
      <x v="1"/>
    </i>
    <i>
      <x v="2"/>
    </i>
    <i t="grand">
      <x/>
    </i>
  </rowItems>
  <colItems count="1">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30AB1393-260B-4F1E-BB8B-C7B4C927A29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43:B17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Page" compact="0" outline="0" showAll="0">
      <items count="5">
        <item x="0"/>
        <item x="1"/>
        <item x="3"/>
        <item x="2"/>
        <item t="default"/>
      </items>
    </pivotField>
    <pivotField compact="0" outline="0" showAll="0"/>
    <pivotField axis="axisRow" compact="0" outline="0" showAll="0">
      <items count="31">
        <item x="2"/>
        <item x="0"/>
        <item x="3"/>
        <item x="1"/>
        <item x="4"/>
        <item x="5"/>
        <item x="6"/>
        <item x="7"/>
        <item x="8"/>
        <item x="9"/>
        <item x="10"/>
        <item x="11"/>
        <item x="12"/>
        <item x="13"/>
        <item x="14"/>
        <item x="15"/>
        <item x="16"/>
        <item x="17"/>
        <item x="18"/>
        <item x="19"/>
        <item x="20"/>
        <item x="21"/>
        <item x="22"/>
        <item x="23"/>
        <item x="24"/>
        <item x="25"/>
        <item x="26"/>
        <item x="27"/>
        <item x="28"/>
        <item x="2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pageFields count="2">
    <pageField fld="137" hier="-1"/>
    <pageField fld="14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6C597EE5-1611-4DBD-AEE6-F3774BE72AF5}"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08:B115" firstHeaderRow="2" firstDataRow="2" firstDataCol="1" rowPageCount="2"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Page" compact="0" outline="0" showAll="0">
      <items count="5">
        <item x="0"/>
        <item x="1"/>
        <item x="3"/>
        <item x="2"/>
        <item t="default"/>
      </items>
    </pivotField>
    <pivotField axis="axisRow" compact="0" outline="0" showAll="0">
      <items count="6">
        <item x="1"/>
        <item x="0"/>
        <item x="2"/>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1"/>
  </rowFields>
  <rowItems count="6">
    <i>
      <x/>
    </i>
    <i>
      <x v="1"/>
    </i>
    <i>
      <x v="2"/>
    </i>
    <i>
      <x v="3"/>
    </i>
    <i>
      <x v="4"/>
    </i>
    <i t="grand">
      <x/>
    </i>
  </rowItems>
  <colItems count="1">
    <i/>
  </colItems>
  <pageFields count="2">
    <pageField fld="137" hier="-1"/>
    <pageField fld="14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EBFBB8A9-4DB4-4E9C-BED8-E173960F6CC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7:B62"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axis="axisRow" compact="0" outline="0" showAll="0">
      <items count="34">
        <item x="0"/>
        <item x="2"/>
        <item x="1"/>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38"/>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pageFields count="1">
    <pageField fld="13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2B847611-CAAF-42A6-9E61-528FEF6D8BE8}"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7:B83"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4">
        <item x="1"/>
        <item x="0"/>
        <item x="2"/>
        <item t="default"/>
      </items>
    </pivotField>
    <pivotField compact="0" outline="0" showAll="0"/>
    <pivotField compact="0" outline="0" showAll="0"/>
    <pivotField axis="axisRow" compact="0" outline="0" showAll="0">
      <items count="5">
        <item x="0"/>
        <item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0"/>
  </rowFields>
  <rowItems count="5">
    <i>
      <x/>
    </i>
    <i>
      <x v="1"/>
    </i>
    <i>
      <x v="2"/>
    </i>
    <i>
      <x v="3"/>
    </i>
    <i t="grand">
      <x/>
    </i>
  </rowItems>
  <colItems count="1">
    <i/>
  </colItems>
  <pageFields count="1">
    <pageField fld="137"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F1C77EAB-A6C1-43AE-9E13-3A253D99FDA0}"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B50"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7">
    <i>
      <x/>
    </i>
    <i i="1">
      <x v="1"/>
    </i>
    <i i="2">
      <x v="2"/>
    </i>
    <i i="3">
      <x v="3"/>
    </i>
    <i i="4">
      <x v="4"/>
    </i>
    <i i="5">
      <x v="5"/>
    </i>
    <i i="6">
      <x v="6"/>
    </i>
  </rowItems>
  <colItems count="1">
    <i/>
  </colItems>
  <dataFields count="7">
    <dataField name="Count of Activity State" fld="186" subtotal="count" baseField="0" baseItem="0"/>
    <dataField name="Strongly disagree" fld="146" subtotal="count" baseField="0" baseItem="0"/>
    <dataField name="Disagree" fld="147" subtotal="count" baseField="0" baseItem="0"/>
    <dataField name="Neither agree nor disagree" fld="148" subtotal="count" baseField="0" baseItem="0"/>
    <dataField name="Agree" fld="149" subtotal="count" baseField="0" baseItem="0"/>
    <dataField name="Strongly agree" fld="150" subtotal="count" baseField="0" baseItem="0"/>
    <dataField name="Don’t know" fld="15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968C25CF-D044-4935-9CFB-1F7A16578DDC}"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5:B34"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items count="8">
        <item x="1"/>
        <item x="0"/>
        <item x="2"/>
        <item x="6"/>
        <item x="3"/>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5"/>
  </rowFields>
  <rowItems count="8">
    <i>
      <x/>
    </i>
    <i>
      <x v="1"/>
    </i>
    <i>
      <x v="2"/>
    </i>
    <i>
      <x v="3"/>
    </i>
    <i>
      <x v="4"/>
    </i>
    <i>
      <x v="5"/>
    </i>
    <i>
      <x v="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E0805D91-EF99-4BD8-9DD6-2534C53CFC42}"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6"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8">
        <item x="3"/>
        <item x="2"/>
        <item x="0"/>
        <item x="1"/>
        <item x="6"/>
        <item x="4"/>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44"/>
  </rowFields>
  <rowItems count="8">
    <i>
      <x/>
    </i>
    <i>
      <x v="1"/>
    </i>
    <i>
      <x v="2"/>
    </i>
    <i>
      <x v="3"/>
    </i>
    <i>
      <x v="4"/>
    </i>
    <i>
      <x v="5"/>
    </i>
    <i>
      <x v="6"/>
    </i>
    <i t="grand">
      <x/>
    </i>
  </rowItems>
  <colItems count="1">
    <i/>
  </colItems>
  <dataFields count="1">
    <dataField name="Count of Activity State" fld="18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FF892812-C958-4A42-9C64-04DD823E104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F60" firstHeaderRow="1" firstDataRow="2" firstDataCol="2"/>
  <pivotFields count="222">
    <pivotField compact="0" outline="0" showAll="0"/>
    <pivotField compact="0" outline="0" showAll="0"/>
    <pivotField compact="0" outline="0" showAll="0"/>
    <pivotField axis="axisRow" compact="0" outline="0" showAll="0">
      <items count="24">
        <item x="5"/>
        <item x="1"/>
        <item x="2"/>
        <item x="4"/>
        <item x="3"/>
        <item x="6"/>
        <item x="0"/>
        <item x="22"/>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axis="axisCol" compact="0" outline="0" showAll="0">
      <items count="4">
        <item x="1"/>
        <item x="0"/>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3">
        <item x="2"/>
        <item x="5"/>
        <item x="4"/>
        <item x="0"/>
        <item x="3"/>
        <item x="1"/>
        <item x="49"/>
        <item m="1" x="71"/>
        <item m="1" x="57"/>
        <item x="8"/>
        <item x="9"/>
        <item x="10"/>
        <item x="11"/>
        <item x="12"/>
        <item x="7"/>
        <item x="13"/>
        <item m="1" x="52"/>
        <item x="15"/>
        <item x="16"/>
        <item x="17"/>
        <item x="18"/>
        <item x="19"/>
        <item x="20"/>
        <item m="1" x="55"/>
        <item x="22"/>
        <item x="23"/>
        <item x="24"/>
        <item x="25"/>
        <item x="6"/>
        <item x="14"/>
        <item x="21"/>
        <item m="1" x="72"/>
        <item m="1" x="56"/>
        <item m="1" x="63"/>
        <item m="1" x="51"/>
        <item x="30"/>
        <item m="1" x="70"/>
        <item m="1" x="54"/>
        <item m="1" x="64"/>
        <item x="34"/>
        <item m="1" x="59"/>
        <item m="1" x="60"/>
        <item m="1" x="58"/>
        <item m="1" x="62"/>
        <item m="1" x="65"/>
        <item m="1" x="50"/>
        <item m="1" x="67"/>
        <item m="1" x="68"/>
        <item m="1" x="66"/>
        <item m="1" x="69"/>
        <item m="1" x="53"/>
        <item m="1" x="61"/>
        <item x="47"/>
        <item x="48"/>
        <item x="26"/>
        <item x="27"/>
        <item x="28"/>
        <item x="29"/>
        <item x="31"/>
        <item x="32"/>
        <item x="35"/>
        <item x="36"/>
        <item x="37"/>
        <item x="38"/>
        <item x="39"/>
        <item x="40"/>
        <item x="41"/>
        <item x="42"/>
        <item x="43"/>
        <item x="44"/>
        <item x="45"/>
        <item x="46"/>
        <item x="33"/>
      </items>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95"/>
    <field x="3"/>
  </rowFields>
  <rowItems count="52">
    <i>
      <x/>
      <x v="2"/>
    </i>
    <i>
      <x v="1"/>
      <x/>
    </i>
    <i>
      <x v="2"/>
      <x v="3"/>
    </i>
    <i>
      <x v="3"/>
      <x v="5"/>
    </i>
    <i r="1">
      <x v="6"/>
    </i>
    <i>
      <x v="4"/>
      <x v="4"/>
    </i>
    <i>
      <x v="5"/>
      <x v="1"/>
    </i>
    <i>
      <x v="6"/>
      <x v="7"/>
    </i>
    <i>
      <x v="9"/>
      <x v="3"/>
    </i>
    <i>
      <x v="10"/>
      <x v="9"/>
    </i>
    <i>
      <x v="11"/>
      <x v="10"/>
    </i>
    <i>
      <x v="12"/>
      <x v="11"/>
    </i>
    <i>
      <x v="13"/>
      <x v="12"/>
    </i>
    <i>
      <x v="14"/>
      <x v="8"/>
    </i>
    <i>
      <x v="15"/>
      <x/>
    </i>
    <i>
      <x v="17"/>
      <x v="3"/>
    </i>
    <i>
      <x v="18"/>
      <x/>
    </i>
    <i>
      <x v="19"/>
      <x v="13"/>
    </i>
    <i>
      <x v="20"/>
      <x v="6"/>
    </i>
    <i>
      <x v="21"/>
      <x v="14"/>
    </i>
    <i>
      <x v="22"/>
      <x v="15"/>
    </i>
    <i>
      <x v="24"/>
      <x v="2"/>
    </i>
    <i>
      <x v="25"/>
      <x v="12"/>
    </i>
    <i>
      <x v="26"/>
      <x v="3"/>
    </i>
    <i>
      <x v="27"/>
      <x v="17"/>
    </i>
    <i>
      <x v="28"/>
      <x v="3"/>
    </i>
    <i>
      <x v="29"/>
      <x/>
    </i>
    <i>
      <x v="30"/>
      <x v="16"/>
    </i>
    <i>
      <x v="35"/>
      <x v="12"/>
    </i>
    <i>
      <x v="39"/>
      <x v="3"/>
    </i>
    <i>
      <x v="52"/>
      <x v="3"/>
    </i>
    <i>
      <x v="53"/>
      <x v="7"/>
    </i>
    <i>
      <x v="54"/>
      <x v="3"/>
    </i>
    <i>
      <x v="55"/>
      <x v="18"/>
    </i>
    <i>
      <x v="56"/>
      <x v="12"/>
    </i>
    <i>
      <x v="57"/>
      <x/>
    </i>
    <i>
      <x v="58"/>
      <x/>
    </i>
    <i>
      <x v="59"/>
      <x v="3"/>
    </i>
    <i>
      <x v="60"/>
      <x/>
    </i>
    <i>
      <x v="61"/>
      <x v="14"/>
    </i>
    <i>
      <x v="62"/>
      <x v="19"/>
    </i>
    <i>
      <x v="63"/>
      <x v="3"/>
    </i>
    <i>
      <x v="64"/>
      <x/>
    </i>
    <i>
      <x v="65"/>
      <x v="3"/>
    </i>
    <i>
      <x v="66"/>
      <x v="3"/>
    </i>
    <i>
      <x v="67"/>
      <x/>
    </i>
    <i>
      <x v="68"/>
      <x v="20"/>
    </i>
    <i>
      <x v="69"/>
      <x v="21"/>
    </i>
    <i>
      <x v="70"/>
      <x v="22"/>
    </i>
    <i>
      <x v="71"/>
      <x v="6"/>
    </i>
    <i>
      <x v="72"/>
      <x/>
    </i>
    <i t="grand">
      <x/>
    </i>
  </rowItems>
  <colFields count="1">
    <field x="153"/>
  </colFields>
  <colItems count="4">
    <i>
      <x/>
    </i>
    <i>
      <x v="1"/>
    </i>
    <i>
      <x v="2"/>
    </i>
    <i t="grand">
      <x/>
    </i>
  </colItem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2.xml><?xml version="1.0" encoding="utf-8"?>
<pivotTableDefinition xmlns="http://schemas.openxmlformats.org/spreadsheetml/2006/main" xmlns:mc="http://schemas.openxmlformats.org/markup-compatibility/2006" xmlns:xr="http://schemas.microsoft.com/office/spreadsheetml/2014/revision" mc:Ignorable="xr" xr:uid="{62378E40-7C89-4845-8FDE-B3448C91EB84}"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B19" firstHeaderRow="1" firstDataRow="1"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2">
    <i>
      <x/>
    </i>
    <i i="1">
      <x v="1"/>
    </i>
    <i i="2">
      <x v="2"/>
    </i>
    <i i="3">
      <x v="3"/>
    </i>
    <i i="4">
      <x v="4"/>
    </i>
    <i i="5">
      <x v="5"/>
    </i>
    <i i="6">
      <x v="6"/>
    </i>
    <i i="7">
      <x v="7"/>
    </i>
    <i i="8">
      <x v="8"/>
    </i>
    <i i="9">
      <x v="9"/>
    </i>
    <i i="10">
      <x v="10"/>
    </i>
    <i i="11">
      <x v="11"/>
    </i>
  </rowItems>
  <colItems count="1">
    <i/>
  </colItems>
  <dataFields count="12">
    <dataField name="Count of Activity State" fld="186" subtotal="count" baseField="3" baseItem="2"/>
    <dataField name="Access to good quality training" fld="155" subtotal="count" baseField="0" baseItem="0"/>
    <dataField name="Access to analytical tools (proprietary and open Source)" fld="156" subtotal="count" baseField="0" baseItem="0"/>
    <dataField name="Decision-makers asking better questions of data professional teams" fld="157" subtotal="count" baseField="0" baseItem="0"/>
    <dataField name="Recruitment and retention of professionals" fld="158" subtotal="count" baseField="0" baseItem="0"/>
    <dataField name="Data professionals peer support and networking" fld="159" subtotal="count" baseField="0" baseItem="0"/>
    <dataField name="Reducing routine analytical ‘churn’" fld="160" subtotal="count" baseField="0" baseItem="0"/>
    <dataField name="Raising the profile and importance of good analysis in my organisation" fld="161" subtotal="count" baseField="0" baseItem="0"/>
    <dataField name="Career framework and progression" fld="162" subtotal="count" baseField="0" baseItem="0"/>
    <dataField name="Professional Registration (Association of Professional Healthcare Analysts)" fld="163" subtotal="count" baseField="0" baseItem="0"/>
    <dataField name="Financial constraints" fld="164" subtotal="count" baseField="0" baseItem="0"/>
    <dataField name="None – we have no challenges" fld="16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3.xml><?xml version="1.0" encoding="utf-8"?>
<pivotTableDefinition xmlns="http://schemas.openxmlformats.org/spreadsheetml/2006/main" xmlns:mc="http://schemas.openxmlformats.org/markup-compatibility/2006" xmlns:xr="http://schemas.microsoft.com/office/spreadsheetml/2014/revision" mc:Ignorable="xr" xr:uid="{B5106A62-CDB9-428F-80F1-37197DF794F4}"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B39" firstHeaderRow="2" firstDataRow="2" firstDataCol="1" rowPageCount="1" colPageCount="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ware of national competency framework"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axis="axisRow" compact="0" outline="0" showAll="0">
      <items count="14">
        <item x="2"/>
        <item x="0"/>
        <item x="1"/>
        <item x="3"/>
        <item x="4"/>
        <item x="5"/>
        <item x="6"/>
        <item x="7"/>
        <item x="8"/>
        <item x="9"/>
        <item x="10"/>
        <item x="11"/>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67"/>
  </rowFields>
  <rowItems count="9">
    <i>
      <x/>
    </i>
    <i>
      <x v="1"/>
    </i>
    <i>
      <x v="4"/>
    </i>
    <i>
      <x v="6"/>
    </i>
    <i>
      <x v="7"/>
    </i>
    <i>
      <x v="9"/>
    </i>
    <i>
      <x v="11"/>
    </i>
    <i>
      <x v="12"/>
    </i>
    <i t="grand">
      <x/>
    </i>
  </rowItems>
  <colItems count="1">
    <i/>
  </colItems>
  <pageFields count="1">
    <pageField fld="166" item="0" hier="-1"/>
  </pageFields>
  <dataFields count="1">
    <dataField name="Count of Activity State" fld="186" subtotal="count" baseField="3"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4.xml><?xml version="1.0" encoding="utf-8"?>
<pivotTableDefinition xmlns="http://schemas.openxmlformats.org/spreadsheetml/2006/main" xmlns:mc="http://schemas.openxmlformats.org/markup-compatibility/2006" xmlns:xr="http://schemas.microsoft.com/office/spreadsheetml/2014/revision" mc:Ignorable="xr" xr:uid="{DC2E6B06-4CFD-4AB2-B10A-53ADD6B187A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G40" firstHeaderRow="2"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What support, if any, could arm’s-length bodies provide that would assist you with the challenges you have highlighted?" axis="axisRow" compact="0" outline="0" showAll="0">
      <items count="32">
        <item x="3"/>
        <item x="2"/>
        <item x="0"/>
        <item x="1"/>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69"/>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5.xml><?xml version="1.0" encoding="utf-8"?>
<pivotTableDefinition xmlns="http://schemas.openxmlformats.org/spreadsheetml/2006/main" xmlns:mc="http://schemas.openxmlformats.org/markup-compatibility/2006" xmlns:xr="http://schemas.microsoft.com/office/spreadsheetml/2014/revision" mc:Ignorable="xr" xr:uid="{84421496-F487-48F8-A086-4F3114F4E2A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G47" firstHeaderRow="1" firstDataRow="2" firstDataCol="1"/>
  <pivotFields count="2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axis="axisRow" compact="0" outline="0" showAll="0">
      <items count="39">
        <item x="5"/>
        <item x="4"/>
        <item x="2"/>
        <item x="0"/>
        <item x="3"/>
        <item x="1"/>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compact="0" outline="0" showAll="0"/>
    <pivotField compact="0" outline="0" showAll="0"/>
    <pivotField compact="0" numFmtId="164"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extLst>
        <ext xmlns:x14="http://schemas.microsoft.com/office/spreadsheetml/2009/9/main" uri="{2946ED86-A175-432a-8AC1-64E0C546D7DE}">
          <x14:pivotField fillDownLabels="1"/>
        </ext>
      </extLst>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7"/>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Fields count="1">
    <field x="-2"/>
  </colFields>
  <colItems count="6">
    <i>
      <x/>
    </i>
    <i i="1">
      <x v="1"/>
    </i>
    <i i="2">
      <x v="2"/>
    </i>
    <i i="3">
      <x v="3"/>
    </i>
    <i i="4">
      <x v="4"/>
    </i>
    <i i="5">
      <x v="5"/>
    </i>
  </colItems>
  <dataFields count="6">
    <dataField name="Focus groups relating to this survey" fld="171" subtotal="count" baseField="0" baseItem="0"/>
    <dataField name="Analyst X community" fld="172" subtotal="count" baseField="0" baseItem="0"/>
    <dataField name="Data professionalisation newsletter" fld="173" subtotal="count" baseField="0" baseItem="0"/>
    <dataField name="National Competency Framework for data professionals updates" fld="174" subtotal="count" baseField="0" baseItem="0"/>
    <dataField name="National Competency Framework for data professionals testing" fld="175" subtotal="count" baseField="0" baseItem="0"/>
    <dataField name="All of the above" fld="176" subtotal="count" baseField="0" baseItem="0"/>
  </dataFields>
  <formats count="1">
    <format dxfId="0">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odsportal.digital.nhs.uk/Organisation/Search"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4.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rinterSettings" Target="../printerSettings/printerSettings5.bin"/><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3.xml"/><Relationship Id="rId2" Type="http://schemas.openxmlformats.org/officeDocument/2006/relationships/pivotTable" Target="../pivotTables/pivotTable22.xml"/><Relationship Id="rId1" Type="http://schemas.openxmlformats.org/officeDocument/2006/relationships/pivotTable" Target="../pivotTables/pivotTable21.xml"/><Relationship Id="rId5" Type="http://schemas.openxmlformats.org/officeDocument/2006/relationships/printerSettings" Target="../printerSettings/printerSettings12.bin"/><Relationship Id="rId4" Type="http://schemas.openxmlformats.org/officeDocument/2006/relationships/pivotTable" Target="../pivotTables/pivotTable24.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25.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8.xml"/><Relationship Id="rId7" Type="http://schemas.openxmlformats.org/officeDocument/2006/relationships/printerSettings" Target="../printerSettings/printerSettings14.bin"/><Relationship Id="rId2" Type="http://schemas.openxmlformats.org/officeDocument/2006/relationships/pivotTable" Target="../pivotTables/pivotTable27.xml"/><Relationship Id="rId1" Type="http://schemas.openxmlformats.org/officeDocument/2006/relationships/pivotTable" Target="../pivotTables/pivotTable26.xml"/><Relationship Id="rId6" Type="http://schemas.openxmlformats.org/officeDocument/2006/relationships/pivotTable" Target="../pivotTables/pivotTable31.xml"/><Relationship Id="rId5" Type="http://schemas.openxmlformats.org/officeDocument/2006/relationships/pivotTable" Target="../pivotTables/pivotTable30.xml"/><Relationship Id="rId4" Type="http://schemas.openxmlformats.org/officeDocument/2006/relationships/pivotTable" Target="../pivotTables/pivotTable29.xm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4"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4"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4"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pivotTable" Target="../pivotTables/pivotTable45.xml"/><Relationship Id="rId2" Type="http://schemas.openxmlformats.org/officeDocument/2006/relationships/pivotTable" Target="../pivotTables/pivotTable44.xml"/><Relationship Id="rId1" Type="http://schemas.openxmlformats.org/officeDocument/2006/relationships/pivotTable" Target="../pivotTables/pivotTable43.xml"/><Relationship Id="rId4"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ivotTable" Target="../pivotTables/pivotTable46.xml"/></Relationships>
</file>

<file path=xl/worksheets/_rels/sheet23.xml.rels><?xml version="1.0" encoding="UTF-8" standalone="yes"?>
<Relationships xmlns="http://schemas.openxmlformats.org/package/2006/relationships"><Relationship Id="rId3" Type="http://schemas.openxmlformats.org/officeDocument/2006/relationships/pivotTable" Target="../pivotTables/pivotTable49.xml"/><Relationship Id="rId7" Type="http://schemas.openxmlformats.org/officeDocument/2006/relationships/printerSettings" Target="../printerSettings/printerSettings21.bin"/><Relationship Id="rId2" Type="http://schemas.openxmlformats.org/officeDocument/2006/relationships/pivotTable" Target="../pivotTables/pivotTable48.xml"/><Relationship Id="rId1" Type="http://schemas.openxmlformats.org/officeDocument/2006/relationships/pivotTable" Target="../pivotTables/pivotTable47.xml"/><Relationship Id="rId6" Type="http://schemas.openxmlformats.org/officeDocument/2006/relationships/pivotTable" Target="../pivotTables/pivotTable52.xml"/><Relationship Id="rId5" Type="http://schemas.openxmlformats.org/officeDocument/2006/relationships/pivotTable" Target="../pivotTables/pivotTable51.xml"/><Relationship Id="rId4" Type="http://schemas.openxmlformats.org/officeDocument/2006/relationships/pivotTable" Target="../pivotTables/pivotTable50.xml"/></Relationships>
</file>

<file path=xl/worksheets/_rels/sheet24.xml.rels><?xml version="1.0" encoding="UTF-8" standalone="yes"?>
<Relationships xmlns="http://schemas.openxmlformats.org/package/2006/relationships"><Relationship Id="rId3" Type="http://schemas.openxmlformats.org/officeDocument/2006/relationships/pivotTable" Target="../pivotTables/pivotTable55.xml"/><Relationship Id="rId2" Type="http://schemas.openxmlformats.org/officeDocument/2006/relationships/pivotTable" Target="../pivotTables/pivotTable54.xml"/><Relationship Id="rId1" Type="http://schemas.openxmlformats.org/officeDocument/2006/relationships/pivotTable" Target="../pivotTables/pivotTable53.xml"/><Relationship Id="rId6" Type="http://schemas.openxmlformats.org/officeDocument/2006/relationships/printerSettings" Target="../printerSettings/printerSettings22.bin"/><Relationship Id="rId5" Type="http://schemas.openxmlformats.org/officeDocument/2006/relationships/pivotTable" Target="../pivotTables/pivotTable57.xml"/><Relationship Id="rId4" Type="http://schemas.openxmlformats.org/officeDocument/2006/relationships/pivotTable" Target="../pivotTables/pivotTable56.xml"/></Relationships>
</file>

<file path=xl/worksheets/_rels/sheet25.xml.rels><?xml version="1.0" encoding="UTF-8" standalone="yes"?>
<Relationships xmlns="http://schemas.openxmlformats.org/package/2006/relationships"><Relationship Id="rId3" Type="http://schemas.openxmlformats.org/officeDocument/2006/relationships/pivotTable" Target="../pivotTables/pivotTable60.xml"/><Relationship Id="rId2" Type="http://schemas.openxmlformats.org/officeDocument/2006/relationships/pivotTable" Target="../pivotTables/pivotTable59.xml"/><Relationship Id="rId1" Type="http://schemas.openxmlformats.org/officeDocument/2006/relationships/pivotTable" Target="../pivotTables/pivotTable58.xml"/><Relationship Id="rId4"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ivotTable" Target="../pivotTables/pivotTable61.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pivotTable" Target="../pivotTables/pivotTable63.xml"/><Relationship Id="rId1" Type="http://schemas.openxmlformats.org/officeDocument/2006/relationships/pivotTable" Target="../pivotTables/pivotTable62.xm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ivotTable" Target="../pivotTables/pivotTable64.xm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ivotTable" Target="../pivotTables/pivotTable6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N361"/>
  <sheetViews>
    <sheetView tabSelected="1" topLeftCell="GM1" workbookViewId="0">
      <selection activeCell="GJ4" sqref="GJ4"/>
    </sheetView>
  </sheetViews>
  <sheetFormatPr defaultRowHeight="15"/>
  <cols>
    <col min="1" max="195" width="30.7109375" customWidth="1"/>
    <col min="196" max="196" width="34.7109375" customWidth="1"/>
    <col min="197" max="197" width="22.85546875" customWidth="1"/>
    <col min="198" max="198" width="19.85546875" customWidth="1"/>
  </cols>
  <sheetData>
    <row r="2" spans="1:222" ht="23.25">
      <c r="A2" s="11" t="s">
        <v>998</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0" t="s">
        <v>999</v>
      </c>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row>
    <row r="3" spans="1:222">
      <c r="A3" t="s">
        <v>2</v>
      </c>
      <c r="B3" t="s">
        <v>4</v>
      </c>
      <c r="C3" t="s">
        <v>6</v>
      </c>
      <c r="D3" t="s">
        <v>8</v>
      </c>
      <c r="E3" t="s">
        <v>10</v>
      </c>
      <c r="F3" t="s">
        <v>12</v>
      </c>
      <c r="G3" t="s">
        <v>14</v>
      </c>
      <c r="H3" t="s">
        <v>17</v>
      </c>
      <c r="I3" t="s">
        <v>19</v>
      </c>
      <c r="J3" t="s">
        <v>21</v>
      </c>
      <c r="K3" t="s">
        <v>23</v>
      </c>
      <c r="L3" t="s">
        <v>25</v>
      </c>
      <c r="M3" t="s">
        <v>28</v>
      </c>
      <c r="N3" t="s">
        <v>30</v>
      </c>
      <c r="O3" t="s">
        <v>32</v>
      </c>
      <c r="P3" t="s">
        <v>34</v>
      </c>
      <c r="Q3" t="s">
        <v>36</v>
      </c>
      <c r="R3" t="s">
        <v>38</v>
      </c>
      <c r="S3" t="s">
        <v>40</v>
      </c>
      <c r="T3" t="s">
        <v>42</v>
      </c>
      <c r="U3" t="s">
        <v>44</v>
      </c>
      <c r="V3" t="s">
        <v>46</v>
      </c>
      <c r="W3" t="s">
        <v>48</v>
      </c>
      <c r="X3" t="s">
        <v>50</v>
      </c>
      <c r="Y3" t="s">
        <v>52</v>
      </c>
      <c r="Z3" t="s">
        <v>54</v>
      </c>
      <c r="AA3" t="s">
        <v>55</v>
      </c>
      <c r="AB3" t="s">
        <v>56</v>
      </c>
      <c r="AC3" t="s">
        <v>57</v>
      </c>
      <c r="AD3" t="s">
        <v>58</v>
      </c>
      <c r="AE3" t="s">
        <v>59</v>
      </c>
      <c r="AF3" t="s">
        <v>60</v>
      </c>
      <c r="AG3" t="s">
        <v>61</v>
      </c>
      <c r="AH3" t="s">
        <v>62</v>
      </c>
      <c r="AI3" t="s">
        <v>63</v>
      </c>
      <c r="AJ3" t="s">
        <v>65</v>
      </c>
      <c r="AK3" t="s">
        <v>66</v>
      </c>
      <c r="AL3" t="s">
        <v>67</v>
      </c>
      <c r="AM3" t="s">
        <v>68</v>
      </c>
      <c r="AN3" t="s">
        <v>69</v>
      </c>
      <c r="AO3" t="s">
        <v>70</v>
      </c>
      <c r="AP3" t="s">
        <v>71</v>
      </c>
      <c r="AQ3" t="s">
        <v>72</v>
      </c>
      <c r="AR3" t="s">
        <v>73</v>
      </c>
      <c r="AS3" t="s">
        <v>74</v>
      </c>
      <c r="AT3" t="s">
        <v>75</v>
      </c>
      <c r="AU3" t="s">
        <v>77</v>
      </c>
      <c r="AV3" t="s">
        <v>78</v>
      </c>
      <c r="AW3" t="s">
        <v>79</v>
      </c>
      <c r="AX3" t="s">
        <v>81</v>
      </c>
      <c r="AY3" t="s">
        <v>82</v>
      </c>
      <c r="AZ3" t="s">
        <v>83</v>
      </c>
      <c r="BA3" t="s">
        <v>84</v>
      </c>
      <c r="BB3" t="s">
        <v>85</v>
      </c>
      <c r="BC3" t="s">
        <v>86</v>
      </c>
      <c r="BD3" t="s">
        <v>87</v>
      </c>
      <c r="BE3" t="s">
        <v>88</v>
      </c>
      <c r="BF3" t="s">
        <v>90</v>
      </c>
      <c r="BG3" t="s">
        <v>91</v>
      </c>
      <c r="BH3" t="s">
        <v>92</v>
      </c>
      <c r="BI3" t="s">
        <v>94</v>
      </c>
      <c r="BJ3" t="s">
        <v>95</v>
      </c>
      <c r="BK3" t="s">
        <v>97</v>
      </c>
      <c r="BL3" t="s">
        <v>98</v>
      </c>
      <c r="BM3" t="s">
        <v>99</v>
      </c>
      <c r="BN3" t="s">
        <v>100</v>
      </c>
      <c r="BO3" t="s">
        <v>101</v>
      </c>
      <c r="BP3" t="s">
        <v>103</v>
      </c>
      <c r="BQ3" t="s">
        <v>104</v>
      </c>
      <c r="BR3" t="s">
        <v>106</v>
      </c>
      <c r="BS3" t="s">
        <v>107</v>
      </c>
      <c r="BT3" t="s">
        <v>108</v>
      </c>
      <c r="BU3" t="s">
        <v>109</v>
      </c>
      <c r="BV3" t="s">
        <v>110</v>
      </c>
      <c r="BW3" t="s">
        <v>111</v>
      </c>
      <c r="BX3" t="s">
        <v>112</v>
      </c>
      <c r="BY3" t="s">
        <v>113</v>
      </c>
      <c r="BZ3" t="s">
        <v>114</v>
      </c>
      <c r="CA3" t="s">
        <v>115</v>
      </c>
      <c r="CB3" t="s">
        <v>116</v>
      </c>
      <c r="CC3" t="s">
        <v>117</v>
      </c>
      <c r="CD3" t="s">
        <v>118</v>
      </c>
      <c r="CE3" t="s">
        <v>119</v>
      </c>
      <c r="CF3" t="s">
        <v>121</v>
      </c>
      <c r="CG3" t="s">
        <v>122</v>
      </c>
      <c r="CH3" t="s">
        <v>123</v>
      </c>
      <c r="CI3" t="s">
        <v>124</v>
      </c>
      <c r="CJ3" t="s">
        <v>126</v>
      </c>
      <c r="CK3" t="s">
        <v>127</v>
      </c>
      <c r="CL3" t="s">
        <v>128</v>
      </c>
      <c r="CM3" t="s">
        <v>129</v>
      </c>
      <c r="CN3" t="s">
        <v>130</v>
      </c>
      <c r="CO3" t="s">
        <v>131</v>
      </c>
      <c r="CP3" t="s">
        <v>132</v>
      </c>
      <c r="CQ3" t="s">
        <v>133</v>
      </c>
      <c r="CR3" t="s">
        <v>135</v>
      </c>
      <c r="CS3" t="s">
        <v>136</v>
      </c>
      <c r="CT3" t="s">
        <v>137</v>
      </c>
      <c r="CU3" t="s">
        <v>138</v>
      </c>
      <c r="CV3" t="s">
        <v>139</v>
      </c>
      <c r="CW3" t="s">
        <v>140</v>
      </c>
      <c r="CX3" t="s">
        <v>141</v>
      </c>
      <c r="CY3" t="s">
        <v>142</v>
      </c>
      <c r="CZ3" t="s">
        <v>144</v>
      </c>
      <c r="DA3" t="s">
        <v>145</v>
      </c>
      <c r="DB3" t="s">
        <v>146</v>
      </c>
      <c r="DC3" t="s">
        <v>147</v>
      </c>
      <c r="DD3" t="s">
        <v>148</v>
      </c>
      <c r="DE3" t="s">
        <v>149</v>
      </c>
      <c r="DF3" t="s">
        <v>150</v>
      </c>
      <c r="DG3" t="s">
        <v>151</v>
      </c>
      <c r="DH3" t="s">
        <v>153</v>
      </c>
      <c r="DI3" t="s">
        <v>154</v>
      </c>
      <c r="DJ3" t="s">
        <v>155</v>
      </c>
      <c r="DK3" t="s">
        <v>156</v>
      </c>
      <c r="DL3" t="s">
        <v>157</v>
      </c>
      <c r="DM3" t="s">
        <v>158</v>
      </c>
      <c r="DN3" t="s">
        <v>159</v>
      </c>
      <c r="DO3" t="s">
        <v>160</v>
      </c>
      <c r="DP3" t="s">
        <v>162</v>
      </c>
      <c r="DQ3" t="s">
        <v>163</v>
      </c>
      <c r="DR3" t="s">
        <v>165</v>
      </c>
      <c r="DS3" t="s">
        <v>166</v>
      </c>
      <c r="DT3" t="s">
        <v>167</v>
      </c>
      <c r="DU3" t="s">
        <v>168</v>
      </c>
      <c r="DV3" t="s">
        <v>169</v>
      </c>
      <c r="DW3" t="s">
        <v>170</v>
      </c>
      <c r="DX3" t="s">
        <v>171</v>
      </c>
      <c r="DY3" t="s">
        <v>172</v>
      </c>
      <c r="DZ3" t="s">
        <v>173</v>
      </c>
      <c r="EA3" t="s">
        <v>174</v>
      </c>
      <c r="EB3" t="s">
        <v>175</v>
      </c>
      <c r="EC3" t="s">
        <v>176</v>
      </c>
      <c r="ED3" t="s">
        <v>177</v>
      </c>
      <c r="EE3" t="s">
        <v>178</v>
      </c>
      <c r="EF3" t="s">
        <v>179</v>
      </c>
      <c r="EG3" t="s">
        <v>180</v>
      </c>
      <c r="EH3" t="s">
        <v>182</v>
      </c>
      <c r="EI3" t="s">
        <v>183</v>
      </c>
      <c r="EJ3" t="s">
        <v>184</v>
      </c>
      <c r="EK3" t="s">
        <v>185</v>
      </c>
      <c r="EL3" t="s">
        <v>186</v>
      </c>
      <c r="EM3" t="s">
        <v>187</v>
      </c>
      <c r="EN3" t="s">
        <v>188</v>
      </c>
      <c r="EO3" t="s">
        <v>190</v>
      </c>
      <c r="EP3" t="s">
        <v>191</v>
      </c>
      <c r="EQ3" t="s">
        <v>192</v>
      </c>
      <c r="ER3" t="s">
        <v>193</v>
      </c>
      <c r="ES3" t="s">
        <v>194</v>
      </c>
      <c r="ET3" t="s">
        <v>195</v>
      </c>
      <c r="EU3" t="s">
        <v>196</v>
      </c>
      <c r="EV3" t="s">
        <v>197</v>
      </c>
      <c r="EW3" t="s">
        <v>198</v>
      </c>
      <c r="EX3" t="s">
        <v>200</v>
      </c>
      <c r="EY3" t="s">
        <v>201</v>
      </c>
      <c r="EZ3" t="s">
        <v>203</v>
      </c>
      <c r="FA3" t="s">
        <v>204</v>
      </c>
      <c r="FB3" t="s">
        <v>205</v>
      </c>
      <c r="FC3" t="s">
        <v>206</v>
      </c>
      <c r="FD3" t="s">
        <v>207</v>
      </c>
      <c r="FE3" t="s">
        <v>208</v>
      </c>
      <c r="FF3" t="s">
        <v>209</v>
      </c>
      <c r="FG3" t="s">
        <v>210</v>
      </c>
      <c r="FH3" t="s">
        <v>211</v>
      </c>
      <c r="FI3" t="s">
        <v>212</v>
      </c>
      <c r="FJ3" t="s">
        <v>213</v>
      </c>
      <c r="FK3" t="s">
        <v>214</v>
      </c>
      <c r="FL3" t="s">
        <v>215</v>
      </c>
      <c r="FM3" t="s">
        <v>216</v>
      </c>
      <c r="FN3" t="s">
        <v>218</v>
      </c>
      <c r="FO3" t="s">
        <v>219</v>
      </c>
      <c r="FP3" t="s">
        <v>221</v>
      </c>
      <c r="FQ3" t="s">
        <v>222</v>
      </c>
      <c r="FR3" t="s">
        <v>223</v>
      </c>
      <c r="FS3" t="s">
        <v>224</v>
      </c>
      <c r="FT3" t="s">
        <v>225</v>
      </c>
      <c r="FU3" t="s">
        <v>226</v>
      </c>
      <c r="FV3" t="s">
        <v>227</v>
      </c>
      <c r="FW3" t="s">
        <v>228</v>
      </c>
      <c r="FX3" t="s">
        <v>229</v>
      </c>
      <c r="FY3" t="s">
        <v>230</v>
      </c>
      <c r="FZ3" t="s">
        <v>231</v>
      </c>
      <c r="GA3" t="s">
        <v>232</v>
      </c>
      <c r="GB3" t="s">
        <v>233</v>
      </c>
      <c r="GC3" t="s">
        <v>234</v>
      </c>
      <c r="GD3" t="s">
        <v>235</v>
      </c>
      <c r="GE3" t="s">
        <v>236</v>
      </c>
      <c r="GF3" t="s">
        <v>237</v>
      </c>
      <c r="GG3" t="s">
        <v>238</v>
      </c>
      <c r="GH3" t="s">
        <v>239</v>
      </c>
      <c r="GI3" t="s">
        <v>240</v>
      </c>
      <c r="GJ3" t="s">
        <v>241</v>
      </c>
      <c r="GK3" t="s">
        <v>242</v>
      </c>
      <c r="GL3" t="s">
        <v>243</v>
      </c>
      <c r="GM3" t="s">
        <v>245</v>
      </c>
      <c r="GN3" t="s">
        <v>248</v>
      </c>
      <c r="GO3" s="4" t="s">
        <v>251</v>
      </c>
      <c r="GP3" s="4" t="s">
        <v>307</v>
      </c>
      <c r="GQ3" s="4" t="s">
        <v>256</v>
      </c>
      <c r="GR3" s="4" t="s">
        <v>258</v>
      </c>
      <c r="GS3" s="4" t="s">
        <v>260</v>
      </c>
      <c r="GT3" s="4" t="s">
        <v>262</v>
      </c>
      <c r="GU3" s="4" t="s">
        <v>264</v>
      </c>
      <c r="GV3" s="4" t="s">
        <v>266</v>
      </c>
      <c r="GW3" s="4" t="s">
        <v>268</v>
      </c>
      <c r="GX3" s="4" t="s">
        <v>270</v>
      </c>
      <c r="GY3" s="4" t="s">
        <v>272</v>
      </c>
      <c r="GZ3" s="4" t="s">
        <v>274</v>
      </c>
      <c r="HA3" s="4" t="s">
        <v>276</v>
      </c>
      <c r="HB3" s="4" t="s">
        <v>278</v>
      </c>
      <c r="HC3" s="4" t="s">
        <v>280</v>
      </c>
      <c r="HD3" s="4" t="s">
        <v>282</v>
      </c>
      <c r="HE3" s="4" t="s">
        <v>284</v>
      </c>
      <c r="HF3" s="4" t="s">
        <v>286</v>
      </c>
      <c r="HG3" s="4" t="s">
        <v>288</v>
      </c>
      <c r="HH3" s="4" t="s">
        <v>290</v>
      </c>
      <c r="HI3" s="4" t="s">
        <v>292</v>
      </c>
      <c r="HJ3" s="4" t="s">
        <v>294</v>
      </c>
      <c r="HK3" s="4" t="s">
        <v>296</v>
      </c>
      <c r="HL3" s="4" t="s">
        <v>298</v>
      </c>
      <c r="HM3" s="4" t="s">
        <v>300</v>
      </c>
      <c r="HN3" s="4" t="s">
        <v>302</v>
      </c>
    </row>
    <row r="4" spans="1:222">
      <c r="A4">
        <v>607</v>
      </c>
      <c r="B4" t="s">
        <v>313</v>
      </c>
      <c r="D4" t="s">
        <v>466</v>
      </c>
      <c r="F4" t="s">
        <v>485</v>
      </c>
      <c r="H4">
        <v>11</v>
      </c>
      <c r="I4">
        <v>10</v>
      </c>
      <c r="J4">
        <v>10</v>
      </c>
      <c r="K4">
        <v>0</v>
      </c>
      <c r="M4">
        <v>0</v>
      </c>
      <c r="N4">
        <v>0</v>
      </c>
      <c r="O4">
        <v>0</v>
      </c>
      <c r="P4">
        <v>0</v>
      </c>
      <c r="Q4">
        <v>0</v>
      </c>
      <c r="R4">
        <v>0</v>
      </c>
      <c r="S4">
        <v>0</v>
      </c>
      <c r="T4">
        <v>0</v>
      </c>
      <c r="U4">
        <v>4</v>
      </c>
      <c r="V4">
        <v>0</v>
      </c>
      <c r="W4">
        <v>4</v>
      </c>
      <c r="X4">
        <v>0</v>
      </c>
      <c r="Y4">
        <v>2</v>
      </c>
      <c r="Z4">
        <v>0</v>
      </c>
      <c r="AA4">
        <v>0</v>
      </c>
      <c r="AB4">
        <v>0</v>
      </c>
      <c r="AC4">
        <v>0</v>
      </c>
      <c r="AD4">
        <v>0</v>
      </c>
      <c r="AE4">
        <v>0</v>
      </c>
      <c r="AF4">
        <v>0</v>
      </c>
      <c r="AG4">
        <v>0</v>
      </c>
      <c r="AH4">
        <v>0</v>
      </c>
      <c r="AJ4">
        <v>0</v>
      </c>
      <c r="AK4">
        <v>0</v>
      </c>
      <c r="AL4">
        <v>0</v>
      </c>
      <c r="AM4">
        <v>0</v>
      </c>
      <c r="AN4">
        <v>0</v>
      </c>
      <c r="AO4">
        <v>0</v>
      </c>
      <c r="AP4">
        <v>0</v>
      </c>
      <c r="AQ4">
        <v>0</v>
      </c>
      <c r="AR4">
        <v>10</v>
      </c>
      <c r="AS4">
        <v>0</v>
      </c>
      <c r="AU4" t="s">
        <v>595</v>
      </c>
      <c r="AX4" t="s">
        <v>613</v>
      </c>
      <c r="AY4" t="s">
        <v>614</v>
      </c>
      <c r="AZ4" t="s">
        <v>615</v>
      </c>
      <c r="BC4" t="s">
        <v>1000</v>
      </c>
      <c r="BD4" t="s">
        <v>1001</v>
      </c>
      <c r="BF4" t="s">
        <v>622</v>
      </c>
      <c r="BI4" t="s">
        <v>627</v>
      </c>
      <c r="BK4" t="s">
        <v>633</v>
      </c>
      <c r="BL4" t="s">
        <v>638</v>
      </c>
      <c r="BM4" t="s">
        <v>654</v>
      </c>
      <c r="BN4" t="s">
        <v>632</v>
      </c>
      <c r="BP4" t="s">
        <v>665</v>
      </c>
      <c r="BR4" t="s">
        <v>632</v>
      </c>
      <c r="CC4" t="s">
        <v>632</v>
      </c>
      <c r="CF4" t="s">
        <v>732</v>
      </c>
      <c r="CH4" t="s">
        <v>760</v>
      </c>
      <c r="CJ4" t="s">
        <v>632</v>
      </c>
      <c r="CR4" t="s">
        <v>632</v>
      </c>
      <c r="CZ4" t="s">
        <v>632</v>
      </c>
      <c r="DH4" t="s">
        <v>632</v>
      </c>
      <c r="DP4">
        <v>0</v>
      </c>
      <c r="DR4" t="s">
        <v>800</v>
      </c>
      <c r="DS4" t="s">
        <v>801</v>
      </c>
      <c r="DT4" t="s">
        <v>802</v>
      </c>
      <c r="DU4" t="s">
        <v>598</v>
      </c>
      <c r="DV4" t="s">
        <v>803</v>
      </c>
      <c r="DX4" t="s">
        <v>812</v>
      </c>
      <c r="DZ4" t="s">
        <v>632</v>
      </c>
      <c r="EF4" t="s">
        <v>819</v>
      </c>
      <c r="EH4" t="s">
        <v>633</v>
      </c>
      <c r="EI4" t="s">
        <v>830</v>
      </c>
      <c r="EK4" t="s">
        <v>632</v>
      </c>
      <c r="EM4" t="s">
        <v>870</v>
      </c>
      <c r="EO4" t="s">
        <v>627</v>
      </c>
      <c r="EP4" t="s">
        <v>627</v>
      </c>
      <c r="ET4" t="s">
        <v>626</v>
      </c>
      <c r="EX4" t="s">
        <v>633</v>
      </c>
      <c r="FB4" t="s">
        <v>905</v>
      </c>
      <c r="FF4" t="s">
        <v>909</v>
      </c>
      <c r="FG4" t="s">
        <v>910</v>
      </c>
      <c r="FI4" t="s">
        <v>912</v>
      </c>
      <c r="FK4" t="s">
        <v>598</v>
      </c>
      <c r="FL4" t="s">
        <v>915</v>
      </c>
      <c r="FN4" t="s">
        <v>926</v>
      </c>
      <c r="FQ4" t="s">
        <v>956</v>
      </c>
      <c r="FR4" t="s">
        <v>957</v>
      </c>
      <c r="FS4" t="s">
        <v>958</v>
      </c>
      <c r="FV4" t="s">
        <v>964</v>
      </c>
      <c r="FX4" t="s">
        <v>1002</v>
      </c>
      <c r="FY4" s="9">
        <v>44994.370554085472</v>
      </c>
      <c r="FZ4" s="9">
        <v>44994.660024653567</v>
      </c>
      <c r="GA4" s="9">
        <v>44994.659876419973</v>
      </c>
      <c r="GB4" t="s">
        <v>1003</v>
      </c>
      <c r="GC4" t="s">
        <v>1004</v>
      </c>
      <c r="GD4" t="s">
        <v>632</v>
      </c>
      <c r="GE4" t="s">
        <v>1005</v>
      </c>
      <c r="GF4" t="s">
        <v>1006</v>
      </c>
      <c r="GG4" t="s">
        <v>1007</v>
      </c>
      <c r="GH4" t="s">
        <v>1008</v>
      </c>
      <c r="GI4" t="s">
        <v>1009</v>
      </c>
      <c r="GJ4" t="s">
        <v>1010</v>
      </c>
      <c r="GK4" t="s">
        <v>1011</v>
      </c>
      <c r="GL4" t="s">
        <v>1012</v>
      </c>
      <c r="GM4" t="str">
        <f>IF(ISNA(VLOOKUP($A4,'Org Names'!$B$7:$I$503,2,FALSE)),$B4,VLOOKUP($A4,'Org Names'!$B$7:$I$503,2,FALSE))</f>
        <v>Norfolk County Council</v>
      </c>
      <c r="GN4" t="str">
        <f>IF(A4="","XXX"&amp;" - "&amp;GM4,A4&amp;" - "&amp;GM4)</f>
        <v>607 - Norfolk County Council</v>
      </c>
      <c r="GO4" t="str">
        <f>IF(ISNA(VLOOKUP($GM4,'Org Names'!$C$7:$I$503,2,FALSE)),$B4,VLOOKUP($GM4,'Org Names'!$C$7:$I$503,2,FALSE))</f>
        <v>East of England</v>
      </c>
      <c r="GP4" t="str">
        <f>IF(ISNA(VLOOKUP($GM4,'Org Names'!$C$7:$I$503,3,FALSE)),$B4,VLOOKUP($GM4,'Org Names'!$C$7:$I$503,3,FALSE))</f>
        <v>Local Authority</v>
      </c>
    </row>
    <row r="5" spans="1:222">
      <c r="B5" t="s">
        <v>323</v>
      </c>
      <c r="D5" t="s">
        <v>463</v>
      </c>
      <c r="F5" t="s">
        <v>483</v>
      </c>
      <c r="H5">
        <v>7</v>
      </c>
      <c r="I5">
        <v>7</v>
      </c>
      <c r="J5">
        <v>7</v>
      </c>
      <c r="K5">
        <v>0</v>
      </c>
      <c r="S5">
        <v>7</v>
      </c>
      <c r="T5">
        <v>0</v>
      </c>
      <c r="AJ5">
        <v>7</v>
      </c>
      <c r="AK5">
        <v>0</v>
      </c>
      <c r="AU5" t="s">
        <v>595</v>
      </c>
      <c r="AX5" t="s">
        <v>613</v>
      </c>
      <c r="BC5" t="s">
        <v>1013</v>
      </c>
      <c r="BF5" t="s">
        <v>621</v>
      </c>
      <c r="BI5" t="s">
        <v>628</v>
      </c>
      <c r="BK5" t="s">
        <v>633</v>
      </c>
      <c r="BN5" t="s">
        <v>632</v>
      </c>
      <c r="BP5" t="s">
        <v>666</v>
      </c>
      <c r="BR5" t="s">
        <v>632</v>
      </c>
      <c r="CC5" t="s">
        <v>632</v>
      </c>
      <c r="CH5" t="s">
        <v>760</v>
      </c>
      <c r="CJ5" t="s">
        <v>632</v>
      </c>
      <c r="CR5" t="s">
        <v>632</v>
      </c>
      <c r="CZ5" t="s">
        <v>632</v>
      </c>
      <c r="DH5" t="s">
        <v>632</v>
      </c>
      <c r="DR5" t="s">
        <v>800</v>
      </c>
      <c r="DS5" t="s">
        <v>801</v>
      </c>
      <c r="DT5" t="s">
        <v>802</v>
      </c>
      <c r="DX5" t="s">
        <v>812</v>
      </c>
      <c r="DZ5" t="s">
        <v>632</v>
      </c>
      <c r="EH5" t="s">
        <v>633</v>
      </c>
      <c r="EK5" t="s">
        <v>632</v>
      </c>
      <c r="EO5" t="s">
        <v>627</v>
      </c>
      <c r="EP5" t="s">
        <v>626</v>
      </c>
      <c r="ET5" t="s">
        <v>626</v>
      </c>
      <c r="EX5" t="s">
        <v>633</v>
      </c>
      <c r="FB5" t="s">
        <v>905</v>
      </c>
      <c r="FC5" t="s">
        <v>906</v>
      </c>
      <c r="FI5" t="s">
        <v>912</v>
      </c>
      <c r="FX5" t="s">
        <v>1014</v>
      </c>
      <c r="FY5" s="9">
        <v>44994.667121463674</v>
      </c>
      <c r="FZ5" s="9">
        <v>44994.673759650068</v>
      </c>
      <c r="GA5" s="9">
        <v>44994.673648435441</v>
      </c>
      <c r="GB5" t="s">
        <v>1015</v>
      </c>
      <c r="GC5" t="s">
        <v>1004</v>
      </c>
      <c r="GD5" t="s">
        <v>632</v>
      </c>
      <c r="GE5" t="s">
        <v>1005</v>
      </c>
      <c r="GF5" t="s">
        <v>1006</v>
      </c>
      <c r="GG5" t="s">
        <v>1007</v>
      </c>
      <c r="GH5" t="s">
        <v>1008</v>
      </c>
      <c r="GI5" t="s">
        <v>1009</v>
      </c>
      <c r="GJ5" t="s">
        <v>1010</v>
      </c>
      <c r="GK5" t="s">
        <v>1011</v>
      </c>
      <c r="GL5" t="s">
        <v>1012</v>
      </c>
      <c r="GM5" t="str">
        <f>IF(ISNA(VLOOKUP($A5,'Org Names'!$B$7:$I$503,2,FALSE)),$B5,VLOOKUP($A5,'Org Names'!$B$7:$I$503,2,FALSE))</f>
        <v>NHSBSA</v>
      </c>
      <c r="GN5" t="str">
        <f t="shared" ref="GN5:GN10" si="0">IF(A5="","XXX"&amp;" - "&amp;GM5,A5&amp;" - "&amp;GM5)</f>
        <v>XXX - NHSBSA</v>
      </c>
      <c r="GO5" t="str">
        <f>IF(ISNA(VLOOKUP($GM5,'Org Names'!$C$7:$I$503,2,FALSE)),$B5,VLOOKUP($GM5,'Org Names'!$C$7:$I$503,2,FALSE))</f>
        <v>National</v>
      </c>
      <c r="GP5" t="str">
        <f>IF(ISNA(VLOOKUP($GM5,'Org Names'!$C$7:$I$503,3,FALSE)),$B5,VLOOKUP($GM5,'Org Names'!$C$7:$I$503,3,FALSE))</f>
        <v>Arms Length</v>
      </c>
    </row>
    <row r="6" spans="1:222">
      <c r="A6" t="s">
        <v>314</v>
      </c>
      <c r="D6" t="s">
        <v>317</v>
      </c>
      <c r="F6" t="s">
        <v>486</v>
      </c>
      <c r="H6">
        <v>12</v>
      </c>
      <c r="I6">
        <v>10.6</v>
      </c>
      <c r="J6">
        <v>7.6</v>
      </c>
      <c r="K6">
        <v>3</v>
      </c>
      <c r="M6">
        <v>0</v>
      </c>
      <c r="N6">
        <v>0</v>
      </c>
      <c r="O6">
        <v>0</v>
      </c>
      <c r="P6">
        <v>0</v>
      </c>
      <c r="Q6">
        <v>0</v>
      </c>
      <c r="R6">
        <v>0</v>
      </c>
      <c r="S6">
        <v>0</v>
      </c>
      <c r="T6">
        <v>0</v>
      </c>
      <c r="U6">
        <v>3</v>
      </c>
      <c r="V6">
        <v>2</v>
      </c>
      <c r="W6">
        <v>3.6</v>
      </c>
      <c r="X6">
        <v>0</v>
      </c>
      <c r="Y6">
        <v>1</v>
      </c>
      <c r="Z6">
        <v>0</v>
      </c>
      <c r="AA6">
        <v>0</v>
      </c>
      <c r="AB6">
        <v>1</v>
      </c>
      <c r="AC6">
        <v>1</v>
      </c>
      <c r="AD6">
        <v>0</v>
      </c>
      <c r="AE6">
        <v>2</v>
      </c>
      <c r="AF6">
        <v>0</v>
      </c>
      <c r="AG6">
        <v>1</v>
      </c>
      <c r="AH6">
        <v>0</v>
      </c>
      <c r="AJ6">
        <v>5.6</v>
      </c>
      <c r="AK6">
        <v>2</v>
      </c>
      <c r="AL6">
        <v>0</v>
      </c>
      <c r="AM6">
        <v>0</v>
      </c>
      <c r="AN6">
        <v>0</v>
      </c>
      <c r="AO6">
        <v>0</v>
      </c>
      <c r="AP6">
        <v>0</v>
      </c>
      <c r="AQ6">
        <v>0</v>
      </c>
      <c r="AR6">
        <v>0</v>
      </c>
      <c r="AS6">
        <v>0</v>
      </c>
      <c r="AU6" t="s">
        <v>596</v>
      </c>
      <c r="AX6" t="s">
        <v>613</v>
      </c>
      <c r="BC6" t="s">
        <v>1016</v>
      </c>
      <c r="BF6" t="s">
        <v>620</v>
      </c>
      <c r="BI6" t="s">
        <v>627</v>
      </c>
      <c r="BK6" t="s">
        <v>632</v>
      </c>
      <c r="BN6" t="s">
        <v>599</v>
      </c>
      <c r="BP6" t="s">
        <v>663</v>
      </c>
      <c r="BR6" t="s">
        <v>633</v>
      </c>
      <c r="BU6" t="s">
        <v>672</v>
      </c>
      <c r="BV6" t="s">
        <v>673</v>
      </c>
      <c r="BW6" t="s">
        <v>675</v>
      </c>
      <c r="BY6" t="s">
        <v>677</v>
      </c>
      <c r="CA6" t="s">
        <v>678</v>
      </c>
      <c r="CC6" t="s">
        <v>633</v>
      </c>
      <c r="CD6" t="s">
        <v>697</v>
      </c>
      <c r="CF6" t="s">
        <v>734</v>
      </c>
      <c r="CH6" t="s">
        <v>760</v>
      </c>
      <c r="CJ6" t="s">
        <v>633</v>
      </c>
      <c r="CK6" t="s">
        <v>765</v>
      </c>
      <c r="CM6" t="s">
        <v>767</v>
      </c>
      <c r="CN6" t="s">
        <v>768</v>
      </c>
      <c r="CR6" t="s">
        <v>632</v>
      </c>
      <c r="CZ6" t="s">
        <v>633</v>
      </c>
      <c r="DA6" t="s">
        <v>765</v>
      </c>
      <c r="DC6" t="s">
        <v>767</v>
      </c>
      <c r="DD6" t="s">
        <v>768</v>
      </c>
      <c r="DH6" t="s">
        <v>633</v>
      </c>
      <c r="DI6" t="s">
        <v>765</v>
      </c>
      <c r="DK6" t="s">
        <v>767</v>
      </c>
      <c r="DL6" t="s">
        <v>768</v>
      </c>
      <c r="DP6" t="s">
        <v>779</v>
      </c>
      <c r="DR6" t="s">
        <v>800</v>
      </c>
      <c r="DS6" t="s">
        <v>801</v>
      </c>
      <c r="DT6" t="s">
        <v>802</v>
      </c>
      <c r="DX6" t="s">
        <v>813</v>
      </c>
      <c r="DZ6" t="s">
        <v>633</v>
      </c>
      <c r="EA6" t="s">
        <v>815</v>
      </c>
      <c r="EB6" t="s">
        <v>816</v>
      </c>
      <c r="EC6" t="s">
        <v>817</v>
      </c>
      <c r="ED6" t="s">
        <v>818</v>
      </c>
      <c r="EH6" t="s">
        <v>633</v>
      </c>
      <c r="EK6" t="s">
        <v>632</v>
      </c>
      <c r="EM6" t="s">
        <v>869</v>
      </c>
      <c r="EO6" t="s">
        <v>628</v>
      </c>
      <c r="EP6" t="s">
        <v>628</v>
      </c>
      <c r="EQ6" t="s">
        <v>628</v>
      </c>
      <c r="EX6" t="s">
        <v>633</v>
      </c>
      <c r="EZ6" t="s">
        <v>903</v>
      </c>
      <c r="FB6" t="s">
        <v>905</v>
      </c>
      <c r="FC6" t="s">
        <v>906</v>
      </c>
      <c r="FD6" t="s">
        <v>907</v>
      </c>
      <c r="FE6" t="s">
        <v>908</v>
      </c>
      <c r="FG6" t="s">
        <v>910</v>
      </c>
      <c r="FH6" t="s">
        <v>911</v>
      </c>
      <c r="FI6" t="s">
        <v>912</v>
      </c>
      <c r="FN6" t="s">
        <v>925</v>
      </c>
      <c r="FU6" t="s">
        <v>960</v>
      </c>
      <c r="FV6" t="s">
        <v>963</v>
      </c>
      <c r="FX6" t="s">
        <v>1017</v>
      </c>
      <c r="FY6" s="9">
        <v>44994.474879938127</v>
      </c>
      <c r="FZ6" s="9">
        <v>44994.675534486931</v>
      </c>
      <c r="GA6" s="9">
        <v>44994.675471813804</v>
      </c>
      <c r="GB6" t="s">
        <v>1018</v>
      </c>
      <c r="GC6" t="s">
        <v>1004</v>
      </c>
      <c r="GD6" t="s">
        <v>632</v>
      </c>
      <c r="GE6" t="s">
        <v>1005</v>
      </c>
      <c r="GF6" t="s">
        <v>1006</v>
      </c>
      <c r="GG6" t="s">
        <v>1007</v>
      </c>
      <c r="GH6" t="s">
        <v>1008</v>
      </c>
      <c r="GI6" t="s">
        <v>1009</v>
      </c>
      <c r="GJ6" t="s">
        <v>1010</v>
      </c>
      <c r="GK6" t="s">
        <v>1011</v>
      </c>
      <c r="GL6" t="s">
        <v>1012</v>
      </c>
      <c r="GM6" t="str">
        <f>IF(ISNA(VLOOKUP($A6,'Org Names'!$B$7:$I$503,2,FALSE)),$B6,VLOOKUP($A6,'Org Names'!$B$7:$I$503,2,FALSE))</f>
        <v>South Central &amp; West CSU</v>
      </c>
      <c r="GN6" t="str">
        <f t="shared" si="0"/>
        <v>0DF - South Central &amp; West CSU</v>
      </c>
      <c r="GO6" t="str">
        <f>IF(ISNA(VLOOKUP($GM6,'Org Names'!$C$7:$I$503,2,FALSE)),$B6,VLOOKUP($GM6,'Org Names'!$C$7:$I$503,2,FALSE))</f>
        <v>South West</v>
      </c>
      <c r="GP6" t="str">
        <f>IF(ISNA(VLOOKUP($GM6,'Org Names'!$C$7:$I$503,3,FALSE)),$B6,VLOOKUP($GM6,'Org Names'!$C$7:$I$503,3,FALSE))</f>
        <v>CSU</v>
      </c>
    </row>
    <row r="7" spans="1:222">
      <c r="A7" t="s">
        <v>318</v>
      </c>
      <c r="D7" t="s">
        <v>464</v>
      </c>
      <c r="F7" t="s">
        <v>484</v>
      </c>
      <c r="H7">
        <v>18</v>
      </c>
      <c r="I7">
        <v>17.600000000000001</v>
      </c>
      <c r="J7">
        <v>15.6</v>
      </c>
      <c r="K7">
        <v>2</v>
      </c>
      <c r="M7">
        <v>0</v>
      </c>
      <c r="N7">
        <v>0</v>
      </c>
      <c r="O7">
        <v>0</v>
      </c>
      <c r="P7">
        <v>0</v>
      </c>
      <c r="Q7">
        <v>1</v>
      </c>
      <c r="R7">
        <v>0</v>
      </c>
      <c r="S7">
        <v>1</v>
      </c>
      <c r="T7">
        <v>0</v>
      </c>
      <c r="U7">
        <v>1</v>
      </c>
      <c r="V7">
        <v>1</v>
      </c>
      <c r="W7">
        <v>4</v>
      </c>
      <c r="X7">
        <v>0</v>
      </c>
      <c r="Y7">
        <v>1</v>
      </c>
      <c r="Z7">
        <v>0</v>
      </c>
      <c r="AA7">
        <v>6</v>
      </c>
      <c r="AB7">
        <v>1</v>
      </c>
      <c r="AC7">
        <v>2</v>
      </c>
      <c r="AD7">
        <v>0</v>
      </c>
      <c r="AE7">
        <v>0</v>
      </c>
      <c r="AF7">
        <v>0</v>
      </c>
      <c r="AG7">
        <v>1</v>
      </c>
      <c r="AH7">
        <v>0</v>
      </c>
      <c r="AJ7">
        <v>15.6</v>
      </c>
      <c r="AK7">
        <v>2</v>
      </c>
      <c r="AL7">
        <v>0</v>
      </c>
      <c r="AM7">
        <v>0</v>
      </c>
      <c r="AN7">
        <v>0</v>
      </c>
      <c r="AO7">
        <v>0</v>
      </c>
      <c r="AP7">
        <v>0</v>
      </c>
      <c r="AQ7">
        <v>0</v>
      </c>
      <c r="AR7">
        <v>0</v>
      </c>
      <c r="AS7">
        <v>0</v>
      </c>
      <c r="AU7" t="s">
        <v>593</v>
      </c>
      <c r="AX7" t="s">
        <v>613</v>
      </c>
      <c r="BC7" t="s">
        <v>598</v>
      </c>
      <c r="BD7" t="s">
        <v>1019</v>
      </c>
      <c r="BF7" t="s">
        <v>620</v>
      </c>
      <c r="BI7" t="s">
        <v>629</v>
      </c>
      <c r="BK7" t="s">
        <v>633</v>
      </c>
      <c r="BL7" t="s">
        <v>636</v>
      </c>
      <c r="BN7" t="s">
        <v>632</v>
      </c>
      <c r="BP7" t="s">
        <v>634</v>
      </c>
      <c r="BR7" t="s">
        <v>633</v>
      </c>
      <c r="BZ7" t="s">
        <v>598</v>
      </c>
      <c r="CA7" t="s">
        <v>679</v>
      </c>
      <c r="CC7" t="s">
        <v>695</v>
      </c>
      <c r="CF7" t="s">
        <v>733</v>
      </c>
      <c r="CH7" t="s">
        <v>760</v>
      </c>
      <c r="CJ7" t="s">
        <v>632</v>
      </c>
      <c r="CR7" t="s">
        <v>632</v>
      </c>
      <c r="CZ7" t="s">
        <v>632</v>
      </c>
      <c r="DH7" t="s">
        <v>632</v>
      </c>
      <c r="DP7">
        <v>0</v>
      </c>
      <c r="DR7" t="s">
        <v>800</v>
      </c>
      <c r="DS7" t="s">
        <v>801</v>
      </c>
      <c r="DT7" t="s">
        <v>802</v>
      </c>
      <c r="DX7" t="s">
        <v>813</v>
      </c>
      <c r="DZ7" t="s">
        <v>633</v>
      </c>
      <c r="EA7" t="s">
        <v>815</v>
      </c>
      <c r="EB7" t="s">
        <v>816</v>
      </c>
      <c r="EC7" t="s">
        <v>817</v>
      </c>
      <c r="EH7" t="s">
        <v>633</v>
      </c>
      <c r="EK7" t="s">
        <v>632</v>
      </c>
      <c r="EO7" t="s">
        <v>630</v>
      </c>
      <c r="EP7" t="s">
        <v>628</v>
      </c>
      <c r="ES7" t="s">
        <v>627</v>
      </c>
      <c r="EX7" t="s">
        <v>633</v>
      </c>
      <c r="FC7" t="s">
        <v>906</v>
      </c>
      <c r="FF7" t="s">
        <v>909</v>
      </c>
      <c r="FG7" t="s">
        <v>910</v>
      </c>
      <c r="FI7" t="s">
        <v>912</v>
      </c>
      <c r="FX7" t="s">
        <v>1020</v>
      </c>
      <c r="FY7" s="9">
        <v>44995.479164750832</v>
      </c>
      <c r="FZ7" s="9">
        <v>44995.486523031803</v>
      </c>
      <c r="GA7" s="9">
        <v>44995.486424305891</v>
      </c>
      <c r="GB7" t="s">
        <v>1021</v>
      </c>
      <c r="GC7" t="s">
        <v>1004</v>
      </c>
      <c r="GD7" t="s">
        <v>632</v>
      </c>
      <c r="GE7" t="s">
        <v>1005</v>
      </c>
      <c r="GF7" t="s">
        <v>1006</v>
      </c>
      <c r="GG7" t="s">
        <v>1007</v>
      </c>
      <c r="GH7" t="s">
        <v>1008</v>
      </c>
      <c r="GI7" t="s">
        <v>1009</v>
      </c>
      <c r="GJ7" t="s">
        <v>1010</v>
      </c>
      <c r="GK7" t="s">
        <v>1011</v>
      </c>
      <c r="GL7" t="s">
        <v>1012</v>
      </c>
      <c r="GM7" t="str">
        <f>IF(ISNA(VLOOKUP($A7,'Org Names'!$B$7:$I$503,2,FALSE)),$B7,VLOOKUP($A7,'Org Names'!$B$7:$I$503,2,FALSE))</f>
        <v>NHS England</v>
      </c>
      <c r="GN7" t="str">
        <f t="shared" si="0"/>
        <v>X26 - NHS England</v>
      </c>
      <c r="GO7" t="str">
        <f>IF(ISNA(VLOOKUP($GM7,'Org Names'!$C$7:$I$503,2,FALSE)),$B7,VLOOKUP($GM7,'Org Names'!$C$7:$I$503,2,FALSE))</f>
        <v>National</v>
      </c>
      <c r="GP7" t="str">
        <f>IF(ISNA(VLOOKUP($GM7,'Org Names'!$C$7:$I$503,3,FALSE)),$B7,VLOOKUP($GM7,'Org Names'!$C$7:$I$503,3,FALSE))</f>
        <v>Arms Length</v>
      </c>
    </row>
    <row r="8" spans="1:222">
      <c r="A8">
        <v>606</v>
      </c>
      <c r="D8" t="s">
        <v>310</v>
      </c>
      <c r="F8" t="s">
        <v>488</v>
      </c>
      <c r="H8">
        <v>31</v>
      </c>
      <c r="I8">
        <v>28</v>
      </c>
      <c r="J8">
        <v>27</v>
      </c>
      <c r="K8">
        <v>1</v>
      </c>
      <c r="S8">
        <v>3</v>
      </c>
      <c r="U8">
        <v>15</v>
      </c>
      <c r="V8">
        <v>1</v>
      </c>
      <c r="Y8">
        <v>9</v>
      </c>
      <c r="AA8">
        <v>3</v>
      </c>
      <c r="AJ8">
        <v>29</v>
      </c>
      <c r="AK8">
        <v>1</v>
      </c>
      <c r="AL8">
        <v>1</v>
      </c>
      <c r="AU8" t="s">
        <v>594</v>
      </c>
      <c r="AY8" t="s">
        <v>614</v>
      </c>
      <c r="BC8" t="s">
        <v>1013</v>
      </c>
      <c r="BF8" t="s">
        <v>622</v>
      </c>
      <c r="BI8" t="s">
        <v>626</v>
      </c>
      <c r="BK8" t="s">
        <v>632</v>
      </c>
      <c r="BN8" t="s">
        <v>633</v>
      </c>
      <c r="BP8" t="s">
        <v>664</v>
      </c>
      <c r="BR8" t="s">
        <v>633</v>
      </c>
      <c r="BU8" t="s">
        <v>672</v>
      </c>
      <c r="BY8" t="s">
        <v>677</v>
      </c>
      <c r="CC8" t="s">
        <v>633</v>
      </c>
      <c r="CD8" t="s">
        <v>698</v>
      </c>
      <c r="CF8">
        <v>12000</v>
      </c>
      <c r="CH8" t="s">
        <v>760</v>
      </c>
      <c r="CJ8" t="s">
        <v>632</v>
      </c>
      <c r="CR8" t="s">
        <v>632</v>
      </c>
      <c r="CZ8" t="s">
        <v>632</v>
      </c>
      <c r="DH8" t="s">
        <v>632</v>
      </c>
      <c r="DR8" t="s">
        <v>800</v>
      </c>
      <c r="DS8" t="s">
        <v>801</v>
      </c>
      <c r="DT8" t="s">
        <v>802</v>
      </c>
      <c r="DX8" t="s">
        <v>812</v>
      </c>
      <c r="DZ8" t="s">
        <v>632</v>
      </c>
      <c r="EH8" t="s">
        <v>633</v>
      </c>
      <c r="EK8" t="s">
        <v>633</v>
      </c>
      <c r="EL8" t="s">
        <v>864</v>
      </c>
      <c r="EO8" t="s">
        <v>626</v>
      </c>
      <c r="EP8" t="s">
        <v>626</v>
      </c>
      <c r="ES8" t="s">
        <v>627</v>
      </c>
      <c r="EX8" t="s">
        <v>633</v>
      </c>
      <c r="EZ8" t="s">
        <v>903</v>
      </c>
      <c r="FA8" t="s">
        <v>904</v>
      </c>
      <c r="FB8" t="s">
        <v>905</v>
      </c>
      <c r="FK8" t="s">
        <v>598</v>
      </c>
      <c r="FL8" t="s">
        <v>914</v>
      </c>
      <c r="FU8" t="s">
        <v>960</v>
      </c>
      <c r="FV8" t="s">
        <v>965</v>
      </c>
      <c r="FX8" t="s">
        <v>1022</v>
      </c>
      <c r="FY8" s="9">
        <v>44999.468325369897</v>
      </c>
      <c r="FZ8" s="9">
        <v>44999.473883360137</v>
      </c>
      <c r="GA8" s="9">
        <v>44999.47380400572</v>
      </c>
      <c r="GB8" t="s">
        <v>1023</v>
      </c>
      <c r="GC8" t="s">
        <v>1004</v>
      </c>
      <c r="GD8" t="s">
        <v>632</v>
      </c>
      <c r="GE8" t="s">
        <v>1005</v>
      </c>
      <c r="GF8" t="s">
        <v>1006</v>
      </c>
      <c r="GG8" t="s">
        <v>1007</v>
      </c>
      <c r="GH8" t="s">
        <v>1008</v>
      </c>
      <c r="GI8" t="s">
        <v>1009</v>
      </c>
      <c r="GJ8" t="s">
        <v>1010</v>
      </c>
      <c r="GK8" t="s">
        <v>1011</v>
      </c>
      <c r="GL8" t="s">
        <v>1012</v>
      </c>
      <c r="GM8" t="str">
        <f>IF(ISNA(VLOOKUP($A8,'Org Names'!$B$7:$I$503,2,FALSE)),$B8,VLOOKUP($A8,'Org Names'!$B$7:$I$503,2,FALSE))</f>
        <v>Hertfordshire County Council</v>
      </c>
      <c r="GN8" t="str">
        <f t="shared" si="0"/>
        <v>606 - Hertfordshire County Council</v>
      </c>
      <c r="GO8" t="str">
        <f>IF(ISNA(VLOOKUP($GM8,'Org Names'!$C$7:$I$503,2,FALSE)),$B8,VLOOKUP($GM8,'Org Names'!$C$7:$I$503,2,FALSE))</f>
        <v>East of England</v>
      </c>
      <c r="GP8" t="str">
        <f>IF(ISNA(VLOOKUP($GM8,'Org Names'!$C$7:$I$503,3,FALSE)),$B8,VLOOKUP($GM8,'Org Names'!$C$7:$I$503,3,FALSE))</f>
        <v>Local Authority</v>
      </c>
    </row>
    <row r="9" spans="1:222">
      <c r="A9">
        <v>319</v>
      </c>
      <c r="D9" t="s">
        <v>462</v>
      </c>
      <c r="F9" t="s">
        <v>489</v>
      </c>
      <c r="H9">
        <v>4</v>
      </c>
      <c r="I9">
        <v>4</v>
      </c>
      <c r="J9">
        <v>4</v>
      </c>
      <c r="K9">
        <v>0</v>
      </c>
      <c r="Q9">
        <v>1</v>
      </c>
      <c r="R9">
        <v>0</v>
      </c>
      <c r="S9">
        <v>2</v>
      </c>
      <c r="T9">
        <v>0</v>
      </c>
      <c r="W9">
        <v>1</v>
      </c>
      <c r="X9">
        <v>0</v>
      </c>
      <c r="AJ9">
        <v>4</v>
      </c>
      <c r="AK9">
        <v>0</v>
      </c>
      <c r="AU9" t="s">
        <v>593</v>
      </c>
      <c r="AX9" t="s">
        <v>613</v>
      </c>
      <c r="BC9" t="s">
        <v>1000</v>
      </c>
      <c r="BF9" t="s">
        <v>620</v>
      </c>
      <c r="BI9" t="s">
        <v>628</v>
      </c>
      <c r="BK9" t="s">
        <v>633</v>
      </c>
      <c r="BL9" t="s">
        <v>521</v>
      </c>
      <c r="BM9" t="s">
        <v>655</v>
      </c>
      <c r="BN9" t="s">
        <v>632</v>
      </c>
      <c r="BP9" t="s">
        <v>664</v>
      </c>
      <c r="BR9" t="s">
        <v>632</v>
      </c>
      <c r="BT9" t="s">
        <v>671</v>
      </c>
      <c r="BW9" t="s">
        <v>675</v>
      </c>
      <c r="CC9" t="s">
        <v>632</v>
      </c>
      <c r="CF9" t="s">
        <v>735</v>
      </c>
      <c r="CH9" t="s">
        <v>760</v>
      </c>
      <c r="CJ9" t="s">
        <v>632</v>
      </c>
      <c r="CR9" t="s">
        <v>632</v>
      </c>
      <c r="CZ9" t="s">
        <v>632</v>
      </c>
      <c r="DH9" t="s">
        <v>632</v>
      </c>
      <c r="DP9" t="s">
        <v>735</v>
      </c>
      <c r="DT9" t="s">
        <v>802</v>
      </c>
      <c r="DX9" t="s">
        <v>632</v>
      </c>
      <c r="DZ9" t="s">
        <v>633</v>
      </c>
      <c r="EA9" t="s">
        <v>815</v>
      </c>
      <c r="EB9" t="s">
        <v>816</v>
      </c>
      <c r="EH9" t="s">
        <v>632</v>
      </c>
      <c r="EK9" t="s">
        <v>632</v>
      </c>
      <c r="EO9" t="s">
        <v>627</v>
      </c>
      <c r="EP9" t="s">
        <v>627</v>
      </c>
      <c r="ET9" t="s">
        <v>626</v>
      </c>
      <c r="EX9" t="s">
        <v>632</v>
      </c>
      <c r="EZ9" t="s">
        <v>903</v>
      </c>
      <c r="FA9" t="s">
        <v>904</v>
      </c>
      <c r="FB9" t="s">
        <v>905</v>
      </c>
      <c r="FE9" t="s">
        <v>908</v>
      </c>
      <c r="FI9" t="s">
        <v>912</v>
      </c>
      <c r="FU9" t="s">
        <v>960</v>
      </c>
      <c r="FV9" t="s">
        <v>962</v>
      </c>
      <c r="FX9" t="s">
        <v>1024</v>
      </c>
      <c r="FY9" s="9">
        <v>45001.689594170333</v>
      </c>
      <c r="FZ9" s="9">
        <v>45001.702847058194</v>
      </c>
      <c r="GA9" s="9">
        <v>45001.70265916513</v>
      </c>
      <c r="GB9" t="s">
        <v>1025</v>
      </c>
      <c r="GC9" t="s">
        <v>1026</v>
      </c>
      <c r="GD9" t="s">
        <v>632</v>
      </c>
      <c r="GE9" t="s">
        <v>1005</v>
      </c>
      <c r="GF9" t="s">
        <v>1006</v>
      </c>
      <c r="GG9" t="s">
        <v>1007</v>
      </c>
      <c r="GH9" t="s">
        <v>1008</v>
      </c>
      <c r="GI9" t="s">
        <v>1009</v>
      </c>
      <c r="GJ9" t="s">
        <v>1010</v>
      </c>
      <c r="GK9" t="s">
        <v>1011</v>
      </c>
      <c r="GL9" t="s">
        <v>1012</v>
      </c>
      <c r="GM9" t="str">
        <f>IF(ISNA(VLOOKUP($A9,'Org Names'!$B$7:$I$503,2,FALSE)),$B9,VLOOKUP($A9,'Org Names'!$B$7:$I$503,2,FALSE))</f>
        <v>Wirral Borough Council</v>
      </c>
      <c r="GN9" t="str">
        <f t="shared" si="0"/>
        <v>319 - Wirral Borough Council</v>
      </c>
      <c r="GO9" t="str">
        <f>IF(ISNA(VLOOKUP($GM9,'Org Names'!$C$7:$I$503,2,FALSE)),$B9,VLOOKUP($GM9,'Org Names'!$C$7:$I$503,2,FALSE))</f>
        <v>North West</v>
      </c>
      <c r="GP9" t="str">
        <f>IF(ISNA(VLOOKUP($GM9,'Org Names'!$C$7:$I$503,3,FALSE)),$B9,VLOOKUP($GM9,'Org Names'!$C$7:$I$503,3,FALSE))</f>
        <v>Local Authority</v>
      </c>
    </row>
    <row r="10" spans="1:222">
      <c r="A10">
        <v>607</v>
      </c>
      <c r="D10" t="s">
        <v>465</v>
      </c>
      <c r="F10" t="s">
        <v>487</v>
      </c>
      <c r="H10">
        <v>7</v>
      </c>
      <c r="I10">
        <v>7</v>
      </c>
      <c r="J10">
        <v>7</v>
      </c>
      <c r="M10">
        <v>0</v>
      </c>
      <c r="N10">
        <v>0</v>
      </c>
      <c r="O10">
        <v>1</v>
      </c>
      <c r="P10">
        <v>0</v>
      </c>
      <c r="Q10">
        <v>1</v>
      </c>
      <c r="R10">
        <v>0</v>
      </c>
      <c r="S10">
        <v>0</v>
      </c>
      <c r="T10">
        <v>0</v>
      </c>
      <c r="U10">
        <v>1</v>
      </c>
      <c r="V10">
        <v>0</v>
      </c>
      <c r="W10">
        <v>3</v>
      </c>
      <c r="X10">
        <v>0</v>
      </c>
      <c r="Y10">
        <v>0</v>
      </c>
      <c r="Z10">
        <v>0</v>
      </c>
      <c r="AA10">
        <v>1</v>
      </c>
      <c r="AB10">
        <v>0</v>
      </c>
      <c r="AC10">
        <v>0</v>
      </c>
      <c r="AD10">
        <v>0</v>
      </c>
      <c r="AE10">
        <v>0</v>
      </c>
      <c r="AF10">
        <v>0</v>
      </c>
      <c r="AG10">
        <v>0</v>
      </c>
      <c r="AH10">
        <v>0</v>
      </c>
      <c r="AJ10">
        <v>6</v>
      </c>
      <c r="AK10">
        <v>0</v>
      </c>
      <c r="AL10">
        <v>0</v>
      </c>
      <c r="AM10">
        <v>0</v>
      </c>
      <c r="AN10">
        <v>0</v>
      </c>
      <c r="AO10">
        <v>0</v>
      </c>
      <c r="AP10">
        <v>1</v>
      </c>
      <c r="AQ10">
        <v>0</v>
      </c>
      <c r="AR10">
        <v>0</v>
      </c>
      <c r="AS10">
        <v>0</v>
      </c>
      <c r="AU10" t="s">
        <v>593</v>
      </c>
      <c r="BA10" t="s">
        <v>598</v>
      </c>
      <c r="BB10" t="s">
        <v>616</v>
      </c>
      <c r="BC10" t="s">
        <v>1000</v>
      </c>
      <c r="BF10" t="s">
        <v>621</v>
      </c>
      <c r="BI10" t="s">
        <v>625</v>
      </c>
      <c r="BK10" t="s">
        <v>633</v>
      </c>
      <c r="BL10" t="s">
        <v>637</v>
      </c>
      <c r="BN10" t="s">
        <v>632</v>
      </c>
      <c r="BP10" t="s">
        <v>665</v>
      </c>
      <c r="BR10" t="s">
        <v>632</v>
      </c>
      <c r="CC10" t="s">
        <v>599</v>
      </c>
      <c r="CF10" t="s">
        <v>731</v>
      </c>
      <c r="CH10" t="s">
        <v>760</v>
      </c>
      <c r="CJ10" t="s">
        <v>632</v>
      </c>
      <c r="CR10" t="s">
        <v>632</v>
      </c>
      <c r="CZ10" t="s">
        <v>632</v>
      </c>
      <c r="DH10" t="s">
        <v>632</v>
      </c>
      <c r="DP10">
        <v>0</v>
      </c>
      <c r="DR10" t="s">
        <v>800</v>
      </c>
      <c r="DS10" t="s">
        <v>801</v>
      </c>
      <c r="DT10" t="s">
        <v>802</v>
      </c>
      <c r="DX10" t="s">
        <v>812</v>
      </c>
      <c r="DZ10" t="s">
        <v>633</v>
      </c>
      <c r="EF10" t="s">
        <v>820</v>
      </c>
      <c r="EH10" t="s">
        <v>633</v>
      </c>
      <c r="EI10" t="s">
        <v>831</v>
      </c>
      <c r="EK10" t="s">
        <v>632</v>
      </c>
      <c r="EM10" t="s">
        <v>871</v>
      </c>
      <c r="EO10" t="s">
        <v>626</v>
      </c>
      <c r="EP10" t="s">
        <v>626</v>
      </c>
      <c r="EU10" t="s">
        <v>625</v>
      </c>
      <c r="EX10" t="s">
        <v>632</v>
      </c>
      <c r="FB10" t="s">
        <v>905</v>
      </c>
      <c r="FD10" t="s">
        <v>907</v>
      </c>
      <c r="FF10" t="s">
        <v>909</v>
      </c>
      <c r="FH10" t="s">
        <v>911</v>
      </c>
      <c r="FI10" t="s">
        <v>912</v>
      </c>
      <c r="FN10" t="s">
        <v>924</v>
      </c>
      <c r="FU10" t="s">
        <v>960</v>
      </c>
      <c r="FV10" t="s">
        <v>961</v>
      </c>
      <c r="FX10" t="s">
        <v>1027</v>
      </c>
      <c r="FY10" s="9">
        <v>45002.349586535558</v>
      </c>
      <c r="FZ10" s="9">
        <v>45002.466553991217</v>
      </c>
      <c r="GA10" s="9">
        <v>45002.461151936099</v>
      </c>
      <c r="GB10" t="s">
        <v>1003</v>
      </c>
      <c r="GC10" t="s">
        <v>1028</v>
      </c>
      <c r="GD10" t="s">
        <v>632</v>
      </c>
      <c r="GE10" t="s">
        <v>1005</v>
      </c>
      <c r="GF10" t="s">
        <v>1006</v>
      </c>
      <c r="GG10" t="s">
        <v>1007</v>
      </c>
      <c r="GH10" t="s">
        <v>1008</v>
      </c>
      <c r="GI10" t="s">
        <v>1009</v>
      </c>
      <c r="GJ10" t="s">
        <v>1010</v>
      </c>
      <c r="GK10" t="s">
        <v>1011</v>
      </c>
      <c r="GL10" t="s">
        <v>1012</v>
      </c>
      <c r="GM10" t="str">
        <f>IF(ISNA(VLOOKUP($A10,'Org Names'!$B$7:$I$503,2,FALSE)),$B10,VLOOKUP($A10,'Org Names'!$B$7:$I$503,2,FALSE))</f>
        <v>Norfolk County Council</v>
      </c>
      <c r="GN10" t="str">
        <f t="shared" si="0"/>
        <v>607 - Norfolk County Council</v>
      </c>
      <c r="GO10" t="str">
        <f>IF(ISNA(VLOOKUP($GM10,'Org Names'!$C$7:$I$503,2,FALSE)),$B10,VLOOKUP($GM10,'Org Names'!$C$7:$I$503,2,FALSE))</f>
        <v>East of England</v>
      </c>
      <c r="GP10" t="str">
        <f>IF(ISNA(VLOOKUP($GM10,'Org Names'!$C$7:$I$503,3,FALSE)),$B10,VLOOKUP($GM10,'Org Names'!$C$7:$I$503,3,FALSE))</f>
        <v>Local Authority</v>
      </c>
    </row>
    <row r="11" spans="1:222">
      <c r="A11">
        <v>410</v>
      </c>
      <c r="D11" t="s">
        <v>310</v>
      </c>
      <c r="F11" t="s">
        <v>490</v>
      </c>
      <c r="H11">
        <v>2</v>
      </c>
      <c r="I11">
        <v>1.73</v>
      </c>
      <c r="J11">
        <v>1.73</v>
      </c>
      <c r="K11">
        <v>0</v>
      </c>
      <c r="M11">
        <v>0</v>
      </c>
      <c r="N11">
        <v>0</v>
      </c>
      <c r="O11">
        <v>0</v>
      </c>
      <c r="P11">
        <v>0</v>
      </c>
      <c r="Q11">
        <v>0</v>
      </c>
      <c r="R11">
        <v>0</v>
      </c>
      <c r="S11">
        <v>0</v>
      </c>
      <c r="T11">
        <v>0</v>
      </c>
      <c r="U11">
        <v>1</v>
      </c>
      <c r="V11">
        <v>0</v>
      </c>
      <c r="W11">
        <v>0.73</v>
      </c>
      <c r="X11">
        <v>0</v>
      </c>
      <c r="Y11">
        <v>0</v>
      </c>
      <c r="Z11">
        <v>0</v>
      </c>
      <c r="AA11">
        <v>0</v>
      </c>
      <c r="AB11">
        <v>0</v>
      </c>
      <c r="AC11">
        <v>0</v>
      </c>
      <c r="AD11">
        <v>0</v>
      </c>
      <c r="AE11">
        <v>0</v>
      </c>
      <c r="AF11">
        <v>0</v>
      </c>
      <c r="AG11">
        <v>0</v>
      </c>
      <c r="AH11">
        <v>0</v>
      </c>
      <c r="AJ11">
        <v>1.73</v>
      </c>
      <c r="AK11">
        <v>0</v>
      </c>
      <c r="AL11">
        <v>0</v>
      </c>
      <c r="AM11">
        <v>0</v>
      </c>
      <c r="AN11">
        <v>0</v>
      </c>
      <c r="AO11">
        <v>0</v>
      </c>
      <c r="AP11">
        <v>0</v>
      </c>
      <c r="AQ11">
        <v>0</v>
      </c>
      <c r="AR11">
        <v>0</v>
      </c>
      <c r="AS11">
        <v>0</v>
      </c>
      <c r="AU11" t="s">
        <v>597</v>
      </c>
      <c r="AV11" t="s">
        <v>600</v>
      </c>
      <c r="AY11" t="s">
        <v>614</v>
      </c>
      <c r="BC11" t="s">
        <v>1013</v>
      </c>
      <c r="BF11" t="s">
        <v>598</v>
      </c>
      <c r="BG11" t="s">
        <v>1029</v>
      </c>
      <c r="BI11" t="s">
        <v>630</v>
      </c>
      <c r="BK11" t="s">
        <v>632</v>
      </c>
      <c r="BN11" t="s">
        <v>599</v>
      </c>
      <c r="BP11" t="s">
        <v>634</v>
      </c>
      <c r="BR11" t="s">
        <v>632</v>
      </c>
      <c r="BU11" t="s">
        <v>672</v>
      </c>
      <c r="BY11" t="s">
        <v>677</v>
      </c>
      <c r="CC11" t="s">
        <v>633</v>
      </c>
      <c r="CD11" t="s">
        <v>699</v>
      </c>
      <c r="CF11" t="s">
        <v>736</v>
      </c>
      <c r="CH11" t="s">
        <v>760</v>
      </c>
      <c r="CJ11" t="s">
        <v>632</v>
      </c>
      <c r="CR11" t="s">
        <v>632</v>
      </c>
      <c r="CZ11" t="s">
        <v>633</v>
      </c>
      <c r="DD11" t="s">
        <v>768</v>
      </c>
      <c r="DH11" t="s">
        <v>632</v>
      </c>
      <c r="DP11" t="s">
        <v>780</v>
      </c>
      <c r="DT11" t="s">
        <v>802</v>
      </c>
      <c r="DU11" t="s">
        <v>598</v>
      </c>
      <c r="DV11" t="s">
        <v>804</v>
      </c>
      <c r="DX11" t="s">
        <v>632</v>
      </c>
      <c r="DZ11" t="s">
        <v>633</v>
      </c>
      <c r="EA11" t="s">
        <v>815</v>
      </c>
      <c r="EC11" t="s">
        <v>817</v>
      </c>
      <c r="ED11" t="s">
        <v>818</v>
      </c>
      <c r="EH11" t="s">
        <v>633</v>
      </c>
      <c r="EI11" t="s">
        <v>832</v>
      </c>
      <c r="EK11" t="s">
        <v>632</v>
      </c>
      <c r="EM11" t="s">
        <v>872</v>
      </c>
      <c r="EO11" t="s">
        <v>627</v>
      </c>
      <c r="EP11" t="s">
        <v>630</v>
      </c>
      <c r="ER11" t="s">
        <v>630</v>
      </c>
      <c r="EX11" t="s">
        <v>632</v>
      </c>
      <c r="FA11" t="s">
        <v>904</v>
      </c>
      <c r="FB11" t="s">
        <v>905</v>
      </c>
      <c r="FC11" t="s">
        <v>906</v>
      </c>
      <c r="FE11" t="s">
        <v>908</v>
      </c>
      <c r="FX11" t="s">
        <v>1030</v>
      </c>
      <c r="FY11" s="9">
        <v>45006.510342200767</v>
      </c>
      <c r="FZ11" s="9">
        <v>45006.518731488701</v>
      </c>
      <c r="GA11" s="9">
        <v>45006.518576427217</v>
      </c>
      <c r="GB11" t="s">
        <v>1031</v>
      </c>
      <c r="GC11" t="s">
        <v>1032</v>
      </c>
      <c r="GD11" t="s">
        <v>632</v>
      </c>
      <c r="GE11" t="s">
        <v>1005</v>
      </c>
      <c r="GF11" t="s">
        <v>1006</v>
      </c>
      <c r="GG11" t="s">
        <v>1007</v>
      </c>
      <c r="GH11" t="s">
        <v>1008</v>
      </c>
      <c r="GI11" t="s">
        <v>1009</v>
      </c>
      <c r="GJ11" t="s">
        <v>1010</v>
      </c>
      <c r="GK11" t="s">
        <v>1011</v>
      </c>
      <c r="GL11" t="s">
        <v>1012</v>
      </c>
      <c r="GM11" t="str">
        <f>IF(ISNA(VLOOKUP($A11,'Org Names'!$B$7:$I$503,2,FALSE)),$B11,VLOOKUP($A11,'Org Names'!$B$7:$I$503,2,FALSE))</f>
        <v>Solihull Metropolitan Borough Council</v>
      </c>
      <c r="GN11" t="str">
        <f t="shared" ref="GN11:GN17" si="1">IF(A11="","XXX"&amp;" - "&amp;GM11,A11&amp;" - "&amp;GM11)</f>
        <v>410 - Solihull Metropolitan Borough Council</v>
      </c>
      <c r="GO11" t="str">
        <f>IF(ISNA(VLOOKUP($GM11,'Org Names'!$C$7:$I$503,2,FALSE)),$B11,VLOOKUP($GM11,'Org Names'!$C$7:$I$503,2,FALSE))</f>
        <v>West Midlands</v>
      </c>
      <c r="GP11" t="str">
        <f>IF(ISNA(VLOOKUP($GM11,'Org Names'!$C$7:$I$503,3,FALSE)),$B11,VLOOKUP($GM11,'Org Names'!$C$7:$I$503,3,FALSE))</f>
        <v>Local Authority</v>
      </c>
    </row>
    <row r="12" spans="1:222">
      <c r="A12" t="s">
        <v>331</v>
      </c>
      <c r="B12" t="s">
        <v>1033</v>
      </c>
      <c r="D12" t="s">
        <v>467</v>
      </c>
      <c r="F12" t="s">
        <v>491</v>
      </c>
      <c r="H12">
        <v>21</v>
      </c>
      <c r="I12">
        <v>19</v>
      </c>
      <c r="J12">
        <v>18</v>
      </c>
      <c r="K12">
        <v>1</v>
      </c>
      <c r="M12">
        <v>0</v>
      </c>
      <c r="N12">
        <v>0</v>
      </c>
      <c r="O12">
        <v>0</v>
      </c>
      <c r="P12">
        <v>0</v>
      </c>
      <c r="Q12">
        <v>4</v>
      </c>
      <c r="R12">
        <v>0</v>
      </c>
      <c r="S12">
        <v>1</v>
      </c>
      <c r="T12">
        <v>1</v>
      </c>
      <c r="U12">
        <v>5</v>
      </c>
      <c r="V12">
        <v>1</v>
      </c>
      <c r="W12">
        <v>5</v>
      </c>
      <c r="X12">
        <v>0</v>
      </c>
      <c r="Y12">
        <v>3</v>
      </c>
      <c r="Z12">
        <v>0</v>
      </c>
      <c r="AA12">
        <v>0</v>
      </c>
      <c r="AB12">
        <v>0</v>
      </c>
      <c r="AC12">
        <v>1</v>
      </c>
      <c r="AD12">
        <v>1</v>
      </c>
      <c r="AE12">
        <v>0</v>
      </c>
      <c r="AF12">
        <v>0</v>
      </c>
      <c r="AG12">
        <v>0</v>
      </c>
      <c r="AH12">
        <v>0</v>
      </c>
      <c r="AJ12">
        <v>0</v>
      </c>
      <c r="AK12">
        <v>0</v>
      </c>
      <c r="AL12">
        <v>0</v>
      </c>
      <c r="AM12">
        <v>0</v>
      </c>
      <c r="AN12">
        <v>4</v>
      </c>
      <c r="AO12">
        <v>0</v>
      </c>
      <c r="AP12">
        <v>0</v>
      </c>
      <c r="AQ12">
        <v>0</v>
      </c>
      <c r="AR12">
        <v>15</v>
      </c>
      <c r="AS12">
        <v>0</v>
      </c>
      <c r="AU12" t="s">
        <v>593</v>
      </c>
      <c r="AV12" t="s">
        <v>601</v>
      </c>
      <c r="AX12" t="s">
        <v>613</v>
      </c>
      <c r="BC12" t="s">
        <v>1034</v>
      </c>
      <c r="BF12" t="s">
        <v>620</v>
      </c>
      <c r="BG12" t="s">
        <v>1035</v>
      </c>
      <c r="BI12" t="s">
        <v>630</v>
      </c>
      <c r="BK12" t="s">
        <v>633</v>
      </c>
      <c r="BL12" t="s">
        <v>639</v>
      </c>
      <c r="BM12" t="s">
        <v>1036</v>
      </c>
      <c r="BN12" t="s">
        <v>633</v>
      </c>
      <c r="BP12" t="s">
        <v>665</v>
      </c>
      <c r="BR12" t="s">
        <v>633</v>
      </c>
      <c r="BU12" t="s">
        <v>672</v>
      </c>
      <c r="BW12" t="s">
        <v>675</v>
      </c>
      <c r="BZ12" t="s">
        <v>598</v>
      </c>
      <c r="CA12" t="s">
        <v>680</v>
      </c>
      <c r="CC12" t="s">
        <v>633</v>
      </c>
      <c r="CD12" t="s">
        <v>700</v>
      </c>
      <c r="CF12">
        <v>2000</v>
      </c>
      <c r="CH12" t="s">
        <v>761</v>
      </c>
      <c r="CJ12" t="s">
        <v>633</v>
      </c>
      <c r="CL12" t="s">
        <v>766</v>
      </c>
      <c r="CM12" t="s">
        <v>767</v>
      </c>
      <c r="CN12" t="s">
        <v>768</v>
      </c>
      <c r="CR12" t="s">
        <v>632</v>
      </c>
      <c r="CZ12" t="s">
        <v>632</v>
      </c>
      <c r="DH12" t="s">
        <v>632</v>
      </c>
      <c r="DP12">
        <v>10000</v>
      </c>
      <c r="DR12" t="s">
        <v>800</v>
      </c>
      <c r="DS12" t="s">
        <v>801</v>
      </c>
      <c r="DT12" t="s">
        <v>802</v>
      </c>
      <c r="DX12" t="s">
        <v>632</v>
      </c>
      <c r="DZ12" t="s">
        <v>633</v>
      </c>
      <c r="EB12" t="s">
        <v>816</v>
      </c>
      <c r="EC12" t="s">
        <v>817</v>
      </c>
      <c r="ED12" t="s">
        <v>818</v>
      </c>
      <c r="EH12" t="s">
        <v>632</v>
      </c>
      <c r="EK12" t="s">
        <v>632</v>
      </c>
      <c r="EM12" t="s">
        <v>873</v>
      </c>
      <c r="EO12" t="s">
        <v>627</v>
      </c>
      <c r="EP12" t="s">
        <v>627</v>
      </c>
      <c r="ER12" t="s">
        <v>630</v>
      </c>
      <c r="EX12" t="s">
        <v>633</v>
      </c>
      <c r="EZ12" t="s">
        <v>903</v>
      </c>
      <c r="FE12" t="s">
        <v>908</v>
      </c>
      <c r="FF12" t="s">
        <v>909</v>
      </c>
      <c r="FG12" t="s">
        <v>910</v>
      </c>
      <c r="FH12" t="s">
        <v>911</v>
      </c>
      <c r="FI12" t="s">
        <v>912</v>
      </c>
      <c r="FL12" t="s">
        <v>1037</v>
      </c>
      <c r="FN12" t="s">
        <v>927</v>
      </c>
      <c r="FP12" t="s">
        <v>955</v>
      </c>
      <c r="FQ12" t="s">
        <v>956</v>
      </c>
      <c r="FR12" t="s">
        <v>957</v>
      </c>
      <c r="FS12" t="s">
        <v>958</v>
      </c>
      <c r="FT12" t="s">
        <v>959</v>
      </c>
      <c r="FV12" t="s">
        <v>966</v>
      </c>
      <c r="FX12" t="s">
        <v>1038</v>
      </c>
      <c r="FY12" s="9">
        <v>45009.282753935251</v>
      </c>
      <c r="FZ12" s="9">
        <v>45009.296988002126</v>
      </c>
      <c r="GA12" s="9">
        <v>45009.296821100193</v>
      </c>
      <c r="GB12" t="s">
        <v>1039</v>
      </c>
      <c r="GC12" t="s">
        <v>1040</v>
      </c>
      <c r="GD12" t="s">
        <v>632</v>
      </c>
      <c r="GE12" t="s">
        <v>1005</v>
      </c>
      <c r="GF12" t="s">
        <v>1006</v>
      </c>
      <c r="GG12" t="s">
        <v>1007</v>
      </c>
      <c r="GH12" t="s">
        <v>1008</v>
      </c>
      <c r="GI12" t="s">
        <v>1009</v>
      </c>
      <c r="GJ12" t="s">
        <v>1010</v>
      </c>
      <c r="GK12" t="s">
        <v>1011</v>
      </c>
      <c r="GL12" t="s">
        <v>1012</v>
      </c>
      <c r="GM12" t="str">
        <f>IF(ISNA(VLOOKUP($A12,'Org Names'!$B$7:$I$503,2,FALSE)),$B12,VLOOKUP($A12,'Org Names'!$B$7:$I$503,2,FALSE))</f>
        <v>The Rotherham NHS Foundation Trust</v>
      </c>
      <c r="GN12" t="str">
        <f t="shared" si="1"/>
        <v>RFR - The Rotherham NHS Foundation Trust</v>
      </c>
      <c r="GO12" t="str">
        <f>IF(ISNA(VLOOKUP($GM12,'Org Names'!$C$7:$I$503,2,FALSE)),$B12,VLOOKUP($GM12,'Org Names'!$C$7:$I$503,2,FALSE))</f>
        <v>North East and Yorkshire</v>
      </c>
      <c r="GP12" t="str">
        <f>IF(ISNA(VLOOKUP($GM12,'Org Names'!$C$7:$I$503,3,FALSE)),$B12,VLOOKUP($GM12,'Org Names'!$C$7:$I$503,3,FALSE))</f>
        <v>Acute</v>
      </c>
    </row>
    <row r="13" spans="1:222">
      <c r="A13">
        <v>512</v>
      </c>
      <c r="D13" t="s">
        <v>310</v>
      </c>
      <c r="F13" t="s">
        <v>492</v>
      </c>
      <c r="H13">
        <v>6</v>
      </c>
      <c r="I13">
        <v>6</v>
      </c>
      <c r="J13">
        <v>4</v>
      </c>
      <c r="K13">
        <v>2</v>
      </c>
      <c r="M13">
        <v>0</v>
      </c>
      <c r="N13">
        <v>0</v>
      </c>
      <c r="O13">
        <v>0</v>
      </c>
      <c r="P13">
        <v>0</v>
      </c>
      <c r="Q13">
        <v>0</v>
      </c>
      <c r="R13">
        <v>0</v>
      </c>
      <c r="S13">
        <v>2</v>
      </c>
      <c r="T13">
        <v>1</v>
      </c>
      <c r="U13">
        <v>1</v>
      </c>
      <c r="V13">
        <v>1</v>
      </c>
      <c r="W13">
        <v>0</v>
      </c>
      <c r="X13">
        <v>0</v>
      </c>
      <c r="Y13">
        <v>1</v>
      </c>
      <c r="Z13">
        <v>0</v>
      </c>
      <c r="AA13">
        <v>0</v>
      </c>
      <c r="AB13">
        <v>0</v>
      </c>
      <c r="AC13">
        <v>0</v>
      </c>
      <c r="AD13">
        <v>0</v>
      </c>
      <c r="AE13">
        <v>0</v>
      </c>
      <c r="AF13">
        <v>0</v>
      </c>
      <c r="AG13">
        <v>0</v>
      </c>
      <c r="AH13">
        <v>0</v>
      </c>
      <c r="AJ13">
        <v>2</v>
      </c>
      <c r="AK13">
        <v>1</v>
      </c>
      <c r="AL13">
        <v>0</v>
      </c>
      <c r="AM13">
        <v>0</v>
      </c>
      <c r="AN13">
        <v>0</v>
      </c>
      <c r="AO13">
        <v>0</v>
      </c>
      <c r="AP13">
        <v>0</v>
      </c>
      <c r="AQ13">
        <v>0</v>
      </c>
      <c r="AR13">
        <v>2</v>
      </c>
      <c r="AS13">
        <v>1</v>
      </c>
      <c r="AU13" t="s">
        <v>593</v>
      </c>
      <c r="AY13" t="s">
        <v>614</v>
      </c>
      <c r="BC13" t="s">
        <v>1013</v>
      </c>
      <c r="BF13" t="s">
        <v>620</v>
      </c>
      <c r="BI13" t="s">
        <v>629</v>
      </c>
      <c r="BK13" t="s">
        <v>633</v>
      </c>
      <c r="BL13" t="s">
        <v>640</v>
      </c>
      <c r="BN13" t="s">
        <v>632</v>
      </c>
      <c r="BP13" t="s">
        <v>634</v>
      </c>
      <c r="BR13" t="s">
        <v>633</v>
      </c>
      <c r="CA13" t="s">
        <v>681</v>
      </c>
      <c r="CC13" t="s">
        <v>695</v>
      </c>
      <c r="CF13" t="s">
        <v>634</v>
      </c>
      <c r="CH13" t="s">
        <v>634</v>
      </c>
      <c r="CJ13" t="s">
        <v>633</v>
      </c>
      <c r="CL13" t="s">
        <v>766</v>
      </c>
      <c r="CN13" t="s">
        <v>768</v>
      </c>
      <c r="CR13" t="s">
        <v>599</v>
      </c>
      <c r="CX13" t="s">
        <v>634</v>
      </c>
      <c r="CZ13" t="s">
        <v>632</v>
      </c>
      <c r="DH13" t="s">
        <v>632</v>
      </c>
      <c r="DP13" t="s">
        <v>634</v>
      </c>
      <c r="DR13" t="s">
        <v>800</v>
      </c>
      <c r="DT13" t="s">
        <v>802</v>
      </c>
      <c r="DX13" t="s">
        <v>813</v>
      </c>
      <c r="DZ13" t="s">
        <v>633</v>
      </c>
      <c r="EA13" t="s">
        <v>815</v>
      </c>
      <c r="EB13" t="s">
        <v>816</v>
      </c>
      <c r="EH13" t="s">
        <v>633</v>
      </c>
      <c r="EI13" t="s">
        <v>833</v>
      </c>
      <c r="EK13" t="s">
        <v>599</v>
      </c>
      <c r="EM13" t="s">
        <v>634</v>
      </c>
      <c r="EO13" t="s">
        <v>629</v>
      </c>
      <c r="EP13" t="s">
        <v>629</v>
      </c>
      <c r="ES13" t="s">
        <v>627</v>
      </c>
      <c r="EX13" t="s">
        <v>633</v>
      </c>
      <c r="FA13" t="s">
        <v>904</v>
      </c>
      <c r="FB13" t="s">
        <v>905</v>
      </c>
      <c r="FC13" t="s">
        <v>906</v>
      </c>
      <c r="FF13" t="s">
        <v>909</v>
      </c>
      <c r="FG13" t="s">
        <v>910</v>
      </c>
      <c r="FK13" t="s">
        <v>598</v>
      </c>
      <c r="FL13" t="s">
        <v>916</v>
      </c>
      <c r="FN13" t="s">
        <v>928</v>
      </c>
      <c r="FQ13" t="s">
        <v>956</v>
      </c>
      <c r="FR13" t="s">
        <v>957</v>
      </c>
      <c r="FS13" t="s">
        <v>958</v>
      </c>
      <c r="FT13" t="s">
        <v>959</v>
      </c>
      <c r="FV13" t="s">
        <v>967</v>
      </c>
      <c r="FX13" t="s">
        <v>1041</v>
      </c>
      <c r="FY13" s="9">
        <v>45012.37784252545</v>
      </c>
      <c r="FZ13" s="9">
        <v>45012.389694410667</v>
      </c>
      <c r="GA13" s="9">
        <v>45012.389580388241</v>
      </c>
      <c r="GB13" t="s">
        <v>1042</v>
      </c>
      <c r="GC13" t="s">
        <v>1043</v>
      </c>
      <c r="GD13" t="s">
        <v>632</v>
      </c>
      <c r="GE13" t="s">
        <v>1005</v>
      </c>
      <c r="GF13" t="s">
        <v>1006</v>
      </c>
      <c r="GG13" t="s">
        <v>1007</v>
      </c>
      <c r="GH13" t="s">
        <v>1008</v>
      </c>
      <c r="GI13" t="s">
        <v>1009</v>
      </c>
      <c r="GJ13" t="s">
        <v>1010</v>
      </c>
      <c r="GK13" t="s">
        <v>1011</v>
      </c>
      <c r="GL13" t="s">
        <v>1012</v>
      </c>
      <c r="GM13" t="str">
        <f>IF(ISNA(VLOOKUP($A13,'Org Names'!$B$7:$I$503,2,FALSE)),$B13,VLOOKUP($A13,'Org Names'!$B$7:$I$503,2,FALSE))</f>
        <v>Nottingham City Council</v>
      </c>
      <c r="GN13" t="str">
        <f t="shared" si="1"/>
        <v>512 - Nottingham City Council</v>
      </c>
      <c r="GO13" t="str">
        <f>IF(ISNA(VLOOKUP($GM13,'Org Names'!$C$7:$I$503,2,FALSE)),$B13,VLOOKUP($GM13,'Org Names'!$C$7:$I$503,2,FALSE))</f>
        <v>East Midlands</v>
      </c>
      <c r="GP13" t="str">
        <f>IF(ISNA(VLOOKUP($GM13,'Org Names'!$C$7:$I$503,3,FALSE)),$B13,VLOOKUP($GM13,'Org Names'!$C$7:$I$503,3,FALSE))</f>
        <v>Local Authority</v>
      </c>
    </row>
    <row r="14" spans="1:222">
      <c r="A14">
        <v>609</v>
      </c>
      <c r="D14" t="s">
        <v>468</v>
      </c>
      <c r="F14" t="s">
        <v>493</v>
      </c>
      <c r="H14">
        <v>10</v>
      </c>
      <c r="I14">
        <v>9.8000000000000007</v>
      </c>
      <c r="J14">
        <v>9.8000000000000007</v>
      </c>
      <c r="K14">
        <v>0</v>
      </c>
      <c r="M14">
        <v>0</v>
      </c>
      <c r="N14">
        <v>0</v>
      </c>
      <c r="O14">
        <v>0</v>
      </c>
      <c r="P14">
        <v>0</v>
      </c>
      <c r="Q14">
        <v>0</v>
      </c>
      <c r="R14">
        <v>0</v>
      </c>
      <c r="S14">
        <v>1</v>
      </c>
      <c r="T14">
        <v>0</v>
      </c>
      <c r="U14">
        <v>1</v>
      </c>
      <c r="V14">
        <v>0</v>
      </c>
      <c r="W14">
        <v>4</v>
      </c>
      <c r="X14">
        <v>0</v>
      </c>
      <c r="Y14">
        <v>3</v>
      </c>
      <c r="Z14">
        <v>0</v>
      </c>
      <c r="AA14">
        <v>1</v>
      </c>
      <c r="AB14">
        <v>0</v>
      </c>
      <c r="AC14">
        <v>0</v>
      </c>
      <c r="AD14">
        <v>0</v>
      </c>
      <c r="AE14">
        <v>0</v>
      </c>
      <c r="AF14">
        <v>0</v>
      </c>
      <c r="AG14">
        <v>0</v>
      </c>
      <c r="AH14">
        <v>0</v>
      </c>
      <c r="AJ14">
        <v>8.8000000000000007</v>
      </c>
      <c r="AK14">
        <v>0</v>
      </c>
      <c r="AL14">
        <v>1</v>
      </c>
      <c r="AM14">
        <v>0</v>
      </c>
      <c r="AN14">
        <v>0</v>
      </c>
      <c r="AO14">
        <v>0</v>
      </c>
      <c r="AP14">
        <v>0</v>
      </c>
      <c r="AQ14">
        <v>0</v>
      </c>
      <c r="AR14">
        <v>0</v>
      </c>
      <c r="AS14">
        <v>0</v>
      </c>
      <c r="AU14" t="s">
        <v>598</v>
      </c>
      <c r="AV14" t="s">
        <v>602</v>
      </c>
      <c r="AY14" t="s">
        <v>614</v>
      </c>
      <c r="BC14" t="s">
        <v>598</v>
      </c>
      <c r="BD14" t="s">
        <v>1044</v>
      </c>
      <c r="BF14" t="s">
        <v>598</v>
      </c>
      <c r="BG14" t="s">
        <v>1045</v>
      </c>
      <c r="BI14" t="s">
        <v>629</v>
      </c>
      <c r="BK14" t="s">
        <v>632</v>
      </c>
      <c r="BN14" t="s">
        <v>632</v>
      </c>
      <c r="BP14" t="s">
        <v>664</v>
      </c>
      <c r="BR14" t="s">
        <v>632</v>
      </c>
      <c r="BU14" t="s">
        <v>672</v>
      </c>
      <c r="BY14" t="s">
        <v>677</v>
      </c>
      <c r="CC14" t="s">
        <v>633</v>
      </c>
      <c r="CD14" t="s">
        <v>701</v>
      </c>
      <c r="CH14" t="s">
        <v>760</v>
      </c>
      <c r="CJ14" t="s">
        <v>633</v>
      </c>
      <c r="CL14" t="s">
        <v>766</v>
      </c>
      <c r="CN14" t="s">
        <v>768</v>
      </c>
      <c r="CR14" t="s">
        <v>633</v>
      </c>
      <c r="CT14" t="s">
        <v>766</v>
      </c>
      <c r="CV14" t="s">
        <v>768</v>
      </c>
      <c r="CZ14" t="s">
        <v>632</v>
      </c>
      <c r="DH14" t="s">
        <v>632</v>
      </c>
      <c r="DR14" t="s">
        <v>800</v>
      </c>
      <c r="DS14" t="s">
        <v>801</v>
      </c>
      <c r="DT14" t="s">
        <v>802</v>
      </c>
      <c r="DV14" t="s">
        <v>1046</v>
      </c>
      <c r="DX14" t="s">
        <v>813</v>
      </c>
      <c r="DZ14" t="s">
        <v>633</v>
      </c>
      <c r="EA14" t="s">
        <v>815</v>
      </c>
      <c r="EB14" t="s">
        <v>816</v>
      </c>
      <c r="EC14" t="s">
        <v>817</v>
      </c>
      <c r="ED14" t="s">
        <v>818</v>
      </c>
      <c r="EH14" t="s">
        <v>633</v>
      </c>
      <c r="EI14" t="s">
        <v>834</v>
      </c>
      <c r="EK14" t="s">
        <v>632</v>
      </c>
      <c r="EO14" t="s">
        <v>626</v>
      </c>
      <c r="EP14" t="s">
        <v>626</v>
      </c>
      <c r="ET14" t="s">
        <v>626</v>
      </c>
      <c r="EX14" t="s">
        <v>633</v>
      </c>
      <c r="EZ14" t="s">
        <v>903</v>
      </c>
      <c r="FC14" t="s">
        <v>906</v>
      </c>
      <c r="FE14" t="s">
        <v>908</v>
      </c>
      <c r="FL14" t="s">
        <v>1047</v>
      </c>
      <c r="FN14" t="s">
        <v>929</v>
      </c>
      <c r="FX14" t="s">
        <v>1048</v>
      </c>
      <c r="FY14" s="9">
        <v>45012.606118343741</v>
      </c>
      <c r="FZ14" s="9">
        <v>45012.621321908868</v>
      </c>
      <c r="GA14" s="9">
        <v>45012.621270186697</v>
      </c>
      <c r="GB14" t="s">
        <v>1049</v>
      </c>
      <c r="GC14" t="s">
        <v>1050</v>
      </c>
      <c r="GD14" t="s">
        <v>632</v>
      </c>
      <c r="GE14" t="s">
        <v>1005</v>
      </c>
      <c r="GF14" t="s">
        <v>1006</v>
      </c>
      <c r="GG14" t="s">
        <v>1007</v>
      </c>
      <c r="GH14" t="s">
        <v>1008</v>
      </c>
      <c r="GI14" t="s">
        <v>1009</v>
      </c>
      <c r="GJ14" t="s">
        <v>1010</v>
      </c>
      <c r="GK14" t="s">
        <v>1011</v>
      </c>
      <c r="GL14" t="s">
        <v>1012</v>
      </c>
      <c r="GM14" t="str">
        <f>IF(ISNA(VLOOKUP($A14,'Org Names'!$B$7:$I$503,2,FALSE)),$B14,VLOOKUP($A14,'Org Names'!$B$7:$I$503,2,FALSE))</f>
        <v>Suffolk County Council</v>
      </c>
      <c r="GN14" t="str">
        <f t="shared" si="1"/>
        <v>609 - Suffolk County Council</v>
      </c>
      <c r="GO14" t="str">
        <f>IF(ISNA(VLOOKUP($GM14,'Org Names'!$C$7:$I$503,2,FALSE)),$B14,VLOOKUP($GM14,'Org Names'!$C$7:$I$503,2,FALSE))</f>
        <v>East of England</v>
      </c>
      <c r="GP14" t="str">
        <f>IF(ISNA(VLOOKUP($GM14,'Org Names'!$C$7:$I$503,3,FALSE)),$B14,VLOOKUP($GM14,'Org Names'!$C$7:$I$503,3,FALSE))</f>
        <v>Local Authority</v>
      </c>
    </row>
    <row r="15" spans="1:222">
      <c r="A15" t="s">
        <v>329</v>
      </c>
      <c r="D15" t="s">
        <v>469</v>
      </c>
      <c r="F15" t="s">
        <v>494</v>
      </c>
      <c r="H15">
        <v>5</v>
      </c>
      <c r="I15">
        <v>5</v>
      </c>
      <c r="J15">
        <v>5</v>
      </c>
      <c r="K15">
        <v>0</v>
      </c>
      <c r="M15">
        <v>0</v>
      </c>
      <c r="N15">
        <v>0</v>
      </c>
      <c r="O15">
        <v>0</v>
      </c>
      <c r="P15">
        <v>0</v>
      </c>
      <c r="Q15">
        <v>0</v>
      </c>
      <c r="R15">
        <v>0</v>
      </c>
      <c r="S15">
        <v>3</v>
      </c>
      <c r="T15">
        <v>0</v>
      </c>
      <c r="U15">
        <v>0</v>
      </c>
      <c r="V15">
        <v>0</v>
      </c>
      <c r="W15">
        <v>1</v>
      </c>
      <c r="X15">
        <v>0</v>
      </c>
      <c r="Y15">
        <v>0</v>
      </c>
      <c r="Z15">
        <v>0</v>
      </c>
      <c r="AA15">
        <v>1</v>
      </c>
      <c r="AB15">
        <v>0</v>
      </c>
      <c r="AC15">
        <v>0</v>
      </c>
      <c r="AD15">
        <v>0</v>
      </c>
      <c r="AE15">
        <v>0</v>
      </c>
      <c r="AF15">
        <v>0</v>
      </c>
      <c r="AG15">
        <v>0</v>
      </c>
      <c r="AH15">
        <v>0</v>
      </c>
      <c r="AJ15">
        <v>0</v>
      </c>
      <c r="AK15">
        <v>0</v>
      </c>
      <c r="AL15">
        <v>0</v>
      </c>
      <c r="AM15">
        <v>0</v>
      </c>
      <c r="AN15">
        <v>0</v>
      </c>
      <c r="AO15">
        <v>0</v>
      </c>
      <c r="AP15">
        <v>0</v>
      </c>
      <c r="AQ15">
        <v>0</v>
      </c>
      <c r="AR15">
        <v>5</v>
      </c>
      <c r="AS15">
        <v>0</v>
      </c>
      <c r="AU15" t="s">
        <v>595</v>
      </c>
      <c r="AX15" t="s">
        <v>613</v>
      </c>
      <c r="BC15" t="s">
        <v>1016</v>
      </c>
      <c r="BF15" t="s">
        <v>621</v>
      </c>
      <c r="BI15" t="s">
        <v>625</v>
      </c>
      <c r="BK15" t="s">
        <v>632</v>
      </c>
      <c r="BN15" t="s">
        <v>599</v>
      </c>
      <c r="BP15" t="s">
        <v>634</v>
      </c>
      <c r="BR15" t="s">
        <v>632</v>
      </c>
      <c r="CC15" t="s">
        <v>599</v>
      </c>
      <c r="CF15" t="s">
        <v>737</v>
      </c>
      <c r="CH15" t="s">
        <v>762</v>
      </c>
      <c r="CJ15" t="s">
        <v>632</v>
      </c>
      <c r="CR15" t="s">
        <v>632</v>
      </c>
      <c r="CZ15" t="s">
        <v>632</v>
      </c>
      <c r="DH15" t="s">
        <v>632</v>
      </c>
      <c r="DP15" t="s">
        <v>736</v>
      </c>
      <c r="DR15" t="s">
        <v>800</v>
      </c>
      <c r="DS15" t="s">
        <v>801</v>
      </c>
      <c r="DT15" t="s">
        <v>802</v>
      </c>
      <c r="DX15" t="s">
        <v>813</v>
      </c>
      <c r="DZ15" t="s">
        <v>633</v>
      </c>
      <c r="EE15" t="s">
        <v>598</v>
      </c>
      <c r="EF15" t="s">
        <v>821</v>
      </c>
      <c r="EH15" t="s">
        <v>633</v>
      </c>
      <c r="EK15" t="s">
        <v>632</v>
      </c>
      <c r="EM15" t="s">
        <v>874</v>
      </c>
      <c r="EO15" t="s">
        <v>627</v>
      </c>
      <c r="EP15" t="s">
        <v>626</v>
      </c>
      <c r="ES15" t="s">
        <v>627</v>
      </c>
      <c r="EX15" t="s">
        <v>633</v>
      </c>
      <c r="FB15" t="s">
        <v>905</v>
      </c>
      <c r="FF15" t="s">
        <v>909</v>
      </c>
      <c r="FK15" t="s">
        <v>598</v>
      </c>
      <c r="FL15" t="s">
        <v>917</v>
      </c>
      <c r="FN15" t="s">
        <v>930</v>
      </c>
      <c r="FU15" t="s">
        <v>960</v>
      </c>
      <c r="FV15" t="s">
        <v>968</v>
      </c>
      <c r="FX15" t="s">
        <v>1051</v>
      </c>
      <c r="FY15" s="9">
        <v>45012.63157123058</v>
      </c>
      <c r="FZ15" s="9">
        <v>45012.644278818567</v>
      </c>
      <c r="GA15" s="9">
        <v>45012.644148813277</v>
      </c>
      <c r="GB15" t="s">
        <v>1052</v>
      </c>
      <c r="GC15" t="s">
        <v>1053</v>
      </c>
      <c r="GD15" t="s">
        <v>632</v>
      </c>
      <c r="GE15" t="s">
        <v>1005</v>
      </c>
      <c r="GF15" t="s">
        <v>1006</v>
      </c>
      <c r="GG15" t="s">
        <v>1007</v>
      </c>
      <c r="GH15" t="s">
        <v>1008</v>
      </c>
      <c r="GI15" t="s">
        <v>1009</v>
      </c>
      <c r="GJ15" t="s">
        <v>1010</v>
      </c>
      <c r="GK15" t="s">
        <v>1011</v>
      </c>
      <c r="GL15" t="s">
        <v>1012</v>
      </c>
      <c r="GM15" t="str">
        <f>IF(ISNA(VLOOKUP($A15,'Org Names'!$B$7:$I$503,2,FALSE)),$B15,VLOOKUP($A15,'Org Names'!$B$7:$I$503,2,FALSE))</f>
        <v>NHS Support Agency - MIAA</v>
      </c>
      <c r="GN15" t="str">
        <f t="shared" si="1"/>
        <v>A1L7a - NHS Support Agency - MIAA</v>
      </c>
      <c r="GO15" t="str">
        <f>IF(ISNA(VLOOKUP($GM15,'Org Names'!$C$7:$I$503,2,FALSE)),$B15,VLOOKUP($GM15,'Org Names'!$C$7:$I$503,2,FALSE))</f>
        <v>North West</v>
      </c>
      <c r="GP15" t="str">
        <f>IF(ISNA(VLOOKUP($GM15,'Org Names'!$C$7:$I$503,3,FALSE)),$B15,VLOOKUP($GM15,'Org Names'!$C$7:$I$503,3,FALSE))</f>
        <v>Arms Length</v>
      </c>
    </row>
    <row r="16" spans="1:222">
      <c r="A16" t="s">
        <v>1054</v>
      </c>
      <c r="B16" t="s">
        <v>319</v>
      </c>
      <c r="D16" t="s">
        <v>470</v>
      </c>
      <c r="F16" t="s">
        <v>495</v>
      </c>
      <c r="H16">
        <v>19</v>
      </c>
      <c r="I16">
        <v>18</v>
      </c>
      <c r="J16">
        <v>16</v>
      </c>
      <c r="K16">
        <v>2</v>
      </c>
      <c r="M16">
        <v>0</v>
      </c>
      <c r="N16">
        <v>0</v>
      </c>
      <c r="O16">
        <v>0</v>
      </c>
      <c r="P16">
        <v>0</v>
      </c>
      <c r="Q16">
        <v>1</v>
      </c>
      <c r="R16">
        <v>0</v>
      </c>
      <c r="S16">
        <v>0</v>
      </c>
      <c r="T16">
        <v>1</v>
      </c>
      <c r="U16">
        <v>2</v>
      </c>
      <c r="V16">
        <v>0</v>
      </c>
      <c r="W16">
        <v>3</v>
      </c>
      <c r="X16">
        <v>0</v>
      </c>
      <c r="Y16">
        <v>2</v>
      </c>
      <c r="Z16">
        <v>0</v>
      </c>
      <c r="AA16">
        <v>6</v>
      </c>
      <c r="AB16">
        <v>1</v>
      </c>
      <c r="AC16">
        <v>1</v>
      </c>
      <c r="AD16">
        <v>0</v>
      </c>
      <c r="AE16">
        <v>1</v>
      </c>
      <c r="AF16">
        <v>0</v>
      </c>
      <c r="AJ16">
        <v>16</v>
      </c>
      <c r="AK16">
        <v>2</v>
      </c>
      <c r="AU16" t="s">
        <v>593</v>
      </c>
      <c r="AX16" t="s">
        <v>613</v>
      </c>
      <c r="BC16" t="s">
        <v>598</v>
      </c>
      <c r="BD16" t="s">
        <v>1019</v>
      </c>
      <c r="BF16" t="s">
        <v>620</v>
      </c>
      <c r="BI16" t="s">
        <v>630</v>
      </c>
      <c r="BK16" t="s">
        <v>633</v>
      </c>
      <c r="BL16" t="s">
        <v>636</v>
      </c>
      <c r="BM16" t="s">
        <v>656</v>
      </c>
      <c r="BN16" t="s">
        <v>632</v>
      </c>
      <c r="BP16" t="s">
        <v>664</v>
      </c>
      <c r="BR16" t="s">
        <v>633</v>
      </c>
      <c r="CA16" t="s">
        <v>682</v>
      </c>
      <c r="CC16" t="s">
        <v>695</v>
      </c>
      <c r="CF16" t="s">
        <v>738</v>
      </c>
      <c r="CH16" t="s">
        <v>760</v>
      </c>
      <c r="CJ16" t="s">
        <v>633</v>
      </c>
      <c r="CK16" t="s">
        <v>765</v>
      </c>
      <c r="CN16" t="s">
        <v>768</v>
      </c>
      <c r="CR16" t="s">
        <v>633</v>
      </c>
      <c r="CS16" t="s">
        <v>765</v>
      </c>
      <c r="CT16" t="s">
        <v>766</v>
      </c>
      <c r="CV16" t="s">
        <v>768</v>
      </c>
      <c r="CZ16" t="s">
        <v>632</v>
      </c>
      <c r="DH16" t="s">
        <v>632</v>
      </c>
      <c r="DP16" t="s">
        <v>781</v>
      </c>
      <c r="DS16" t="s">
        <v>801</v>
      </c>
      <c r="DT16" t="s">
        <v>802</v>
      </c>
      <c r="DU16" t="s">
        <v>598</v>
      </c>
      <c r="DV16" t="s">
        <v>805</v>
      </c>
      <c r="DX16" t="s">
        <v>632</v>
      </c>
      <c r="DZ16" t="s">
        <v>633</v>
      </c>
      <c r="EA16" t="s">
        <v>815</v>
      </c>
      <c r="EB16" t="s">
        <v>816</v>
      </c>
      <c r="EE16" t="s">
        <v>598</v>
      </c>
      <c r="EF16" t="s">
        <v>822</v>
      </c>
      <c r="EH16" t="s">
        <v>633</v>
      </c>
      <c r="EI16" t="s">
        <v>835</v>
      </c>
      <c r="EK16" t="s">
        <v>632</v>
      </c>
      <c r="EM16" t="s">
        <v>875</v>
      </c>
      <c r="EO16" t="s">
        <v>630</v>
      </c>
      <c r="EP16" t="s">
        <v>627</v>
      </c>
      <c r="ES16" t="s">
        <v>627</v>
      </c>
      <c r="EX16" t="s">
        <v>633</v>
      </c>
      <c r="FA16" t="s">
        <v>904</v>
      </c>
      <c r="FB16" t="s">
        <v>905</v>
      </c>
      <c r="FD16" t="s">
        <v>907</v>
      </c>
      <c r="FE16" t="s">
        <v>908</v>
      </c>
      <c r="FG16" t="s">
        <v>910</v>
      </c>
      <c r="FN16" t="s">
        <v>931</v>
      </c>
      <c r="FX16" t="s">
        <v>1055</v>
      </c>
      <c r="FY16" s="9">
        <v>45012.858346672641</v>
      </c>
      <c r="FZ16" s="9">
        <v>45012.88340242354</v>
      </c>
      <c r="GA16" s="9">
        <v>45012.883187362517</v>
      </c>
      <c r="GB16" t="s">
        <v>1056</v>
      </c>
      <c r="GC16" t="s">
        <v>1053</v>
      </c>
      <c r="GD16" t="s">
        <v>632</v>
      </c>
      <c r="GE16" t="s">
        <v>1005</v>
      </c>
      <c r="GF16" t="s">
        <v>1006</v>
      </c>
      <c r="GG16" t="s">
        <v>1007</v>
      </c>
      <c r="GH16" t="s">
        <v>1008</v>
      </c>
      <c r="GI16" t="s">
        <v>1009</v>
      </c>
      <c r="GJ16" t="s">
        <v>1010</v>
      </c>
      <c r="GK16" t="s">
        <v>1011</v>
      </c>
      <c r="GL16" t="s">
        <v>1012</v>
      </c>
      <c r="GM16" t="str">
        <f>IF(ISNA(VLOOKUP($A16,'Org Names'!$B$7:$I$503,2,FALSE)),$B16,VLOOKUP($A16,'Org Names'!$B$7:$I$503,2,FALSE))</f>
        <v>NHS England</v>
      </c>
      <c r="GN16" t="str">
        <f t="shared" si="1"/>
        <v>X24 - NHS England</v>
      </c>
      <c r="GO16" t="str">
        <f>IF(ISNA(VLOOKUP($GM16,'Org Names'!$C$7:$I$503,2,FALSE)),$B16,VLOOKUP($GM16,'Org Names'!$C$7:$I$503,2,FALSE))</f>
        <v>National</v>
      </c>
      <c r="GP16" t="str">
        <f>IF(ISNA(VLOOKUP($GM16,'Org Names'!$C$7:$I$503,3,FALSE)),$B16,VLOOKUP($GM16,'Org Names'!$C$7:$I$503,3,FALSE))</f>
        <v>Arms Length</v>
      </c>
    </row>
    <row r="17" spans="1:198">
      <c r="B17" t="s">
        <v>438</v>
      </c>
      <c r="D17" t="s">
        <v>471</v>
      </c>
      <c r="F17" t="s">
        <v>496</v>
      </c>
      <c r="H17">
        <v>2</v>
      </c>
      <c r="I17">
        <v>2</v>
      </c>
      <c r="J17">
        <v>2</v>
      </c>
      <c r="K17">
        <v>0</v>
      </c>
      <c r="AA17">
        <v>1</v>
      </c>
      <c r="AE17">
        <v>1</v>
      </c>
      <c r="AJ17">
        <v>2</v>
      </c>
      <c r="AU17" t="s">
        <v>593</v>
      </c>
      <c r="AY17" t="s">
        <v>614</v>
      </c>
      <c r="BC17" t="s">
        <v>1057</v>
      </c>
      <c r="BF17" t="s">
        <v>621</v>
      </c>
      <c r="BI17" t="s">
        <v>626</v>
      </c>
      <c r="BK17" t="s">
        <v>633</v>
      </c>
      <c r="BL17" t="s">
        <v>641</v>
      </c>
      <c r="BN17" t="s">
        <v>632</v>
      </c>
      <c r="BP17" t="s">
        <v>634</v>
      </c>
      <c r="BR17" t="s">
        <v>632</v>
      </c>
      <c r="BV17" t="s">
        <v>673</v>
      </c>
      <c r="BY17" t="s">
        <v>677</v>
      </c>
      <c r="CC17" t="s">
        <v>632</v>
      </c>
      <c r="CH17" t="s">
        <v>760</v>
      </c>
      <c r="CJ17" t="s">
        <v>632</v>
      </c>
      <c r="CR17" t="s">
        <v>632</v>
      </c>
      <c r="CZ17" t="s">
        <v>632</v>
      </c>
      <c r="DH17" t="s">
        <v>632</v>
      </c>
      <c r="DR17" t="s">
        <v>800</v>
      </c>
      <c r="DS17" t="s">
        <v>801</v>
      </c>
      <c r="DT17" t="s">
        <v>802</v>
      </c>
      <c r="DX17" t="s">
        <v>813</v>
      </c>
      <c r="DZ17" t="s">
        <v>633</v>
      </c>
      <c r="EB17" t="s">
        <v>816</v>
      </c>
      <c r="EH17" t="s">
        <v>633</v>
      </c>
      <c r="EK17" t="s">
        <v>632</v>
      </c>
      <c r="EM17" t="s">
        <v>876</v>
      </c>
      <c r="EO17" t="s">
        <v>627</v>
      </c>
      <c r="EP17" t="s">
        <v>626</v>
      </c>
      <c r="ET17" t="s">
        <v>626</v>
      </c>
      <c r="EX17" t="s">
        <v>633</v>
      </c>
      <c r="EZ17" t="s">
        <v>903</v>
      </c>
      <c r="FC17" t="s">
        <v>906</v>
      </c>
      <c r="FE17" t="s">
        <v>908</v>
      </c>
      <c r="FI17" t="s">
        <v>912</v>
      </c>
      <c r="FN17" t="s">
        <v>932</v>
      </c>
      <c r="FX17" t="s">
        <v>1058</v>
      </c>
      <c r="FY17" s="9">
        <v>45020.464029122682</v>
      </c>
      <c r="FZ17" s="9">
        <v>45020.469679863971</v>
      </c>
      <c r="GA17" s="9">
        <v>45020.469586100393</v>
      </c>
      <c r="GB17" t="s">
        <v>1059</v>
      </c>
      <c r="GC17" t="s">
        <v>1060</v>
      </c>
      <c r="GD17" t="s">
        <v>632</v>
      </c>
      <c r="GE17" t="s">
        <v>1005</v>
      </c>
      <c r="GF17" t="s">
        <v>1006</v>
      </c>
      <c r="GG17" t="s">
        <v>1007</v>
      </c>
      <c r="GH17" t="s">
        <v>1008</v>
      </c>
      <c r="GI17" t="s">
        <v>1009</v>
      </c>
      <c r="GJ17" t="s">
        <v>1010</v>
      </c>
      <c r="GK17" t="s">
        <v>1011</v>
      </c>
      <c r="GL17" t="s">
        <v>1012</v>
      </c>
      <c r="GM17" t="str">
        <f>IF(ISNA(VLOOKUP($A17,'Org Names'!$B$7:$I$503,2,FALSE)),$B17,VLOOKUP($A17,'Org Names'!$B$7:$I$503,2,FALSE))</f>
        <v>NHS South Yorkshire</v>
      </c>
      <c r="GN17" t="str">
        <f t="shared" si="1"/>
        <v>XXX - NHS South Yorkshire</v>
      </c>
      <c r="GO17" t="str">
        <f>IF(ISNA(VLOOKUP($GM17,'Org Names'!$C$7:$I$503,2,FALSE)),$B17,VLOOKUP($GM17,'Org Names'!$C$7:$I$503,2,FALSE))</f>
        <v>NHS South Yorkshire</v>
      </c>
      <c r="GP17" t="str">
        <f>IF(ISNA(VLOOKUP($GM17,'Org Names'!$C$7:$I$503,3,FALSE)),$B17,VLOOKUP($GM17,'Org Names'!$C$7:$I$503,3,FALSE))</f>
        <v>NHS South Yorkshire</v>
      </c>
    </row>
    <row r="18" spans="1:198">
      <c r="A18" t="s">
        <v>348</v>
      </c>
      <c r="D18" t="s">
        <v>1061</v>
      </c>
      <c r="F18" t="s">
        <v>497</v>
      </c>
      <c r="H18">
        <v>15</v>
      </c>
      <c r="I18">
        <v>15</v>
      </c>
      <c r="J18">
        <v>14</v>
      </c>
      <c r="K18">
        <v>1</v>
      </c>
      <c r="M18">
        <v>0</v>
      </c>
      <c r="N18">
        <v>0</v>
      </c>
      <c r="O18">
        <v>0</v>
      </c>
      <c r="P18">
        <v>0</v>
      </c>
      <c r="Q18">
        <v>0</v>
      </c>
      <c r="R18">
        <v>0</v>
      </c>
      <c r="S18">
        <v>0</v>
      </c>
      <c r="T18">
        <v>0</v>
      </c>
      <c r="U18">
        <v>0</v>
      </c>
      <c r="V18">
        <v>0</v>
      </c>
      <c r="W18">
        <v>3</v>
      </c>
      <c r="X18">
        <v>1</v>
      </c>
      <c r="Y18">
        <v>9</v>
      </c>
      <c r="Z18">
        <v>0</v>
      </c>
      <c r="AA18">
        <v>2</v>
      </c>
      <c r="AB18">
        <v>0</v>
      </c>
      <c r="AC18">
        <v>0</v>
      </c>
      <c r="AD18">
        <v>0</v>
      </c>
      <c r="AE18">
        <v>0</v>
      </c>
      <c r="AF18">
        <v>0</v>
      </c>
      <c r="AG18">
        <v>0</v>
      </c>
      <c r="AH18">
        <v>0</v>
      </c>
      <c r="AJ18">
        <v>7</v>
      </c>
      <c r="AK18">
        <v>7</v>
      </c>
      <c r="AN18">
        <v>8</v>
      </c>
      <c r="AO18">
        <v>8</v>
      </c>
      <c r="AU18" t="s">
        <v>598</v>
      </c>
      <c r="AV18" t="s">
        <v>603</v>
      </c>
      <c r="AX18" t="s">
        <v>613</v>
      </c>
      <c r="BC18" t="s">
        <v>1062</v>
      </c>
      <c r="BF18" t="s">
        <v>620</v>
      </c>
      <c r="BI18" t="s">
        <v>629</v>
      </c>
      <c r="BK18" t="s">
        <v>632</v>
      </c>
      <c r="BN18" t="s">
        <v>632</v>
      </c>
      <c r="BP18" t="s">
        <v>664</v>
      </c>
      <c r="BR18" t="s">
        <v>633</v>
      </c>
      <c r="BU18" t="s">
        <v>672</v>
      </c>
      <c r="BZ18" t="s">
        <v>598</v>
      </c>
      <c r="CA18" t="s">
        <v>683</v>
      </c>
      <c r="CC18" t="s">
        <v>633</v>
      </c>
      <c r="CD18" t="s">
        <v>702</v>
      </c>
      <c r="CH18" t="s">
        <v>761</v>
      </c>
      <c r="CJ18" t="s">
        <v>632</v>
      </c>
      <c r="CR18" t="s">
        <v>632</v>
      </c>
      <c r="CZ18" t="s">
        <v>633</v>
      </c>
      <c r="DC18" t="s">
        <v>767</v>
      </c>
      <c r="DH18" t="s">
        <v>632</v>
      </c>
      <c r="DR18" t="s">
        <v>800</v>
      </c>
      <c r="DT18" t="s">
        <v>802</v>
      </c>
      <c r="DX18" t="s">
        <v>632</v>
      </c>
      <c r="DZ18" t="s">
        <v>632</v>
      </c>
      <c r="EH18" t="s">
        <v>633</v>
      </c>
      <c r="EI18" t="s">
        <v>836</v>
      </c>
      <c r="EK18" t="s">
        <v>632</v>
      </c>
      <c r="EM18" t="s">
        <v>877</v>
      </c>
      <c r="EO18" t="s">
        <v>629</v>
      </c>
      <c r="EP18" t="s">
        <v>629</v>
      </c>
      <c r="EV18" t="s">
        <v>629</v>
      </c>
      <c r="EX18" t="s">
        <v>633</v>
      </c>
      <c r="FC18" t="s">
        <v>906</v>
      </c>
      <c r="FD18" t="s">
        <v>907</v>
      </c>
      <c r="FF18" t="s">
        <v>909</v>
      </c>
      <c r="FH18" t="s">
        <v>911</v>
      </c>
      <c r="FI18" t="s">
        <v>912</v>
      </c>
      <c r="FN18" t="s">
        <v>933</v>
      </c>
      <c r="FQ18" t="s">
        <v>956</v>
      </c>
      <c r="FR18" t="s">
        <v>957</v>
      </c>
      <c r="FS18" t="s">
        <v>958</v>
      </c>
      <c r="FT18" t="s">
        <v>959</v>
      </c>
      <c r="FV18" t="s">
        <v>969</v>
      </c>
      <c r="FX18" t="s">
        <v>1063</v>
      </c>
      <c r="FY18" s="9">
        <v>45021.303948718967</v>
      </c>
      <c r="FZ18" s="9">
        <v>45021.316433307729</v>
      </c>
      <c r="GA18" s="9">
        <v>45021.316306073793</v>
      </c>
      <c r="GB18" t="s">
        <v>1064</v>
      </c>
      <c r="GC18" t="s">
        <v>1065</v>
      </c>
      <c r="GD18" t="s">
        <v>632</v>
      </c>
      <c r="GE18" t="s">
        <v>1005</v>
      </c>
      <c r="GF18" t="s">
        <v>1066</v>
      </c>
      <c r="GG18" t="s">
        <v>1007</v>
      </c>
      <c r="GH18" t="s">
        <v>1008</v>
      </c>
      <c r="GI18" t="s">
        <v>1009</v>
      </c>
      <c r="GJ18" t="s">
        <v>1010</v>
      </c>
      <c r="GK18" t="s">
        <v>1011</v>
      </c>
      <c r="GL18" t="s">
        <v>1012</v>
      </c>
      <c r="GM18" t="str">
        <f>IF(ISNA(VLOOKUP($A18,'Org Names'!$B$7:$I$503,2,FALSE)),$B18,VLOOKUP($A18,'Org Names'!$B$7:$I$503,2,FALSE))</f>
        <v>Guys and St Thomas Foundation Trust</v>
      </c>
      <c r="GN18" t="str">
        <f t="shared" ref="GN18:GN30" si="2">IF(A18="","XXX"&amp;" - "&amp;GM18,A18&amp;" - "&amp;GM18)</f>
        <v>RJ1 - Guys and St Thomas Foundation Trust</v>
      </c>
      <c r="GO18" t="str">
        <f>IF(ISNA(VLOOKUP($GM18,'Org Names'!$C$7:$I$503,2,FALSE)),$B18,VLOOKUP($GM18,'Org Names'!$C$7:$I$503,2,FALSE))</f>
        <v>London</v>
      </c>
      <c r="GP18" t="str">
        <f>IF(ISNA(VLOOKUP($GM18,'Org Names'!$C$7:$I$503,3,FALSE)),$B18,VLOOKUP($GM18,'Org Names'!$C$7:$I$503,3,FALSE))</f>
        <v>Acute</v>
      </c>
    </row>
    <row r="19" spans="1:198">
      <c r="A19" t="s">
        <v>353</v>
      </c>
      <c r="D19" t="s">
        <v>1067</v>
      </c>
      <c r="F19" t="s">
        <v>498</v>
      </c>
      <c r="H19">
        <v>15</v>
      </c>
      <c r="I19">
        <v>15</v>
      </c>
      <c r="J19">
        <v>12</v>
      </c>
      <c r="K19">
        <v>3</v>
      </c>
      <c r="M19">
        <v>0</v>
      </c>
      <c r="N19">
        <v>0</v>
      </c>
      <c r="O19">
        <v>0</v>
      </c>
      <c r="P19">
        <v>0</v>
      </c>
      <c r="Q19">
        <v>0</v>
      </c>
      <c r="R19">
        <v>0</v>
      </c>
      <c r="S19">
        <v>0</v>
      </c>
      <c r="T19">
        <v>0</v>
      </c>
      <c r="U19">
        <v>0</v>
      </c>
      <c r="V19">
        <v>0</v>
      </c>
      <c r="W19">
        <v>11</v>
      </c>
      <c r="X19">
        <v>8</v>
      </c>
      <c r="Y19">
        <v>4</v>
      </c>
      <c r="Z19">
        <v>4</v>
      </c>
      <c r="AA19">
        <v>0</v>
      </c>
      <c r="AB19">
        <v>0</v>
      </c>
      <c r="AC19">
        <v>0</v>
      </c>
      <c r="AD19">
        <v>0</v>
      </c>
      <c r="AE19">
        <v>0</v>
      </c>
      <c r="AF19">
        <v>0</v>
      </c>
      <c r="AG19">
        <v>0</v>
      </c>
      <c r="AH19">
        <v>0</v>
      </c>
      <c r="AJ19">
        <v>2</v>
      </c>
      <c r="AK19">
        <v>2</v>
      </c>
      <c r="AL19">
        <v>5</v>
      </c>
      <c r="AM19">
        <v>5</v>
      </c>
      <c r="AN19">
        <v>5</v>
      </c>
      <c r="AO19">
        <v>5</v>
      </c>
      <c r="AP19">
        <v>3</v>
      </c>
      <c r="AQ19">
        <v>0</v>
      </c>
      <c r="AR19">
        <v>0</v>
      </c>
      <c r="AS19">
        <v>0</v>
      </c>
      <c r="AU19" t="s">
        <v>598</v>
      </c>
      <c r="AV19" t="s">
        <v>604</v>
      </c>
      <c r="AX19" t="s">
        <v>613</v>
      </c>
      <c r="BC19" t="s">
        <v>598</v>
      </c>
      <c r="BD19" t="s">
        <v>1068</v>
      </c>
      <c r="BF19" t="s">
        <v>622</v>
      </c>
      <c r="BI19" t="s">
        <v>629</v>
      </c>
      <c r="BK19" t="s">
        <v>632</v>
      </c>
      <c r="BN19" t="s">
        <v>599</v>
      </c>
      <c r="BP19" t="s">
        <v>667</v>
      </c>
      <c r="BR19" t="s">
        <v>633</v>
      </c>
      <c r="BW19" t="s">
        <v>675</v>
      </c>
      <c r="CC19" t="s">
        <v>633</v>
      </c>
      <c r="CD19" t="s">
        <v>703</v>
      </c>
      <c r="CF19">
        <v>0</v>
      </c>
      <c r="CH19" t="s">
        <v>762</v>
      </c>
      <c r="CJ19" t="s">
        <v>632</v>
      </c>
      <c r="CR19" t="s">
        <v>633</v>
      </c>
      <c r="CV19" t="s">
        <v>768</v>
      </c>
      <c r="CZ19" t="s">
        <v>632</v>
      </c>
      <c r="DH19" t="s">
        <v>632</v>
      </c>
      <c r="DP19">
        <v>0</v>
      </c>
      <c r="DS19" t="s">
        <v>801</v>
      </c>
      <c r="DX19" t="s">
        <v>812</v>
      </c>
      <c r="DZ19" t="s">
        <v>633</v>
      </c>
      <c r="EA19" t="s">
        <v>815</v>
      </c>
      <c r="EH19" t="s">
        <v>633</v>
      </c>
      <c r="EI19" t="s">
        <v>837</v>
      </c>
      <c r="EK19" t="s">
        <v>632</v>
      </c>
      <c r="EO19" t="s">
        <v>627</v>
      </c>
      <c r="EP19" t="s">
        <v>627</v>
      </c>
      <c r="ES19" t="s">
        <v>627</v>
      </c>
      <c r="EX19" t="s">
        <v>633</v>
      </c>
      <c r="EZ19" t="s">
        <v>903</v>
      </c>
      <c r="FC19" t="s">
        <v>906</v>
      </c>
      <c r="FE19" t="s">
        <v>908</v>
      </c>
      <c r="FK19" t="s">
        <v>598</v>
      </c>
      <c r="FL19" t="s">
        <v>918</v>
      </c>
      <c r="FN19" t="s">
        <v>934</v>
      </c>
      <c r="FU19" t="s">
        <v>960</v>
      </c>
      <c r="FV19" t="s">
        <v>970</v>
      </c>
      <c r="FX19" t="s">
        <v>1069</v>
      </c>
      <c r="FY19" s="9">
        <v>45021.5961197375</v>
      </c>
      <c r="FZ19" s="9">
        <v>45022.444097994303</v>
      </c>
      <c r="GA19" s="9">
        <v>45022.443935033647</v>
      </c>
      <c r="GB19" t="s">
        <v>1070</v>
      </c>
      <c r="GC19" t="s">
        <v>1060</v>
      </c>
      <c r="GD19" t="s">
        <v>632</v>
      </c>
      <c r="GE19" t="s">
        <v>1005</v>
      </c>
      <c r="GF19" t="s">
        <v>1066</v>
      </c>
      <c r="GG19" t="s">
        <v>1007</v>
      </c>
      <c r="GH19" t="s">
        <v>1008</v>
      </c>
      <c r="GI19" t="s">
        <v>1009</v>
      </c>
      <c r="GJ19" t="s">
        <v>1010</v>
      </c>
      <c r="GK19" t="s">
        <v>1011</v>
      </c>
      <c r="GL19" t="s">
        <v>1012</v>
      </c>
      <c r="GM19" t="str">
        <f>IF(ISNA(VLOOKUP($A19,'Org Names'!$B$7:$I$503,2,FALSE)),$B19,VLOOKUP($A19,'Org Names'!$B$7:$I$503,2,FALSE))</f>
        <v>Great Ormond Street Hospital</v>
      </c>
      <c r="GN19" t="str">
        <f t="shared" si="2"/>
        <v>RP401 - Great Ormond Street Hospital</v>
      </c>
      <c r="GO19" t="str">
        <f>IF(ISNA(VLOOKUP($GM19,'Org Names'!$C$7:$I$503,2,FALSE)),$B19,VLOOKUP($GM19,'Org Names'!$C$7:$I$503,2,FALSE))</f>
        <v>London</v>
      </c>
      <c r="GP19" t="str">
        <f>IF(ISNA(VLOOKUP($GM19,'Org Names'!$C$7:$I$503,3,FALSE)),$B19,VLOOKUP($GM19,'Org Names'!$C$7:$I$503,3,FALSE))</f>
        <v>Acute</v>
      </c>
    </row>
    <row r="20" spans="1:198">
      <c r="A20">
        <v>404</v>
      </c>
      <c r="D20" t="s">
        <v>310</v>
      </c>
      <c r="F20" t="s">
        <v>499</v>
      </c>
      <c r="H20">
        <v>6</v>
      </c>
      <c r="I20">
        <v>5.4</v>
      </c>
      <c r="J20">
        <v>5.4</v>
      </c>
      <c r="K20">
        <v>0</v>
      </c>
      <c r="M20">
        <v>0</v>
      </c>
      <c r="N20">
        <v>0</v>
      </c>
      <c r="O20">
        <v>0</v>
      </c>
      <c r="P20">
        <v>0</v>
      </c>
      <c r="Q20">
        <v>0</v>
      </c>
      <c r="R20">
        <v>0</v>
      </c>
      <c r="S20">
        <v>0</v>
      </c>
      <c r="T20">
        <v>0</v>
      </c>
      <c r="U20">
        <v>4.4000000000000004</v>
      </c>
      <c r="V20">
        <v>4.4000000000000004</v>
      </c>
      <c r="W20">
        <v>1</v>
      </c>
      <c r="X20">
        <v>1</v>
      </c>
      <c r="Y20">
        <v>0</v>
      </c>
      <c r="Z20">
        <v>0</v>
      </c>
      <c r="AA20">
        <v>0</v>
      </c>
      <c r="AB20">
        <v>0</v>
      </c>
      <c r="AC20">
        <v>0</v>
      </c>
      <c r="AD20">
        <v>0</v>
      </c>
      <c r="AE20">
        <v>0</v>
      </c>
      <c r="AF20">
        <v>0</v>
      </c>
      <c r="AG20">
        <v>0</v>
      </c>
      <c r="AH20">
        <v>0</v>
      </c>
      <c r="AJ20">
        <v>5.4</v>
      </c>
      <c r="AK20">
        <v>5.4</v>
      </c>
      <c r="AL20">
        <v>0</v>
      </c>
      <c r="AM20">
        <v>0</v>
      </c>
      <c r="AN20">
        <v>0</v>
      </c>
      <c r="AO20">
        <v>0</v>
      </c>
      <c r="AP20">
        <v>0</v>
      </c>
      <c r="AQ20">
        <v>0</v>
      </c>
      <c r="AR20">
        <v>5.4</v>
      </c>
      <c r="AS20">
        <v>0</v>
      </c>
      <c r="AU20" t="s">
        <v>595</v>
      </c>
      <c r="AY20" t="s">
        <v>614</v>
      </c>
      <c r="BC20" t="s">
        <v>1057</v>
      </c>
      <c r="BF20" t="s">
        <v>621</v>
      </c>
      <c r="BI20" t="s">
        <v>626</v>
      </c>
      <c r="BK20" t="s">
        <v>633</v>
      </c>
      <c r="BL20" t="s">
        <v>528</v>
      </c>
      <c r="BN20" t="s">
        <v>632</v>
      </c>
      <c r="BP20" t="s">
        <v>665</v>
      </c>
      <c r="BR20" t="s">
        <v>632</v>
      </c>
      <c r="CC20" t="s">
        <v>632</v>
      </c>
      <c r="CF20" t="s">
        <v>735</v>
      </c>
      <c r="CH20" t="s">
        <v>760</v>
      </c>
      <c r="CJ20" t="s">
        <v>632</v>
      </c>
      <c r="CR20" t="s">
        <v>632</v>
      </c>
      <c r="CZ20" t="s">
        <v>632</v>
      </c>
      <c r="DH20" t="s">
        <v>632</v>
      </c>
      <c r="DP20" t="s">
        <v>782</v>
      </c>
      <c r="DR20" t="s">
        <v>800</v>
      </c>
      <c r="DS20" t="s">
        <v>801</v>
      </c>
      <c r="DT20" t="s">
        <v>802</v>
      </c>
      <c r="DX20" t="s">
        <v>812</v>
      </c>
      <c r="DZ20" t="s">
        <v>632</v>
      </c>
      <c r="EH20" t="s">
        <v>633</v>
      </c>
      <c r="EI20" t="s">
        <v>838</v>
      </c>
      <c r="EK20" t="s">
        <v>633</v>
      </c>
      <c r="EL20" t="s">
        <v>865</v>
      </c>
      <c r="EO20" t="s">
        <v>626</v>
      </c>
      <c r="EP20" t="s">
        <v>626</v>
      </c>
      <c r="EU20" t="s">
        <v>625</v>
      </c>
      <c r="EX20" t="s">
        <v>633</v>
      </c>
      <c r="FA20" t="s">
        <v>904</v>
      </c>
      <c r="FB20" t="s">
        <v>905</v>
      </c>
      <c r="FC20" t="s">
        <v>906</v>
      </c>
      <c r="FL20" t="s">
        <v>1071</v>
      </c>
      <c r="FN20" t="s">
        <v>935</v>
      </c>
      <c r="FQ20" t="s">
        <v>956</v>
      </c>
      <c r="FR20" t="s">
        <v>957</v>
      </c>
      <c r="FS20" t="s">
        <v>958</v>
      </c>
      <c r="FV20" t="s">
        <v>971</v>
      </c>
      <c r="FX20" t="s">
        <v>1072</v>
      </c>
      <c r="FY20" s="9">
        <v>45022.604728104343</v>
      </c>
      <c r="FZ20" s="9">
        <v>45022.627473786153</v>
      </c>
      <c r="GA20" s="9">
        <v>45022.627323245681</v>
      </c>
      <c r="GB20" t="s">
        <v>1073</v>
      </c>
      <c r="GC20" t="s">
        <v>1028</v>
      </c>
      <c r="GD20" t="s">
        <v>632</v>
      </c>
      <c r="GE20" t="s">
        <v>1005</v>
      </c>
      <c r="GF20" t="s">
        <v>1066</v>
      </c>
      <c r="GG20" t="s">
        <v>1007</v>
      </c>
      <c r="GH20" t="s">
        <v>1008</v>
      </c>
      <c r="GI20" t="s">
        <v>1009</v>
      </c>
      <c r="GJ20" t="s">
        <v>1010</v>
      </c>
      <c r="GK20" t="s">
        <v>1011</v>
      </c>
      <c r="GL20" t="s">
        <v>1012</v>
      </c>
      <c r="GM20" t="str">
        <f>IF(ISNA(VLOOKUP($A20,'Org Names'!$B$7:$I$503,2,FALSE)),$B20,VLOOKUP($A20,'Org Names'!$B$7:$I$503,2,FALSE))</f>
        <v>Warwickshire County Council</v>
      </c>
      <c r="GN20" t="str">
        <f t="shared" si="2"/>
        <v>404 - Warwickshire County Council</v>
      </c>
      <c r="GO20" t="str">
        <f>IF(ISNA(VLOOKUP($GM20,'Org Names'!$C$7:$I$503,2,FALSE)),$B20,VLOOKUP($GM20,'Org Names'!$C$7:$I$503,2,FALSE))</f>
        <v>West Midlands</v>
      </c>
      <c r="GP20" t="str">
        <f>IF(ISNA(VLOOKUP($GM20,'Org Names'!$C$7:$I$503,3,FALSE)),$B20,VLOOKUP($GM20,'Org Names'!$C$7:$I$503,3,FALSE))</f>
        <v>Local Authority</v>
      </c>
    </row>
    <row r="21" spans="1:198">
      <c r="A21" t="s">
        <v>355</v>
      </c>
      <c r="D21" t="s">
        <v>1061</v>
      </c>
      <c r="F21" t="s">
        <v>500</v>
      </c>
      <c r="H21">
        <v>52</v>
      </c>
      <c r="I21">
        <v>52</v>
      </c>
      <c r="J21">
        <v>48</v>
      </c>
      <c r="K21">
        <v>4</v>
      </c>
      <c r="M21">
        <v>0</v>
      </c>
      <c r="N21">
        <v>0</v>
      </c>
      <c r="O21">
        <v>0</v>
      </c>
      <c r="P21">
        <v>0</v>
      </c>
      <c r="Q21">
        <v>0</v>
      </c>
      <c r="R21">
        <v>0</v>
      </c>
      <c r="S21">
        <v>4</v>
      </c>
      <c r="T21">
        <v>1</v>
      </c>
      <c r="U21">
        <v>6</v>
      </c>
      <c r="V21">
        <v>6</v>
      </c>
      <c r="W21">
        <v>14</v>
      </c>
      <c r="X21">
        <v>1</v>
      </c>
      <c r="Y21">
        <v>14</v>
      </c>
      <c r="Z21">
        <v>2</v>
      </c>
      <c r="AA21">
        <v>6</v>
      </c>
      <c r="AB21">
        <v>0</v>
      </c>
      <c r="AC21">
        <v>3</v>
      </c>
      <c r="AD21">
        <v>0</v>
      </c>
      <c r="AE21">
        <v>0</v>
      </c>
      <c r="AF21">
        <v>0</v>
      </c>
      <c r="AG21">
        <v>1</v>
      </c>
      <c r="AH21">
        <v>0</v>
      </c>
      <c r="AJ21">
        <v>39</v>
      </c>
      <c r="AK21">
        <v>3</v>
      </c>
      <c r="AL21">
        <v>0</v>
      </c>
      <c r="AM21">
        <v>0</v>
      </c>
      <c r="AN21">
        <v>11</v>
      </c>
      <c r="AO21">
        <v>1</v>
      </c>
      <c r="AP21">
        <v>0</v>
      </c>
      <c r="AQ21">
        <v>0</v>
      </c>
      <c r="AR21">
        <v>1</v>
      </c>
      <c r="AS21">
        <v>0</v>
      </c>
      <c r="AU21" t="s">
        <v>593</v>
      </c>
      <c r="AX21" t="s">
        <v>613</v>
      </c>
      <c r="BC21" t="s">
        <v>1057</v>
      </c>
      <c r="BF21" t="s">
        <v>620</v>
      </c>
      <c r="BI21" t="s">
        <v>630</v>
      </c>
      <c r="BK21" t="s">
        <v>633</v>
      </c>
      <c r="BL21" t="s">
        <v>500</v>
      </c>
      <c r="BM21">
        <v>9</v>
      </c>
      <c r="BN21" t="s">
        <v>633</v>
      </c>
      <c r="BP21" t="s">
        <v>664</v>
      </c>
      <c r="BR21" t="s">
        <v>633</v>
      </c>
      <c r="BU21" t="s">
        <v>672</v>
      </c>
      <c r="BW21" t="s">
        <v>675</v>
      </c>
      <c r="BY21" t="s">
        <v>677</v>
      </c>
      <c r="CC21" t="s">
        <v>633</v>
      </c>
      <c r="CD21" t="s">
        <v>704</v>
      </c>
      <c r="CF21" t="s">
        <v>739</v>
      </c>
      <c r="CH21" t="s">
        <v>762</v>
      </c>
      <c r="CJ21" t="s">
        <v>633</v>
      </c>
      <c r="CN21" t="s">
        <v>768</v>
      </c>
      <c r="CO21" t="s">
        <v>598</v>
      </c>
      <c r="CP21" t="s">
        <v>769</v>
      </c>
      <c r="CR21" t="s">
        <v>632</v>
      </c>
      <c r="CZ21" t="s">
        <v>632</v>
      </c>
      <c r="DH21" t="s">
        <v>632</v>
      </c>
      <c r="DP21" t="s">
        <v>783</v>
      </c>
      <c r="DR21" t="s">
        <v>800</v>
      </c>
      <c r="DS21" t="s">
        <v>801</v>
      </c>
      <c r="DT21" t="s">
        <v>802</v>
      </c>
      <c r="DX21" t="s">
        <v>813</v>
      </c>
      <c r="DZ21" t="s">
        <v>632</v>
      </c>
      <c r="EH21" t="s">
        <v>633</v>
      </c>
      <c r="EI21" t="s">
        <v>839</v>
      </c>
      <c r="EK21" t="s">
        <v>632</v>
      </c>
      <c r="EM21" t="s">
        <v>878</v>
      </c>
      <c r="EO21" t="s">
        <v>630</v>
      </c>
      <c r="EP21" t="s">
        <v>630</v>
      </c>
      <c r="ET21" t="s">
        <v>626</v>
      </c>
      <c r="EX21" t="s">
        <v>633</v>
      </c>
      <c r="FC21" t="s">
        <v>906</v>
      </c>
      <c r="FE21" t="s">
        <v>908</v>
      </c>
      <c r="FI21" t="s">
        <v>912</v>
      </c>
      <c r="FN21" t="s">
        <v>936</v>
      </c>
      <c r="FU21" t="s">
        <v>960</v>
      </c>
      <c r="FV21" t="s">
        <v>972</v>
      </c>
      <c r="FX21" t="s">
        <v>1074</v>
      </c>
      <c r="FY21" s="9">
        <v>45026.846809520801</v>
      </c>
      <c r="FZ21" s="9">
        <v>45026.873530404941</v>
      </c>
      <c r="GA21" s="9">
        <v>45026.873419539639</v>
      </c>
      <c r="GB21" t="s">
        <v>1075</v>
      </c>
      <c r="GC21" t="s">
        <v>1076</v>
      </c>
      <c r="GD21" t="s">
        <v>632</v>
      </c>
      <c r="GE21" t="s">
        <v>1005</v>
      </c>
      <c r="GF21" t="s">
        <v>1066</v>
      </c>
      <c r="GG21" t="s">
        <v>1007</v>
      </c>
      <c r="GH21" t="s">
        <v>1008</v>
      </c>
      <c r="GI21" t="s">
        <v>1009</v>
      </c>
      <c r="GJ21" t="s">
        <v>1010</v>
      </c>
      <c r="GK21" t="s">
        <v>1011</v>
      </c>
      <c r="GL21" t="s">
        <v>1012</v>
      </c>
      <c r="GM21" t="str">
        <f>IF(ISNA(VLOOKUP($A21,'Org Names'!$B$7:$I$503,2,FALSE)),$B21,VLOOKUP($A21,'Org Names'!$B$7:$I$503,2,FALSE))</f>
        <v>Imperial College Healthcare</v>
      </c>
      <c r="GN21" t="str">
        <f t="shared" si="2"/>
        <v>RYJ - Imperial College Healthcare</v>
      </c>
      <c r="GO21" t="str">
        <f>IF(ISNA(VLOOKUP($GM21,'Org Names'!$C$7:$I$503,2,FALSE)),$B21,VLOOKUP($GM21,'Org Names'!$C$7:$I$503,2,FALSE))</f>
        <v>London</v>
      </c>
      <c r="GP21" t="str">
        <f>IF(ISNA(VLOOKUP($GM21,'Org Names'!$C$7:$I$503,3,FALSE)),$B21,VLOOKUP($GM21,'Org Names'!$C$7:$I$503,3,FALSE))</f>
        <v>Acute</v>
      </c>
    </row>
    <row r="22" spans="1:198">
      <c r="A22">
        <v>508</v>
      </c>
      <c r="B22" t="s">
        <v>337</v>
      </c>
      <c r="D22" t="s">
        <v>472</v>
      </c>
      <c r="F22" t="s">
        <v>501</v>
      </c>
      <c r="H22">
        <v>12</v>
      </c>
      <c r="I22">
        <v>9.5</v>
      </c>
      <c r="J22">
        <v>8.5</v>
      </c>
      <c r="K22">
        <v>1</v>
      </c>
      <c r="S22">
        <v>4</v>
      </c>
      <c r="T22">
        <v>1</v>
      </c>
      <c r="U22">
        <v>1</v>
      </c>
      <c r="V22">
        <v>0</v>
      </c>
      <c r="W22">
        <v>3</v>
      </c>
      <c r="X22">
        <v>0</v>
      </c>
      <c r="Y22">
        <v>1</v>
      </c>
      <c r="Z22">
        <v>0</v>
      </c>
      <c r="AA22">
        <v>0</v>
      </c>
      <c r="AB22">
        <v>0</v>
      </c>
      <c r="AC22">
        <v>0</v>
      </c>
      <c r="AD22">
        <v>0</v>
      </c>
      <c r="AE22">
        <v>0</v>
      </c>
      <c r="AF22">
        <v>0</v>
      </c>
      <c r="AG22">
        <v>0</v>
      </c>
      <c r="AH22">
        <v>0</v>
      </c>
      <c r="AR22">
        <v>8.5</v>
      </c>
      <c r="AS22">
        <v>1</v>
      </c>
      <c r="AU22" t="s">
        <v>593</v>
      </c>
      <c r="AY22" t="s">
        <v>614</v>
      </c>
      <c r="AZ22" t="s">
        <v>615</v>
      </c>
      <c r="BC22" t="s">
        <v>1057</v>
      </c>
      <c r="BD22" t="s">
        <v>1077</v>
      </c>
      <c r="BF22" t="s">
        <v>621</v>
      </c>
      <c r="BI22" t="s">
        <v>627</v>
      </c>
      <c r="BK22" t="s">
        <v>632</v>
      </c>
      <c r="BL22" t="s">
        <v>1078</v>
      </c>
      <c r="BM22" t="s">
        <v>1079</v>
      </c>
      <c r="BN22" t="s">
        <v>632</v>
      </c>
      <c r="BP22" t="s">
        <v>664</v>
      </c>
      <c r="BR22" t="s">
        <v>633</v>
      </c>
      <c r="BV22" t="s">
        <v>673</v>
      </c>
      <c r="BW22" t="s">
        <v>675</v>
      </c>
      <c r="BY22" t="s">
        <v>677</v>
      </c>
      <c r="CA22" t="s">
        <v>684</v>
      </c>
      <c r="CC22" t="s">
        <v>633</v>
      </c>
      <c r="CD22" t="s">
        <v>705</v>
      </c>
      <c r="CF22" t="s">
        <v>740</v>
      </c>
      <c r="CH22" t="s">
        <v>634</v>
      </c>
      <c r="CJ22" t="s">
        <v>633</v>
      </c>
      <c r="CK22" t="s">
        <v>765</v>
      </c>
      <c r="CL22" t="s">
        <v>766</v>
      </c>
      <c r="CR22" t="s">
        <v>633</v>
      </c>
      <c r="CT22" t="s">
        <v>766</v>
      </c>
      <c r="CZ22" t="s">
        <v>633</v>
      </c>
      <c r="DA22" t="s">
        <v>765</v>
      </c>
      <c r="DC22" t="s">
        <v>767</v>
      </c>
      <c r="DH22" t="s">
        <v>632</v>
      </c>
      <c r="DP22" t="s">
        <v>784</v>
      </c>
      <c r="DR22" t="s">
        <v>800</v>
      </c>
      <c r="DT22" t="s">
        <v>802</v>
      </c>
      <c r="DV22" t="s">
        <v>1080</v>
      </c>
      <c r="DX22" t="s">
        <v>813</v>
      </c>
      <c r="DZ22" t="s">
        <v>632</v>
      </c>
      <c r="EH22" t="s">
        <v>633</v>
      </c>
      <c r="EI22" t="s">
        <v>840</v>
      </c>
      <c r="EK22" t="s">
        <v>632</v>
      </c>
      <c r="EO22" t="s">
        <v>627</v>
      </c>
      <c r="EP22" t="s">
        <v>626</v>
      </c>
      <c r="ES22" t="s">
        <v>627</v>
      </c>
      <c r="EX22" t="s">
        <v>632</v>
      </c>
      <c r="FB22" t="s">
        <v>905</v>
      </c>
      <c r="FC22" t="s">
        <v>906</v>
      </c>
      <c r="FE22" t="s">
        <v>908</v>
      </c>
      <c r="FF22" t="s">
        <v>909</v>
      </c>
      <c r="FG22" t="s">
        <v>910</v>
      </c>
      <c r="FI22" t="s">
        <v>912</v>
      </c>
      <c r="FR22" t="s">
        <v>957</v>
      </c>
      <c r="FV22" t="s">
        <v>973</v>
      </c>
      <c r="FX22" t="s">
        <v>1081</v>
      </c>
      <c r="FY22" s="9">
        <v>45027.578424010972</v>
      </c>
      <c r="FZ22" s="9">
        <v>45027.589834154503</v>
      </c>
      <c r="GA22" s="9">
        <v>45027.58966861786</v>
      </c>
      <c r="GB22" t="s">
        <v>1082</v>
      </c>
      <c r="GC22" t="s">
        <v>1028</v>
      </c>
      <c r="GD22" t="s">
        <v>632</v>
      </c>
      <c r="GE22" t="s">
        <v>1005</v>
      </c>
      <c r="GF22" t="s">
        <v>1066</v>
      </c>
      <c r="GG22" t="s">
        <v>1007</v>
      </c>
      <c r="GH22" t="s">
        <v>1008</v>
      </c>
      <c r="GI22" t="s">
        <v>1009</v>
      </c>
      <c r="GJ22" t="s">
        <v>1010</v>
      </c>
      <c r="GK22" t="s">
        <v>1011</v>
      </c>
      <c r="GL22" t="s">
        <v>1012</v>
      </c>
      <c r="GM22" t="str">
        <f>IF(ISNA(VLOOKUP($A22,'Org Names'!$B$7:$I$503,2,FALSE)),$B22,VLOOKUP($A22,'Org Names'!$B$7:$I$503,2,FALSE))</f>
        <v>Leicestershire County Council</v>
      </c>
      <c r="GN22" t="str">
        <f t="shared" si="2"/>
        <v>508 - Leicestershire County Council</v>
      </c>
      <c r="GO22" t="str">
        <f>IF(ISNA(VLOOKUP($GM22,'Org Names'!$C$7:$I$503,2,FALSE)),$B22,VLOOKUP($GM22,'Org Names'!$C$7:$I$503,2,FALSE))</f>
        <v>East Midlands</v>
      </c>
      <c r="GP22" t="str">
        <f>IF(ISNA(VLOOKUP($GM22,'Org Names'!$C$7:$I$503,3,FALSE)),$B22,VLOOKUP($GM22,'Org Names'!$C$7:$I$503,3,FALSE))</f>
        <v>Local Authority</v>
      </c>
    </row>
    <row r="23" spans="1:198">
      <c r="A23">
        <v>815</v>
      </c>
      <c r="B23" t="s">
        <v>339</v>
      </c>
      <c r="D23" t="s">
        <v>466</v>
      </c>
      <c r="F23" t="s">
        <v>502</v>
      </c>
      <c r="H23">
        <v>8</v>
      </c>
      <c r="I23">
        <v>7.2</v>
      </c>
      <c r="J23">
        <v>7.2</v>
      </c>
      <c r="K23">
        <v>0</v>
      </c>
      <c r="M23">
        <v>0</v>
      </c>
      <c r="N23">
        <v>0</v>
      </c>
      <c r="O23">
        <v>0</v>
      </c>
      <c r="P23">
        <v>0</v>
      </c>
      <c r="Q23">
        <v>0</v>
      </c>
      <c r="R23">
        <v>0</v>
      </c>
      <c r="S23">
        <v>0</v>
      </c>
      <c r="T23">
        <v>0</v>
      </c>
      <c r="U23">
        <v>2</v>
      </c>
      <c r="V23">
        <v>0</v>
      </c>
      <c r="W23">
        <v>2.4</v>
      </c>
      <c r="X23">
        <v>0</v>
      </c>
      <c r="Y23">
        <v>1.8</v>
      </c>
      <c r="Z23">
        <v>0</v>
      </c>
      <c r="AA23">
        <v>1</v>
      </c>
      <c r="AB23">
        <v>0</v>
      </c>
      <c r="AC23">
        <v>0</v>
      </c>
      <c r="AD23">
        <v>0</v>
      </c>
      <c r="AE23">
        <v>0</v>
      </c>
      <c r="AF23">
        <v>0</v>
      </c>
      <c r="AG23">
        <v>0</v>
      </c>
      <c r="AH23">
        <v>0</v>
      </c>
      <c r="AJ23">
        <v>2</v>
      </c>
      <c r="AK23">
        <v>0</v>
      </c>
      <c r="AL23">
        <v>5.2</v>
      </c>
      <c r="AM23">
        <v>0</v>
      </c>
      <c r="AU23" t="s">
        <v>597</v>
      </c>
      <c r="AY23" t="s">
        <v>614</v>
      </c>
      <c r="BC23" t="s">
        <v>1013</v>
      </c>
      <c r="BF23" t="s">
        <v>598</v>
      </c>
      <c r="BG23" t="s">
        <v>1083</v>
      </c>
      <c r="BI23" t="s">
        <v>629</v>
      </c>
      <c r="BK23" t="s">
        <v>633</v>
      </c>
      <c r="BL23" t="s">
        <v>642</v>
      </c>
      <c r="BN23" t="s">
        <v>632</v>
      </c>
      <c r="BP23" t="s">
        <v>634</v>
      </c>
      <c r="BR23" t="s">
        <v>632</v>
      </c>
      <c r="BU23" t="s">
        <v>672</v>
      </c>
      <c r="BY23" t="s">
        <v>677</v>
      </c>
      <c r="CC23" t="s">
        <v>632</v>
      </c>
      <c r="CH23" t="s">
        <v>760</v>
      </c>
      <c r="CJ23" t="s">
        <v>632</v>
      </c>
      <c r="CR23" t="s">
        <v>632</v>
      </c>
      <c r="CZ23" t="s">
        <v>632</v>
      </c>
      <c r="DH23" t="s">
        <v>632</v>
      </c>
      <c r="DR23" t="s">
        <v>800</v>
      </c>
      <c r="DS23" t="s">
        <v>801</v>
      </c>
      <c r="DT23" t="s">
        <v>802</v>
      </c>
      <c r="DX23" t="s">
        <v>813</v>
      </c>
      <c r="DZ23" t="s">
        <v>633</v>
      </c>
      <c r="EA23" t="s">
        <v>815</v>
      </c>
      <c r="EB23" t="s">
        <v>816</v>
      </c>
      <c r="EC23" t="s">
        <v>817</v>
      </c>
      <c r="EH23" t="s">
        <v>633</v>
      </c>
      <c r="EI23" t="s">
        <v>841</v>
      </c>
      <c r="EK23" t="s">
        <v>632</v>
      </c>
      <c r="EO23" t="s">
        <v>627</v>
      </c>
      <c r="EP23" t="s">
        <v>626</v>
      </c>
      <c r="ES23" t="s">
        <v>627</v>
      </c>
      <c r="EX23" t="s">
        <v>632</v>
      </c>
      <c r="FA23" t="s">
        <v>904</v>
      </c>
      <c r="FI23" t="s">
        <v>912</v>
      </c>
      <c r="FQ23" t="s">
        <v>956</v>
      </c>
      <c r="FR23" t="s">
        <v>957</v>
      </c>
      <c r="FS23" t="s">
        <v>958</v>
      </c>
      <c r="FV23" t="s">
        <v>974</v>
      </c>
      <c r="FX23" t="s">
        <v>1084</v>
      </c>
      <c r="FY23" s="9">
        <v>45028.570162605101</v>
      </c>
      <c r="FZ23" s="9">
        <v>45028.582270562823</v>
      </c>
      <c r="GA23" s="9">
        <v>45028.58219738632</v>
      </c>
      <c r="GB23" t="s">
        <v>1085</v>
      </c>
      <c r="GC23" t="s">
        <v>1086</v>
      </c>
      <c r="GD23" t="s">
        <v>632</v>
      </c>
      <c r="GE23" t="s">
        <v>1005</v>
      </c>
      <c r="GF23" t="s">
        <v>1066</v>
      </c>
      <c r="GG23" t="s">
        <v>1007</v>
      </c>
      <c r="GH23" t="s">
        <v>1008</v>
      </c>
      <c r="GI23" t="s">
        <v>1009</v>
      </c>
      <c r="GJ23" t="s">
        <v>1010</v>
      </c>
      <c r="GK23" t="s">
        <v>1011</v>
      </c>
      <c r="GL23" t="s">
        <v>1012</v>
      </c>
      <c r="GM23" t="str">
        <f>IF(ISNA(VLOOKUP($A23,'Org Names'!$B$7:$I$503,2,FALSE)),$B23,VLOOKUP($A23,'Org Names'!$B$7:$I$503,2,FALSE))</f>
        <v>East Sussex County Council</v>
      </c>
      <c r="GN23" t="str">
        <f t="shared" si="2"/>
        <v>815 - East Sussex County Council</v>
      </c>
      <c r="GO23" t="str">
        <f>IF(ISNA(VLOOKUP($GM23,'Org Names'!$C$7:$I$503,2,FALSE)),$B23,VLOOKUP($GM23,'Org Names'!$C$7:$I$503,2,FALSE))</f>
        <v>South East</v>
      </c>
      <c r="GP23" t="str">
        <f>IF(ISNA(VLOOKUP($GM23,'Org Names'!$C$7:$I$503,3,FALSE)),$B23,VLOOKUP($GM23,'Org Names'!$C$7:$I$503,3,FALSE))</f>
        <v>Local Authority</v>
      </c>
    </row>
    <row r="24" spans="1:198">
      <c r="A24" t="s">
        <v>346</v>
      </c>
      <c r="D24" t="s">
        <v>473</v>
      </c>
      <c r="F24" t="s">
        <v>503</v>
      </c>
      <c r="H24">
        <v>22</v>
      </c>
      <c r="I24">
        <v>21.2</v>
      </c>
      <c r="J24">
        <v>16.2</v>
      </c>
      <c r="K24">
        <v>5</v>
      </c>
      <c r="M24">
        <v>0</v>
      </c>
      <c r="N24">
        <v>0</v>
      </c>
      <c r="O24">
        <v>0</v>
      </c>
      <c r="P24">
        <v>0</v>
      </c>
      <c r="Q24">
        <v>0</v>
      </c>
      <c r="R24">
        <v>2</v>
      </c>
      <c r="S24">
        <v>1.8</v>
      </c>
      <c r="T24">
        <v>1</v>
      </c>
      <c r="U24">
        <v>7.4</v>
      </c>
      <c r="V24">
        <v>1</v>
      </c>
      <c r="W24">
        <v>3</v>
      </c>
      <c r="X24">
        <v>1</v>
      </c>
      <c r="Y24">
        <v>3</v>
      </c>
      <c r="Z24">
        <v>0</v>
      </c>
      <c r="AA24">
        <v>0</v>
      </c>
      <c r="AB24">
        <v>0</v>
      </c>
      <c r="AC24">
        <v>1</v>
      </c>
      <c r="AD24">
        <v>0</v>
      </c>
      <c r="AE24">
        <v>0</v>
      </c>
      <c r="AF24">
        <v>0</v>
      </c>
      <c r="AG24">
        <v>0</v>
      </c>
      <c r="AH24">
        <v>0</v>
      </c>
      <c r="AL24">
        <v>0</v>
      </c>
      <c r="AM24">
        <v>0</v>
      </c>
      <c r="AN24">
        <v>2</v>
      </c>
      <c r="AO24">
        <v>1</v>
      </c>
      <c r="AP24">
        <v>4</v>
      </c>
      <c r="AQ24">
        <v>3</v>
      </c>
      <c r="AR24">
        <v>11.4</v>
      </c>
      <c r="AS24">
        <v>1</v>
      </c>
      <c r="AU24" t="s">
        <v>593</v>
      </c>
      <c r="AX24" t="s">
        <v>613</v>
      </c>
      <c r="BC24" t="s">
        <v>1087</v>
      </c>
      <c r="BF24" t="s">
        <v>620</v>
      </c>
      <c r="BI24" t="s">
        <v>627</v>
      </c>
      <c r="BK24" t="s">
        <v>633</v>
      </c>
      <c r="BL24" t="s">
        <v>503</v>
      </c>
      <c r="BM24" t="s">
        <v>1036</v>
      </c>
      <c r="BN24" t="s">
        <v>633</v>
      </c>
      <c r="BP24" t="s">
        <v>599</v>
      </c>
      <c r="BR24" t="s">
        <v>633</v>
      </c>
      <c r="BU24" t="s">
        <v>672</v>
      </c>
      <c r="BV24" t="s">
        <v>673</v>
      </c>
      <c r="BW24" t="s">
        <v>675</v>
      </c>
      <c r="BX24" t="s">
        <v>676</v>
      </c>
      <c r="BY24" t="s">
        <v>677</v>
      </c>
      <c r="CC24" t="s">
        <v>633</v>
      </c>
      <c r="CD24" t="s">
        <v>706</v>
      </c>
      <c r="CF24" t="s">
        <v>741</v>
      </c>
      <c r="CH24" t="s">
        <v>760</v>
      </c>
      <c r="CJ24" t="s">
        <v>633</v>
      </c>
      <c r="CK24" t="s">
        <v>765</v>
      </c>
      <c r="CM24" t="s">
        <v>767</v>
      </c>
      <c r="CR24" t="s">
        <v>632</v>
      </c>
      <c r="CZ24" t="s">
        <v>633</v>
      </c>
      <c r="DA24" t="s">
        <v>765</v>
      </c>
      <c r="DC24" t="s">
        <v>767</v>
      </c>
      <c r="DH24" t="s">
        <v>632</v>
      </c>
      <c r="DR24" t="s">
        <v>800</v>
      </c>
      <c r="DT24" t="s">
        <v>802</v>
      </c>
      <c r="DX24" t="s">
        <v>813</v>
      </c>
      <c r="DZ24" t="s">
        <v>633</v>
      </c>
      <c r="EB24" t="s">
        <v>816</v>
      </c>
      <c r="ED24" t="s">
        <v>818</v>
      </c>
      <c r="EH24" t="s">
        <v>633</v>
      </c>
      <c r="EI24" t="s">
        <v>842</v>
      </c>
      <c r="EK24" t="s">
        <v>632</v>
      </c>
      <c r="EM24" t="s">
        <v>879</v>
      </c>
      <c r="EO24" t="s">
        <v>627</v>
      </c>
      <c r="EP24" t="s">
        <v>627</v>
      </c>
      <c r="ET24" t="s">
        <v>626</v>
      </c>
      <c r="EX24" t="s">
        <v>633</v>
      </c>
      <c r="EZ24" t="s">
        <v>903</v>
      </c>
      <c r="FB24" t="s">
        <v>905</v>
      </c>
      <c r="FC24" t="s">
        <v>906</v>
      </c>
      <c r="FD24" t="s">
        <v>907</v>
      </c>
      <c r="FE24" t="s">
        <v>908</v>
      </c>
      <c r="FF24" t="s">
        <v>909</v>
      </c>
      <c r="FG24" t="s">
        <v>910</v>
      </c>
      <c r="FH24" t="s">
        <v>911</v>
      </c>
      <c r="FU24" t="s">
        <v>960</v>
      </c>
      <c r="FV24" t="s">
        <v>975</v>
      </c>
      <c r="FX24" t="s">
        <v>1088</v>
      </c>
      <c r="FY24" s="9">
        <v>45027.513142592703</v>
      </c>
      <c r="FZ24" s="9">
        <v>45029.41475624367</v>
      </c>
      <c r="GA24" s="9">
        <v>45029.41462486345</v>
      </c>
      <c r="GB24" t="s">
        <v>1089</v>
      </c>
      <c r="GC24" t="s">
        <v>1090</v>
      </c>
      <c r="GD24" t="s">
        <v>632</v>
      </c>
      <c r="GE24" t="s">
        <v>1005</v>
      </c>
      <c r="GF24" t="s">
        <v>1066</v>
      </c>
      <c r="GG24" t="s">
        <v>1007</v>
      </c>
      <c r="GH24" t="s">
        <v>1008</v>
      </c>
      <c r="GI24" t="s">
        <v>1009</v>
      </c>
      <c r="GJ24" t="s">
        <v>1010</v>
      </c>
      <c r="GK24" t="s">
        <v>1011</v>
      </c>
      <c r="GL24" t="s">
        <v>1012</v>
      </c>
      <c r="GM24" t="str">
        <f>IF(ISNA(VLOOKUP($A24,'Org Names'!$B$7:$I$503,2,FALSE)),$B24,VLOOKUP($A24,'Org Names'!$B$7:$I$503,2,FALSE))</f>
        <v>Mid Cheshire Hospital Foundation Trust</v>
      </c>
      <c r="GN24" t="str">
        <f t="shared" si="2"/>
        <v>RBT - Mid Cheshire Hospital Foundation Trust</v>
      </c>
      <c r="GO24" t="str">
        <f>IF(ISNA(VLOOKUP($GM24,'Org Names'!$C$7:$I$503,2,FALSE)),$B24,VLOOKUP($GM24,'Org Names'!$C$7:$I$503,2,FALSE))</f>
        <v>North West</v>
      </c>
      <c r="GP24" t="str">
        <f>IF(ISNA(VLOOKUP($GM24,'Org Names'!$C$7:$I$503,3,FALSE)),$B24,VLOOKUP($GM24,'Org Names'!$C$7:$I$503,3,FALSE))</f>
        <v>Acute</v>
      </c>
    </row>
    <row r="25" spans="1:198">
      <c r="A25" t="s">
        <v>357</v>
      </c>
      <c r="D25" t="s">
        <v>474</v>
      </c>
      <c r="F25" t="s">
        <v>504</v>
      </c>
      <c r="H25">
        <v>3</v>
      </c>
      <c r="I25">
        <v>3</v>
      </c>
      <c r="J25">
        <v>2</v>
      </c>
      <c r="K25">
        <v>1</v>
      </c>
      <c r="U25">
        <v>2</v>
      </c>
      <c r="V25">
        <v>1</v>
      </c>
      <c r="AJ25">
        <v>1</v>
      </c>
      <c r="AK25">
        <v>1</v>
      </c>
      <c r="AN25">
        <v>1</v>
      </c>
      <c r="AU25" t="s">
        <v>595</v>
      </c>
      <c r="AX25" t="s">
        <v>613</v>
      </c>
      <c r="BC25" t="s">
        <v>598</v>
      </c>
      <c r="BD25" t="s">
        <v>1091</v>
      </c>
      <c r="BF25" t="s">
        <v>621</v>
      </c>
      <c r="BI25" t="s">
        <v>625</v>
      </c>
      <c r="BK25" t="s">
        <v>633</v>
      </c>
      <c r="BL25" t="s">
        <v>504</v>
      </c>
      <c r="BM25">
        <v>9</v>
      </c>
      <c r="BN25" t="s">
        <v>633</v>
      </c>
      <c r="BP25" t="s">
        <v>667</v>
      </c>
      <c r="BR25" t="s">
        <v>633</v>
      </c>
      <c r="BU25" t="s">
        <v>672</v>
      </c>
      <c r="BZ25" t="s">
        <v>598</v>
      </c>
      <c r="CA25" t="s">
        <v>685</v>
      </c>
      <c r="CC25" t="s">
        <v>632</v>
      </c>
      <c r="CF25" t="s">
        <v>736</v>
      </c>
      <c r="CH25" t="s">
        <v>760</v>
      </c>
      <c r="CJ25" t="s">
        <v>599</v>
      </c>
      <c r="CR25" t="s">
        <v>632</v>
      </c>
      <c r="CZ25" t="s">
        <v>632</v>
      </c>
      <c r="DH25" t="s">
        <v>632</v>
      </c>
      <c r="DP25" t="s">
        <v>736</v>
      </c>
      <c r="DR25" t="s">
        <v>800</v>
      </c>
      <c r="DT25" t="s">
        <v>802</v>
      </c>
      <c r="DX25" t="s">
        <v>812</v>
      </c>
      <c r="DZ25" t="s">
        <v>632</v>
      </c>
      <c r="EH25" t="s">
        <v>633</v>
      </c>
      <c r="EI25" t="s">
        <v>843</v>
      </c>
      <c r="EK25" t="s">
        <v>632</v>
      </c>
      <c r="EO25" t="s">
        <v>625</v>
      </c>
      <c r="EP25" t="s">
        <v>625</v>
      </c>
      <c r="EU25" t="s">
        <v>625</v>
      </c>
      <c r="EX25" t="s">
        <v>632</v>
      </c>
      <c r="FC25" t="s">
        <v>906</v>
      </c>
      <c r="FG25" t="s">
        <v>910</v>
      </c>
      <c r="FS25" t="s">
        <v>958</v>
      </c>
      <c r="FV25" t="s">
        <v>976</v>
      </c>
      <c r="FX25" t="s">
        <v>1092</v>
      </c>
      <c r="FY25" s="9">
        <v>45034.480447410962</v>
      </c>
      <c r="FZ25" s="9">
        <v>45034.486258418037</v>
      </c>
      <c r="GA25" s="9">
        <v>45034.486106482538</v>
      </c>
      <c r="GB25" t="s">
        <v>1093</v>
      </c>
      <c r="GC25" t="s">
        <v>1094</v>
      </c>
      <c r="GD25" t="s">
        <v>632</v>
      </c>
      <c r="GE25" t="s">
        <v>1005</v>
      </c>
      <c r="GF25" t="s">
        <v>1066</v>
      </c>
      <c r="GG25" t="s">
        <v>1007</v>
      </c>
      <c r="GH25" t="s">
        <v>1008</v>
      </c>
      <c r="GI25" t="s">
        <v>1009</v>
      </c>
      <c r="GJ25" t="s">
        <v>1010</v>
      </c>
      <c r="GK25" t="s">
        <v>1011</v>
      </c>
      <c r="GL25" t="s">
        <v>1012</v>
      </c>
      <c r="GM25" t="str">
        <f>IF(ISNA(VLOOKUP($A25,'Org Names'!$B$7:$I$503,2,FALSE)),$B25,VLOOKUP($A25,'Org Names'!$B$7:$I$503,2,FALSE))</f>
        <v>NHS Supply Chain</v>
      </c>
      <c r="GN25" t="str">
        <f t="shared" si="2"/>
        <v>T1469 - NHS Supply Chain</v>
      </c>
      <c r="GO25" t="str">
        <f>IF(ISNA(VLOOKUP($GM25,'Org Names'!$C$7:$I$503,2,FALSE)),$B25,VLOOKUP($GM25,'Org Names'!$C$7:$I$503,2,FALSE))</f>
        <v>National</v>
      </c>
      <c r="GP25" t="str">
        <f>IF(ISNA(VLOOKUP($GM25,'Org Names'!$C$7:$I$503,3,FALSE)),$B25,VLOOKUP($GM25,'Org Names'!$C$7:$I$503,3,FALSE))</f>
        <v>Arms Length</v>
      </c>
    </row>
    <row r="26" spans="1:198">
      <c r="A26" t="s">
        <v>351</v>
      </c>
      <c r="D26" t="s">
        <v>475</v>
      </c>
      <c r="F26" t="s">
        <v>505</v>
      </c>
      <c r="H26">
        <v>8</v>
      </c>
      <c r="I26">
        <v>7</v>
      </c>
      <c r="J26">
        <v>7</v>
      </c>
      <c r="K26">
        <v>0</v>
      </c>
      <c r="S26">
        <v>2</v>
      </c>
      <c r="T26">
        <v>0</v>
      </c>
      <c r="W26">
        <v>1</v>
      </c>
      <c r="Y26">
        <v>2</v>
      </c>
      <c r="AA26">
        <v>1</v>
      </c>
      <c r="AE26">
        <v>1</v>
      </c>
      <c r="AJ26">
        <v>1</v>
      </c>
      <c r="AL26">
        <v>2</v>
      </c>
      <c r="AR26">
        <v>4</v>
      </c>
      <c r="AU26" t="s">
        <v>595</v>
      </c>
      <c r="AX26" t="s">
        <v>613</v>
      </c>
      <c r="BC26" t="s">
        <v>598</v>
      </c>
      <c r="BD26" t="s">
        <v>1095</v>
      </c>
      <c r="BF26" t="s">
        <v>621</v>
      </c>
      <c r="BI26" t="s">
        <v>630</v>
      </c>
      <c r="BK26" t="s">
        <v>633</v>
      </c>
      <c r="BL26" t="s">
        <v>643</v>
      </c>
      <c r="BM26" t="s">
        <v>657</v>
      </c>
      <c r="BN26" t="s">
        <v>633</v>
      </c>
      <c r="BP26" t="s">
        <v>667</v>
      </c>
      <c r="BR26" t="s">
        <v>632</v>
      </c>
      <c r="BU26" t="s">
        <v>672</v>
      </c>
      <c r="BV26" t="s">
        <v>673</v>
      </c>
      <c r="BX26" t="s">
        <v>676</v>
      </c>
      <c r="BY26" t="s">
        <v>677</v>
      </c>
      <c r="BZ26" t="s">
        <v>598</v>
      </c>
      <c r="CA26" t="s">
        <v>686</v>
      </c>
      <c r="CC26" t="s">
        <v>633</v>
      </c>
      <c r="CD26" t="s">
        <v>707</v>
      </c>
      <c r="CF26" t="s">
        <v>742</v>
      </c>
      <c r="CH26" t="s">
        <v>761</v>
      </c>
      <c r="CJ26" t="s">
        <v>633</v>
      </c>
      <c r="CK26" t="s">
        <v>765</v>
      </c>
      <c r="CL26" t="s">
        <v>766</v>
      </c>
      <c r="CM26" t="s">
        <v>767</v>
      </c>
      <c r="CN26" t="s">
        <v>768</v>
      </c>
      <c r="CR26" t="s">
        <v>632</v>
      </c>
      <c r="CZ26" t="s">
        <v>632</v>
      </c>
      <c r="DH26" t="s">
        <v>632</v>
      </c>
      <c r="DP26" t="s">
        <v>740</v>
      </c>
      <c r="DR26" t="s">
        <v>800</v>
      </c>
      <c r="DS26" t="s">
        <v>801</v>
      </c>
      <c r="DT26" t="s">
        <v>802</v>
      </c>
      <c r="DX26" t="s">
        <v>813</v>
      </c>
      <c r="DZ26" t="s">
        <v>633</v>
      </c>
      <c r="EA26" t="s">
        <v>815</v>
      </c>
      <c r="EH26" t="s">
        <v>633</v>
      </c>
      <c r="EI26" t="s">
        <v>844</v>
      </c>
      <c r="EK26" t="s">
        <v>632</v>
      </c>
      <c r="EM26" t="s">
        <v>880</v>
      </c>
      <c r="EO26" t="s">
        <v>626</v>
      </c>
      <c r="EP26" t="s">
        <v>626</v>
      </c>
      <c r="ET26" t="s">
        <v>626</v>
      </c>
      <c r="EX26" t="s">
        <v>633</v>
      </c>
      <c r="FB26" t="s">
        <v>905</v>
      </c>
      <c r="FC26" t="s">
        <v>906</v>
      </c>
      <c r="FD26" t="s">
        <v>907</v>
      </c>
      <c r="FE26" t="s">
        <v>908</v>
      </c>
      <c r="FK26" t="s">
        <v>598</v>
      </c>
      <c r="FL26" t="s">
        <v>919</v>
      </c>
      <c r="FN26" t="s">
        <v>937</v>
      </c>
      <c r="FP26" t="s">
        <v>955</v>
      </c>
      <c r="FQ26" t="s">
        <v>956</v>
      </c>
      <c r="FR26" t="s">
        <v>957</v>
      </c>
      <c r="FS26" t="s">
        <v>958</v>
      </c>
      <c r="FT26" t="s">
        <v>959</v>
      </c>
      <c r="FU26" t="s">
        <v>960</v>
      </c>
      <c r="FV26" t="s">
        <v>977</v>
      </c>
      <c r="FX26" t="s">
        <v>1096</v>
      </c>
      <c r="FY26" s="9">
        <v>45034.671277664813</v>
      </c>
      <c r="FZ26" s="9">
        <v>45034.681475501347</v>
      </c>
      <c r="GA26" s="9">
        <v>45034.681369282684</v>
      </c>
      <c r="GB26" t="s">
        <v>1097</v>
      </c>
      <c r="GC26" t="s">
        <v>1094</v>
      </c>
      <c r="GD26" t="s">
        <v>632</v>
      </c>
      <c r="GE26" t="s">
        <v>1005</v>
      </c>
      <c r="GF26" t="s">
        <v>1066</v>
      </c>
      <c r="GG26" t="s">
        <v>1007</v>
      </c>
      <c r="GH26" t="s">
        <v>1008</v>
      </c>
      <c r="GI26" t="s">
        <v>1009</v>
      </c>
      <c r="GJ26" t="s">
        <v>1010</v>
      </c>
      <c r="GK26" t="s">
        <v>1011</v>
      </c>
      <c r="GL26" t="s">
        <v>1012</v>
      </c>
      <c r="GM26" t="str">
        <f>IF(ISNA(VLOOKUP($A26,'Org Names'!$B$7:$I$503,2,FALSE)),$B26,VLOOKUP($A26,'Org Names'!$B$7:$I$503,2,FALSE))</f>
        <v>Northern Care Alliance Foundation Trust</v>
      </c>
      <c r="GN26" t="str">
        <f t="shared" si="2"/>
        <v>RM3 - Northern Care Alliance Foundation Trust</v>
      </c>
      <c r="GO26" t="str">
        <f>IF(ISNA(VLOOKUP($GM26,'Org Names'!$C$7:$I$503,2,FALSE)),$B26,VLOOKUP($GM26,'Org Names'!$C$7:$I$503,2,FALSE))</f>
        <v>North West</v>
      </c>
      <c r="GP26" t="str">
        <f>IF(ISNA(VLOOKUP($GM26,'Org Names'!$C$7:$I$503,3,FALSE)),$B26,VLOOKUP($GM26,'Org Names'!$C$7:$I$503,3,FALSE))</f>
        <v>Acute</v>
      </c>
    </row>
    <row r="27" spans="1:198">
      <c r="A27" t="s">
        <v>341</v>
      </c>
      <c r="D27" t="s">
        <v>317</v>
      </c>
      <c r="F27" t="s">
        <v>506</v>
      </c>
      <c r="H27">
        <v>24</v>
      </c>
      <c r="I27">
        <v>23.4</v>
      </c>
      <c r="J27">
        <v>23.4</v>
      </c>
      <c r="K27">
        <v>0</v>
      </c>
      <c r="M27">
        <v>0</v>
      </c>
      <c r="N27">
        <v>0</v>
      </c>
      <c r="O27">
        <v>0</v>
      </c>
      <c r="P27">
        <v>0</v>
      </c>
      <c r="Q27">
        <v>0</v>
      </c>
      <c r="R27">
        <v>0</v>
      </c>
      <c r="S27">
        <v>3</v>
      </c>
      <c r="T27">
        <v>0</v>
      </c>
      <c r="U27">
        <v>3</v>
      </c>
      <c r="V27">
        <v>0</v>
      </c>
      <c r="W27">
        <v>6</v>
      </c>
      <c r="X27">
        <v>0</v>
      </c>
      <c r="Y27">
        <v>4</v>
      </c>
      <c r="Z27">
        <v>0</v>
      </c>
      <c r="AA27">
        <v>3</v>
      </c>
      <c r="AB27">
        <v>0</v>
      </c>
      <c r="AC27">
        <v>3</v>
      </c>
      <c r="AD27">
        <v>0</v>
      </c>
      <c r="AE27">
        <v>2</v>
      </c>
      <c r="AF27">
        <v>0</v>
      </c>
      <c r="AG27">
        <v>0</v>
      </c>
      <c r="AH27">
        <v>0</v>
      </c>
      <c r="AJ27">
        <v>15</v>
      </c>
      <c r="AK27">
        <v>0</v>
      </c>
      <c r="AL27">
        <v>9</v>
      </c>
      <c r="AM27">
        <v>0</v>
      </c>
      <c r="AN27">
        <v>0</v>
      </c>
      <c r="AO27">
        <v>0</v>
      </c>
      <c r="AP27">
        <v>0</v>
      </c>
      <c r="AQ27">
        <v>0</v>
      </c>
      <c r="AR27">
        <v>0</v>
      </c>
      <c r="AS27">
        <v>0</v>
      </c>
      <c r="AU27" t="s">
        <v>595</v>
      </c>
      <c r="AX27" t="s">
        <v>613</v>
      </c>
      <c r="BC27" t="s">
        <v>1057</v>
      </c>
      <c r="BF27" t="s">
        <v>621</v>
      </c>
      <c r="BI27" t="s">
        <v>625</v>
      </c>
      <c r="BK27" t="s">
        <v>633</v>
      </c>
      <c r="BL27" t="s">
        <v>644</v>
      </c>
      <c r="BM27" t="s">
        <v>658</v>
      </c>
      <c r="BN27" t="s">
        <v>632</v>
      </c>
      <c r="BP27" t="s">
        <v>663</v>
      </c>
      <c r="BR27" t="s">
        <v>632</v>
      </c>
      <c r="BU27" t="s">
        <v>672</v>
      </c>
      <c r="BW27" t="s">
        <v>675</v>
      </c>
      <c r="BX27" t="s">
        <v>676</v>
      </c>
      <c r="BY27" t="s">
        <v>677</v>
      </c>
      <c r="CA27" t="s">
        <v>687</v>
      </c>
      <c r="CC27" t="s">
        <v>633</v>
      </c>
      <c r="CD27" t="s">
        <v>708</v>
      </c>
      <c r="CF27" t="s">
        <v>743</v>
      </c>
      <c r="CH27" t="s">
        <v>760</v>
      </c>
      <c r="CJ27" t="s">
        <v>632</v>
      </c>
      <c r="CR27" t="s">
        <v>632</v>
      </c>
      <c r="CZ27" t="s">
        <v>632</v>
      </c>
      <c r="DH27" t="s">
        <v>633</v>
      </c>
      <c r="DK27" t="s">
        <v>767</v>
      </c>
      <c r="DL27" t="s">
        <v>768</v>
      </c>
      <c r="DP27" t="s">
        <v>785</v>
      </c>
      <c r="DR27" t="s">
        <v>800</v>
      </c>
      <c r="DS27" t="s">
        <v>801</v>
      </c>
      <c r="DT27" t="s">
        <v>802</v>
      </c>
      <c r="DX27" t="s">
        <v>812</v>
      </c>
      <c r="DZ27" t="s">
        <v>632</v>
      </c>
      <c r="EH27" t="s">
        <v>633</v>
      </c>
      <c r="EI27" t="s">
        <v>845</v>
      </c>
      <c r="EK27" t="s">
        <v>632</v>
      </c>
      <c r="EM27" t="s">
        <v>881</v>
      </c>
      <c r="EO27" t="s">
        <v>630</v>
      </c>
      <c r="EP27" t="s">
        <v>626</v>
      </c>
      <c r="ES27" t="s">
        <v>627</v>
      </c>
      <c r="EX27" t="s">
        <v>633</v>
      </c>
      <c r="FB27" t="s">
        <v>905</v>
      </c>
      <c r="FC27" t="s">
        <v>906</v>
      </c>
      <c r="FE27" t="s">
        <v>908</v>
      </c>
      <c r="FF27" t="s">
        <v>909</v>
      </c>
      <c r="FG27" t="s">
        <v>910</v>
      </c>
      <c r="FN27" t="s">
        <v>938</v>
      </c>
      <c r="FU27" t="s">
        <v>960</v>
      </c>
      <c r="FV27" t="s">
        <v>978</v>
      </c>
      <c r="FX27" t="s">
        <v>1098</v>
      </c>
      <c r="FY27" s="9">
        <v>45034.830155245407</v>
      </c>
      <c r="FZ27" s="9">
        <v>45034.86342040544</v>
      </c>
      <c r="GA27" s="9">
        <v>45034.863257450997</v>
      </c>
      <c r="GB27" t="s">
        <v>1099</v>
      </c>
      <c r="GC27" t="s">
        <v>1100</v>
      </c>
      <c r="GD27" t="s">
        <v>632</v>
      </c>
      <c r="GE27" t="s">
        <v>1005</v>
      </c>
      <c r="GF27" t="s">
        <v>1066</v>
      </c>
      <c r="GG27" t="s">
        <v>1007</v>
      </c>
      <c r="GH27" t="s">
        <v>1008</v>
      </c>
      <c r="GI27" t="s">
        <v>1009</v>
      </c>
      <c r="GJ27" t="s">
        <v>1010</v>
      </c>
      <c r="GK27" t="s">
        <v>1011</v>
      </c>
      <c r="GL27" t="s">
        <v>1012</v>
      </c>
      <c r="GM27" t="str">
        <f>IF(ISNA(VLOOKUP($A27,'Org Names'!$B$7:$I$503,2,FALSE)),$B27,VLOOKUP($A27,'Org Names'!$B$7:$I$503,2,FALSE))</f>
        <v>NHS Arden &amp; Gem CSU</v>
      </c>
      <c r="GN27" t="str">
        <f t="shared" si="2"/>
        <v>0DE - NHS Arden &amp; Gem CSU</v>
      </c>
      <c r="GO27" t="str">
        <f>IF(ISNA(VLOOKUP($GM27,'Org Names'!$C$7:$I$503,2,FALSE)),$B27,VLOOKUP($GM27,'Org Names'!$C$7:$I$503,2,FALSE))</f>
        <v>East Midlands</v>
      </c>
      <c r="GP27" t="str">
        <f>IF(ISNA(VLOOKUP($GM27,'Org Names'!$C$7:$I$503,3,FALSE)),$B27,VLOOKUP($GM27,'Org Names'!$C$7:$I$503,3,FALSE))</f>
        <v>CSU</v>
      </c>
    </row>
    <row r="28" spans="1:198">
      <c r="A28" t="s">
        <v>343</v>
      </c>
      <c r="D28" t="s">
        <v>471</v>
      </c>
      <c r="F28" t="s">
        <v>507</v>
      </c>
      <c r="H28">
        <v>14</v>
      </c>
      <c r="I28">
        <v>14</v>
      </c>
      <c r="J28">
        <v>14</v>
      </c>
      <c r="K28">
        <v>0</v>
      </c>
      <c r="M28">
        <v>0</v>
      </c>
      <c r="N28">
        <v>0</v>
      </c>
      <c r="O28">
        <v>0</v>
      </c>
      <c r="P28">
        <v>0</v>
      </c>
      <c r="Q28">
        <v>0</v>
      </c>
      <c r="R28">
        <v>0</v>
      </c>
      <c r="S28">
        <v>2</v>
      </c>
      <c r="U28">
        <v>1</v>
      </c>
      <c r="W28">
        <v>4</v>
      </c>
      <c r="Y28">
        <v>4</v>
      </c>
      <c r="Z28">
        <v>1</v>
      </c>
      <c r="AA28">
        <v>1</v>
      </c>
      <c r="AC28">
        <v>1</v>
      </c>
      <c r="AG28">
        <v>1</v>
      </c>
      <c r="AP28">
        <v>6</v>
      </c>
      <c r="AQ28">
        <v>1</v>
      </c>
      <c r="AR28">
        <v>7</v>
      </c>
      <c r="AU28" t="s">
        <v>598</v>
      </c>
      <c r="AV28" t="s">
        <v>605</v>
      </c>
      <c r="AX28" t="s">
        <v>613</v>
      </c>
      <c r="BC28" t="s">
        <v>598</v>
      </c>
      <c r="BD28" t="s">
        <v>1101</v>
      </c>
      <c r="BF28" t="s">
        <v>620</v>
      </c>
      <c r="BG28" t="s">
        <v>1102</v>
      </c>
      <c r="BI28" t="s">
        <v>628</v>
      </c>
      <c r="BK28" t="s">
        <v>633</v>
      </c>
      <c r="BL28" t="s">
        <v>507</v>
      </c>
      <c r="BM28">
        <v>9</v>
      </c>
      <c r="BN28" t="s">
        <v>633</v>
      </c>
      <c r="BP28" t="s">
        <v>664</v>
      </c>
      <c r="BR28" t="s">
        <v>633</v>
      </c>
      <c r="CC28" t="s">
        <v>633</v>
      </c>
      <c r="CD28" t="s">
        <v>709</v>
      </c>
      <c r="CF28" t="s">
        <v>744</v>
      </c>
      <c r="CH28" t="s">
        <v>760</v>
      </c>
      <c r="CJ28" t="s">
        <v>633</v>
      </c>
      <c r="CN28" t="s">
        <v>768</v>
      </c>
      <c r="CR28" t="s">
        <v>632</v>
      </c>
      <c r="CZ28" t="s">
        <v>633</v>
      </c>
      <c r="DA28" t="s">
        <v>765</v>
      </c>
      <c r="DH28" t="s">
        <v>632</v>
      </c>
      <c r="DP28" t="s">
        <v>786</v>
      </c>
      <c r="DR28" t="s">
        <v>800</v>
      </c>
      <c r="DS28" t="s">
        <v>801</v>
      </c>
      <c r="DT28" t="s">
        <v>802</v>
      </c>
      <c r="DX28" t="s">
        <v>812</v>
      </c>
      <c r="DZ28" t="s">
        <v>632</v>
      </c>
      <c r="EH28" t="s">
        <v>633</v>
      </c>
      <c r="EI28" t="s">
        <v>846</v>
      </c>
      <c r="EK28" t="s">
        <v>632</v>
      </c>
      <c r="EM28" t="s">
        <v>882</v>
      </c>
      <c r="EO28" t="s">
        <v>628</v>
      </c>
      <c r="EP28" t="s">
        <v>627</v>
      </c>
      <c r="ER28" t="s">
        <v>630</v>
      </c>
      <c r="EX28" t="s">
        <v>633</v>
      </c>
      <c r="FB28" t="s">
        <v>905</v>
      </c>
      <c r="FC28" t="s">
        <v>906</v>
      </c>
      <c r="FE28" t="s">
        <v>908</v>
      </c>
      <c r="FF28" t="s">
        <v>909</v>
      </c>
      <c r="FI28" t="s">
        <v>912</v>
      </c>
      <c r="FL28" t="s">
        <v>1103</v>
      </c>
      <c r="FN28" t="s">
        <v>939</v>
      </c>
      <c r="FX28" t="s">
        <v>1104</v>
      </c>
      <c r="FY28" s="9">
        <v>45029.543433994259</v>
      </c>
      <c r="FZ28" s="9">
        <v>45035.45259356514</v>
      </c>
      <c r="GA28" s="9">
        <v>45035.452520742387</v>
      </c>
      <c r="GB28" t="s">
        <v>1105</v>
      </c>
      <c r="GC28" t="s">
        <v>1094</v>
      </c>
      <c r="GD28" t="s">
        <v>632</v>
      </c>
      <c r="GE28" t="s">
        <v>1005</v>
      </c>
      <c r="GF28" t="s">
        <v>1066</v>
      </c>
      <c r="GG28" t="s">
        <v>1007</v>
      </c>
      <c r="GH28" t="s">
        <v>1008</v>
      </c>
      <c r="GI28" t="s">
        <v>1009</v>
      </c>
      <c r="GJ28" t="s">
        <v>1010</v>
      </c>
      <c r="GK28" t="s">
        <v>1011</v>
      </c>
      <c r="GL28" t="s">
        <v>1012</v>
      </c>
      <c r="GM28" t="str">
        <f>IF(ISNA(VLOOKUP($A28,'Org Names'!$B$7:$I$503,2,FALSE)),$B28,VLOOKUP($A28,'Org Names'!$B$7:$I$503,2,FALSE))</f>
        <v>Birmingham &amp; Solihull ICB</v>
      </c>
      <c r="GN28" t="str">
        <f t="shared" si="2"/>
        <v>15E - Birmingham &amp; Solihull ICB</v>
      </c>
      <c r="GO28" t="str">
        <f>IF(ISNA(VLOOKUP($GM28,'Org Names'!$C$7:$I$503,2,FALSE)),$B28,VLOOKUP($GM28,'Org Names'!$C$7:$I$503,2,FALSE))</f>
        <v>West Midlands</v>
      </c>
      <c r="GP28" t="str">
        <f>IF(ISNA(VLOOKUP($GM28,'Org Names'!$C$7:$I$503,3,FALSE)),$B28,VLOOKUP($GM28,'Org Names'!$C$7:$I$503,3,FALSE))</f>
        <v>NHS</v>
      </c>
    </row>
    <row r="29" spans="1:198">
      <c r="A29">
        <v>216</v>
      </c>
      <c r="D29" t="s">
        <v>310</v>
      </c>
      <c r="F29" t="s">
        <v>508</v>
      </c>
      <c r="H29">
        <v>2</v>
      </c>
      <c r="I29">
        <v>2</v>
      </c>
      <c r="J29">
        <v>2</v>
      </c>
      <c r="K29">
        <v>0</v>
      </c>
      <c r="M29">
        <v>0</v>
      </c>
      <c r="N29">
        <v>0</v>
      </c>
      <c r="O29">
        <v>0</v>
      </c>
      <c r="P29">
        <v>0</v>
      </c>
      <c r="Q29">
        <v>0</v>
      </c>
      <c r="R29">
        <v>0</v>
      </c>
      <c r="S29">
        <v>0</v>
      </c>
      <c r="T29">
        <v>0</v>
      </c>
      <c r="U29">
        <v>1</v>
      </c>
      <c r="V29">
        <v>0</v>
      </c>
      <c r="W29">
        <v>1</v>
      </c>
      <c r="X29">
        <v>0</v>
      </c>
      <c r="Y29">
        <v>0</v>
      </c>
      <c r="Z29">
        <v>0</v>
      </c>
      <c r="AA29">
        <v>0</v>
      </c>
      <c r="AB29">
        <v>0</v>
      </c>
      <c r="AC29">
        <v>0</v>
      </c>
      <c r="AD29">
        <v>0</v>
      </c>
      <c r="AE29">
        <v>0</v>
      </c>
      <c r="AF29">
        <v>0</v>
      </c>
      <c r="AG29">
        <v>0</v>
      </c>
      <c r="AH29">
        <v>0</v>
      </c>
      <c r="AJ29">
        <v>2</v>
      </c>
      <c r="AK29">
        <v>0</v>
      </c>
      <c r="AL29">
        <v>0</v>
      </c>
      <c r="AM29">
        <v>0</v>
      </c>
      <c r="AN29">
        <v>0</v>
      </c>
      <c r="AO29">
        <v>0</v>
      </c>
      <c r="AP29">
        <v>0</v>
      </c>
      <c r="AQ29">
        <v>0</v>
      </c>
      <c r="AR29">
        <v>2</v>
      </c>
      <c r="AS29">
        <v>0</v>
      </c>
      <c r="AU29" t="s">
        <v>595</v>
      </c>
      <c r="AY29" t="s">
        <v>614</v>
      </c>
      <c r="BC29" t="s">
        <v>1000</v>
      </c>
      <c r="BF29" t="s">
        <v>620</v>
      </c>
      <c r="BI29" t="s">
        <v>629</v>
      </c>
      <c r="BK29" t="s">
        <v>632</v>
      </c>
      <c r="BN29" t="s">
        <v>599</v>
      </c>
      <c r="BP29" t="s">
        <v>666</v>
      </c>
      <c r="BR29" t="s">
        <v>632</v>
      </c>
      <c r="CC29" t="s">
        <v>633</v>
      </c>
      <c r="CD29" t="s">
        <v>710</v>
      </c>
      <c r="CH29" t="s">
        <v>760</v>
      </c>
      <c r="CJ29" t="s">
        <v>632</v>
      </c>
      <c r="CR29" t="s">
        <v>632</v>
      </c>
      <c r="CZ29" t="s">
        <v>632</v>
      </c>
      <c r="DH29" t="s">
        <v>632</v>
      </c>
      <c r="DR29" t="s">
        <v>800</v>
      </c>
      <c r="DS29" t="s">
        <v>801</v>
      </c>
      <c r="DT29" t="s">
        <v>802</v>
      </c>
      <c r="DX29" t="s">
        <v>813</v>
      </c>
      <c r="DZ29" t="s">
        <v>633</v>
      </c>
      <c r="EA29" t="s">
        <v>815</v>
      </c>
      <c r="EH29" t="s">
        <v>633</v>
      </c>
      <c r="EK29" t="s">
        <v>632</v>
      </c>
      <c r="EO29" t="s">
        <v>626</v>
      </c>
      <c r="EP29" t="s">
        <v>626</v>
      </c>
      <c r="ET29" t="s">
        <v>626</v>
      </c>
      <c r="EX29" t="s">
        <v>633</v>
      </c>
      <c r="FC29" t="s">
        <v>906</v>
      </c>
      <c r="FG29" t="s">
        <v>910</v>
      </c>
      <c r="FI29" t="s">
        <v>912</v>
      </c>
      <c r="FX29" t="s">
        <v>1106</v>
      </c>
      <c r="FY29" s="9">
        <v>45035.595540603113</v>
      </c>
      <c r="FZ29" s="9">
        <v>45035.604430938729</v>
      </c>
      <c r="GA29" s="9">
        <v>45035.604169955812</v>
      </c>
      <c r="GB29" t="s">
        <v>1107</v>
      </c>
      <c r="GC29" t="s">
        <v>1094</v>
      </c>
      <c r="GD29" t="s">
        <v>632</v>
      </c>
      <c r="GE29" t="s">
        <v>1005</v>
      </c>
      <c r="GF29" t="s">
        <v>1066</v>
      </c>
      <c r="GG29" t="s">
        <v>1007</v>
      </c>
      <c r="GH29" t="s">
        <v>1008</v>
      </c>
      <c r="GI29" t="s">
        <v>1009</v>
      </c>
      <c r="GJ29" t="s">
        <v>1010</v>
      </c>
      <c r="GK29" t="s">
        <v>1011</v>
      </c>
      <c r="GL29" t="s">
        <v>1012</v>
      </c>
      <c r="GM29" t="str">
        <f>IF(ISNA(VLOOKUP($A29,'Org Names'!$B$7:$I$503,2,FALSE)),$B29,VLOOKUP($A29,'Org Names'!$B$7:$I$503,2,FALSE))</f>
        <v>North East Lincolnshire Council</v>
      </c>
      <c r="GN29" t="str">
        <f t="shared" si="2"/>
        <v>216 - North East Lincolnshire Council</v>
      </c>
      <c r="GO29" t="str">
        <f>IF(ISNA(VLOOKUP($GM29,'Org Names'!$C$7:$I$503,2,FALSE)),$B29,VLOOKUP($GM29,'Org Names'!$C$7:$I$503,2,FALSE))</f>
        <v>North East and Yorkshire</v>
      </c>
      <c r="GP29" t="str">
        <f>IF(ISNA(VLOOKUP($GM29,'Org Names'!$C$7:$I$503,3,FALSE)),$B29,VLOOKUP($GM29,'Org Names'!$C$7:$I$503,3,FALSE))</f>
        <v>Local Authority</v>
      </c>
    </row>
    <row r="30" spans="1:198">
      <c r="A30">
        <v>623</v>
      </c>
      <c r="B30" t="s">
        <v>1108</v>
      </c>
      <c r="D30" t="s">
        <v>476</v>
      </c>
      <c r="F30" t="s">
        <v>509</v>
      </c>
      <c r="H30">
        <v>9</v>
      </c>
      <c r="I30">
        <v>7.6</v>
      </c>
      <c r="J30">
        <v>7.6</v>
      </c>
      <c r="K30">
        <v>0</v>
      </c>
      <c r="M30">
        <v>0</v>
      </c>
      <c r="N30">
        <v>0</v>
      </c>
      <c r="O30">
        <v>0</v>
      </c>
      <c r="P30">
        <v>0</v>
      </c>
      <c r="Q30">
        <v>0</v>
      </c>
      <c r="R30">
        <v>0</v>
      </c>
      <c r="S30">
        <v>2</v>
      </c>
      <c r="T30">
        <v>0</v>
      </c>
      <c r="W30">
        <v>3.3</v>
      </c>
      <c r="X30">
        <v>0</v>
      </c>
      <c r="Y30">
        <v>0.5</v>
      </c>
      <c r="Z30">
        <v>0</v>
      </c>
      <c r="AA30">
        <v>1</v>
      </c>
      <c r="AB30">
        <v>0</v>
      </c>
      <c r="AE30">
        <v>0.8</v>
      </c>
      <c r="AF30">
        <v>0</v>
      </c>
      <c r="AJ30">
        <v>2</v>
      </c>
      <c r="AK30">
        <v>0</v>
      </c>
      <c r="AR30">
        <v>5.6</v>
      </c>
      <c r="AU30" t="s">
        <v>598</v>
      </c>
      <c r="AV30" t="s">
        <v>606</v>
      </c>
      <c r="AY30" t="s">
        <v>614</v>
      </c>
      <c r="BC30" t="s">
        <v>1013</v>
      </c>
      <c r="BF30" t="s">
        <v>621</v>
      </c>
      <c r="BI30" t="s">
        <v>628</v>
      </c>
      <c r="BK30" t="s">
        <v>632</v>
      </c>
      <c r="BN30" t="s">
        <v>599</v>
      </c>
      <c r="BP30" t="s">
        <v>664</v>
      </c>
      <c r="BR30" t="s">
        <v>632</v>
      </c>
      <c r="BU30" t="s">
        <v>672</v>
      </c>
      <c r="BW30" t="s">
        <v>675</v>
      </c>
      <c r="BZ30" t="s">
        <v>598</v>
      </c>
      <c r="CA30" t="s">
        <v>688</v>
      </c>
      <c r="CC30" t="s">
        <v>633</v>
      </c>
      <c r="CD30" t="s">
        <v>711</v>
      </c>
      <c r="CF30" t="s">
        <v>745</v>
      </c>
      <c r="CH30" t="s">
        <v>634</v>
      </c>
      <c r="CJ30" t="s">
        <v>633</v>
      </c>
      <c r="CL30" t="s">
        <v>766</v>
      </c>
      <c r="CN30" t="s">
        <v>768</v>
      </c>
      <c r="CP30" t="s">
        <v>770</v>
      </c>
      <c r="CR30" t="s">
        <v>632</v>
      </c>
      <c r="CZ30" t="s">
        <v>633</v>
      </c>
      <c r="DD30" t="s">
        <v>768</v>
      </c>
      <c r="DF30" t="s">
        <v>777</v>
      </c>
      <c r="DH30" t="s">
        <v>632</v>
      </c>
      <c r="DP30" t="s">
        <v>787</v>
      </c>
      <c r="DR30" t="s">
        <v>800</v>
      </c>
      <c r="DS30" t="s">
        <v>801</v>
      </c>
      <c r="DT30" t="s">
        <v>802</v>
      </c>
      <c r="DV30" t="s">
        <v>1109</v>
      </c>
      <c r="DX30" t="s">
        <v>813</v>
      </c>
      <c r="DZ30" t="s">
        <v>633</v>
      </c>
      <c r="EA30" t="s">
        <v>815</v>
      </c>
      <c r="EB30" t="s">
        <v>816</v>
      </c>
      <c r="EF30" t="s">
        <v>823</v>
      </c>
      <c r="EH30" t="s">
        <v>633</v>
      </c>
      <c r="EI30" t="s">
        <v>847</v>
      </c>
      <c r="EK30" t="s">
        <v>632</v>
      </c>
      <c r="EO30" t="s">
        <v>630</v>
      </c>
      <c r="EP30" t="s">
        <v>629</v>
      </c>
      <c r="ES30" t="s">
        <v>627</v>
      </c>
      <c r="EX30" t="s">
        <v>633</v>
      </c>
      <c r="EZ30" t="s">
        <v>903</v>
      </c>
      <c r="FB30" t="s">
        <v>905</v>
      </c>
      <c r="FG30" t="s">
        <v>910</v>
      </c>
      <c r="FI30" t="s">
        <v>912</v>
      </c>
      <c r="FN30" t="s">
        <v>940</v>
      </c>
      <c r="FP30" t="s">
        <v>955</v>
      </c>
      <c r="FQ30" t="s">
        <v>956</v>
      </c>
      <c r="FR30" t="s">
        <v>957</v>
      </c>
      <c r="FS30" t="s">
        <v>958</v>
      </c>
      <c r="FT30" t="s">
        <v>959</v>
      </c>
      <c r="FU30" t="s">
        <v>960</v>
      </c>
      <c r="FV30" t="s">
        <v>979</v>
      </c>
      <c r="FX30" t="s">
        <v>1110</v>
      </c>
      <c r="FY30" s="9">
        <v>45035.623943399129</v>
      </c>
      <c r="FZ30" s="9">
        <v>45035.633256042478</v>
      </c>
      <c r="GA30" s="9">
        <v>45035.633185863371</v>
      </c>
      <c r="GB30" t="s">
        <v>1111</v>
      </c>
      <c r="GC30" t="s">
        <v>1086</v>
      </c>
      <c r="GD30" t="s">
        <v>632</v>
      </c>
      <c r="GE30" t="s">
        <v>1005</v>
      </c>
      <c r="GF30" t="s">
        <v>1066</v>
      </c>
      <c r="GG30" t="s">
        <v>1007</v>
      </c>
      <c r="GH30" t="s">
        <v>1008</v>
      </c>
      <c r="GI30" t="s">
        <v>1009</v>
      </c>
      <c r="GJ30" t="s">
        <v>1010</v>
      </c>
      <c r="GK30" t="s">
        <v>1011</v>
      </c>
      <c r="GL30" t="s">
        <v>1012</v>
      </c>
      <c r="GM30" t="str">
        <f>IF(ISNA(VLOOKUP($A30,'Org Names'!$B$7:$I$503,2,FALSE)),$B30,VLOOKUP($A30,'Org Names'!$B$7:$I$503,2,FALSE))</f>
        <v>Cambridgeshire County Council</v>
      </c>
      <c r="GN30" t="str">
        <f t="shared" si="2"/>
        <v>623 - Cambridgeshire County Council</v>
      </c>
      <c r="GO30" t="str">
        <f>IF(ISNA(VLOOKUP($GM30,'Org Names'!$C$7:$I$503,2,FALSE)),$B30,VLOOKUP($GM30,'Org Names'!$C$7:$I$503,2,FALSE))</f>
        <v>East of England</v>
      </c>
      <c r="GP30" t="str">
        <f>IF(ISNA(VLOOKUP($GM30,'Org Names'!$C$7:$I$503,3,FALSE)),$B30,VLOOKUP($GM30,'Org Names'!$C$7:$I$503,3,FALSE))</f>
        <v>Local Authority</v>
      </c>
    </row>
    <row r="31" spans="1:198">
      <c r="A31" t="s">
        <v>359</v>
      </c>
      <c r="D31" t="s">
        <v>310</v>
      </c>
      <c r="F31" t="s">
        <v>510</v>
      </c>
      <c r="H31">
        <v>3</v>
      </c>
      <c r="I31">
        <v>3</v>
      </c>
      <c r="J31">
        <v>3</v>
      </c>
      <c r="K31">
        <v>0</v>
      </c>
      <c r="U31">
        <v>1</v>
      </c>
      <c r="V31">
        <v>1</v>
      </c>
      <c r="W31">
        <v>1</v>
      </c>
      <c r="X31">
        <v>1</v>
      </c>
      <c r="Y31">
        <v>1</v>
      </c>
      <c r="Z31">
        <v>1</v>
      </c>
      <c r="AJ31">
        <v>3</v>
      </c>
      <c r="AK31">
        <v>3</v>
      </c>
      <c r="AU31" t="s">
        <v>593</v>
      </c>
      <c r="AY31" t="s">
        <v>614</v>
      </c>
      <c r="BC31" t="s">
        <v>1034</v>
      </c>
      <c r="BF31" t="s">
        <v>620</v>
      </c>
      <c r="BI31" t="s">
        <v>630</v>
      </c>
      <c r="BK31" t="s">
        <v>633</v>
      </c>
      <c r="BL31" t="s">
        <v>645</v>
      </c>
      <c r="BN31" t="s">
        <v>632</v>
      </c>
      <c r="BP31" t="s">
        <v>663</v>
      </c>
      <c r="BR31" t="s">
        <v>632</v>
      </c>
      <c r="BU31" t="s">
        <v>672</v>
      </c>
      <c r="BY31" t="s">
        <v>677</v>
      </c>
      <c r="CC31" t="s">
        <v>633</v>
      </c>
      <c r="CD31" t="s">
        <v>712</v>
      </c>
      <c r="CF31" t="s">
        <v>736</v>
      </c>
      <c r="CH31" t="s">
        <v>760</v>
      </c>
      <c r="CJ31" t="s">
        <v>632</v>
      </c>
      <c r="CR31" t="s">
        <v>632</v>
      </c>
      <c r="CZ31" t="s">
        <v>632</v>
      </c>
      <c r="DH31" t="s">
        <v>632</v>
      </c>
      <c r="DP31" t="s">
        <v>736</v>
      </c>
      <c r="DR31" t="s">
        <v>800</v>
      </c>
      <c r="DS31" t="s">
        <v>801</v>
      </c>
      <c r="DT31" t="s">
        <v>802</v>
      </c>
      <c r="DV31" t="s">
        <v>1112</v>
      </c>
      <c r="DX31" t="s">
        <v>813</v>
      </c>
      <c r="DZ31" t="s">
        <v>633</v>
      </c>
      <c r="EA31" t="s">
        <v>815</v>
      </c>
      <c r="EB31" t="s">
        <v>816</v>
      </c>
      <c r="EC31" t="s">
        <v>817</v>
      </c>
      <c r="EH31" t="s">
        <v>632</v>
      </c>
      <c r="EK31" t="s">
        <v>632</v>
      </c>
      <c r="EO31" t="s">
        <v>626</v>
      </c>
      <c r="EP31" t="s">
        <v>626</v>
      </c>
      <c r="ET31" t="s">
        <v>626</v>
      </c>
      <c r="EX31" t="s">
        <v>632</v>
      </c>
      <c r="EZ31" t="s">
        <v>903</v>
      </c>
      <c r="FA31" t="s">
        <v>904</v>
      </c>
      <c r="FB31" t="s">
        <v>905</v>
      </c>
      <c r="FC31" t="s">
        <v>906</v>
      </c>
      <c r="FF31" t="s">
        <v>909</v>
      </c>
      <c r="FG31" t="s">
        <v>910</v>
      </c>
      <c r="FI31" t="s">
        <v>912</v>
      </c>
      <c r="FN31" t="s">
        <v>941</v>
      </c>
      <c r="FQ31" t="s">
        <v>956</v>
      </c>
      <c r="FV31" t="s">
        <v>980</v>
      </c>
      <c r="FX31" t="s">
        <v>1113</v>
      </c>
      <c r="FY31" s="9">
        <v>45037.488038304051</v>
      </c>
      <c r="FZ31" s="9">
        <v>45037.513277728009</v>
      </c>
      <c r="GA31" s="9">
        <v>45037.513232123267</v>
      </c>
      <c r="GB31" t="s">
        <v>1114</v>
      </c>
      <c r="GC31" t="s">
        <v>1090</v>
      </c>
      <c r="GD31" t="s">
        <v>632</v>
      </c>
      <c r="GE31" t="s">
        <v>1005</v>
      </c>
      <c r="GF31" t="s">
        <v>1066</v>
      </c>
      <c r="GG31" t="s">
        <v>1007</v>
      </c>
      <c r="GH31" t="s">
        <v>1008</v>
      </c>
      <c r="GI31" t="s">
        <v>1009</v>
      </c>
      <c r="GJ31" t="s">
        <v>1010</v>
      </c>
      <c r="GK31" t="s">
        <v>1011</v>
      </c>
      <c r="GL31" t="s">
        <v>1012</v>
      </c>
      <c r="GM31" t="str">
        <f>IF(ISNA(VLOOKUP($A31,'Org Names'!$B$7:$I$503,2,FALSE)),$B31,VLOOKUP($A31,'Org Names'!$B$7:$I$503,2,FALSE))</f>
        <v>Liverpool City Council (Public Health)</v>
      </c>
      <c r="GN31" t="str">
        <f t="shared" ref="GN31:GN94" si="3">IF(A31="","XXX"&amp;" - "&amp;GM31,A31&amp;" - "&amp;GM31)</f>
        <v>316AA - Liverpool City Council (Public Health)</v>
      </c>
      <c r="GO31" t="str">
        <f>IF(ISNA(VLOOKUP($GM31,'Org Names'!$C$7:$I$503,2,FALSE)),$B31,VLOOKUP($GM31,'Org Names'!$C$7:$I$503,2,FALSE))</f>
        <v>North West</v>
      </c>
      <c r="GP31" t="str">
        <f>IF(ISNA(VLOOKUP($GM31,'Org Names'!$C$7:$I$503,3,FALSE)),$B31,VLOOKUP($GM31,'Org Names'!$C$7:$I$503,3,FALSE))</f>
        <v>Local Authority</v>
      </c>
    </row>
    <row r="32" spans="1:198">
      <c r="A32">
        <v>622</v>
      </c>
      <c r="D32" t="s">
        <v>477</v>
      </c>
      <c r="F32" t="s">
        <v>511</v>
      </c>
      <c r="H32">
        <v>5</v>
      </c>
      <c r="I32">
        <v>4.5</v>
      </c>
      <c r="J32">
        <v>4.5</v>
      </c>
      <c r="K32">
        <v>0</v>
      </c>
      <c r="M32">
        <v>0</v>
      </c>
      <c r="N32">
        <v>0</v>
      </c>
      <c r="O32">
        <v>0</v>
      </c>
      <c r="P32">
        <v>0</v>
      </c>
      <c r="Q32">
        <v>0</v>
      </c>
      <c r="R32">
        <v>0</v>
      </c>
      <c r="S32">
        <v>0</v>
      </c>
      <c r="T32">
        <v>0</v>
      </c>
      <c r="U32">
        <v>1</v>
      </c>
      <c r="V32">
        <v>0</v>
      </c>
      <c r="W32">
        <v>2.5</v>
      </c>
      <c r="X32">
        <v>0</v>
      </c>
      <c r="Y32">
        <v>1</v>
      </c>
      <c r="Z32">
        <v>0</v>
      </c>
      <c r="AA32">
        <v>1</v>
      </c>
      <c r="AB32">
        <v>0</v>
      </c>
      <c r="AC32">
        <v>0</v>
      </c>
      <c r="AD32">
        <v>0</v>
      </c>
      <c r="AE32">
        <v>0</v>
      </c>
      <c r="AF32">
        <v>0</v>
      </c>
      <c r="AG32">
        <v>0</v>
      </c>
      <c r="AH32">
        <v>0</v>
      </c>
      <c r="AJ32">
        <v>4.5</v>
      </c>
      <c r="AK32">
        <v>0</v>
      </c>
      <c r="AL32">
        <v>0</v>
      </c>
      <c r="AM32">
        <v>0</v>
      </c>
      <c r="AN32">
        <v>0</v>
      </c>
      <c r="AO32">
        <v>0</v>
      </c>
      <c r="AP32">
        <v>0</v>
      </c>
      <c r="AQ32">
        <v>0</v>
      </c>
      <c r="AR32">
        <v>0</v>
      </c>
      <c r="AS32">
        <v>0</v>
      </c>
      <c r="AU32" t="s">
        <v>595</v>
      </c>
      <c r="AY32" t="s">
        <v>614</v>
      </c>
      <c r="BC32" t="s">
        <v>1013</v>
      </c>
      <c r="BF32" t="s">
        <v>621</v>
      </c>
      <c r="BI32" t="s">
        <v>626</v>
      </c>
      <c r="BK32" t="s">
        <v>633</v>
      </c>
      <c r="BL32" t="s">
        <v>646</v>
      </c>
      <c r="BM32">
        <v>8</v>
      </c>
      <c r="BN32" t="s">
        <v>633</v>
      </c>
      <c r="BP32" t="s">
        <v>667</v>
      </c>
      <c r="BR32" t="s">
        <v>632</v>
      </c>
      <c r="CC32" t="s">
        <v>599</v>
      </c>
      <c r="CH32" t="s">
        <v>760</v>
      </c>
      <c r="CJ32" t="s">
        <v>633</v>
      </c>
      <c r="CK32" t="s">
        <v>765</v>
      </c>
      <c r="CL32" t="s">
        <v>766</v>
      </c>
      <c r="CR32" t="s">
        <v>633</v>
      </c>
      <c r="CT32" t="s">
        <v>766</v>
      </c>
      <c r="CV32" t="s">
        <v>768</v>
      </c>
      <c r="CZ32" t="s">
        <v>633</v>
      </c>
      <c r="DA32" t="s">
        <v>765</v>
      </c>
      <c r="DD32" t="s">
        <v>768</v>
      </c>
      <c r="DH32" t="s">
        <v>632</v>
      </c>
      <c r="DR32" t="s">
        <v>800</v>
      </c>
      <c r="DS32" t="s">
        <v>801</v>
      </c>
      <c r="DT32" t="s">
        <v>802</v>
      </c>
      <c r="DU32" t="s">
        <v>598</v>
      </c>
      <c r="DV32" t="s">
        <v>806</v>
      </c>
      <c r="DX32" t="s">
        <v>812</v>
      </c>
      <c r="DZ32" t="s">
        <v>633</v>
      </c>
      <c r="EA32" t="s">
        <v>815</v>
      </c>
      <c r="EB32" t="s">
        <v>816</v>
      </c>
      <c r="EH32" t="s">
        <v>633</v>
      </c>
      <c r="EI32" t="s">
        <v>848</v>
      </c>
      <c r="EK32" t="s">
        <v>632</v>
      </c>
      <c r="EM32" t="s">
        <v>883</v>
      </c>
      <c r="EO32" t="s">
        <v>626</v>
      </c>
      <c r="EP32" t="s">
        <v>625</v>
      </c>
      <c r="ER32" t="s">
        <v>630</v>
      </c>
      <c r="EX32" t="s">
        <v>632</v>
      </c>
      <c r="FA32" t="s">
        <v>904</v>
      </c>
      <c r="FC32" t="s">
        <v>906</v>
      </c>
      <c r="FI32" t="s">
        <v>912</v>
      </c>
      <c r="FN32" t="s">
        <v>942</v>
      </c>
      <c r="FQ32" t="s">
        <v>956</v>
      </c>
      <c r="FR32" t="s">
        <v>957</v>
      </c>
      <c r="FS32" t="s">
        <v>958</v>
      </c>
      <c r="FV32" t="s">
        <v>981</v>
      </c>
      <c r="FX32" t="s">
        <v>1115</v>
      </c>
      <c r="FY32" s="9">
        <v>45037.593157039257</v>
      </c>
      <c r="FZ32" s="9">
        <v>45037.604757421293</v>
      </c>
      <c r="GA32" s="9">
        <v>45037.604643995917</v>
      </c>
      <c r="GB32" t="s">
        <v>1116</v>
      </c>
      <c r="GC32" t="s">
        <v>1094</v>
      </c>
      <c r="GD32" t="s">
        <v>632</v>
      </c>
      <c r="GE32" t="s">
        <v>1005</v>
      </c>
      <c r="GF32" t="s">
        <v>1066</v>
      </c>
      <c r="GG32" t="s">
        <v>1007</v>
      </c>
      <c r="GH32" t="s">
        <v>1008</v>
      </c>
      <c r="GI32" t="s">
        <v>1009</v>
      </c>
      <c r="GJ32" t="s">
        <v>1010</v>
      </c>
      <c r="GK32" t="s">
        <v>1011</v>
      </c>
      <c r="GL32" t="s">
        <v>1012</v>
      </c>
      <c r="GM32" t="str">
        <f>IF(ISNA(VLOOKUP($A32,'Org Names'!$B$7:$I$503,2,FALSE)),$B32,VLOOKUP($A32,'Org Names'!$B$7:$I$503,2,FALSE))</f>
        <v>Thurrock Council</v>
      </c>
      <c r="GN32" t="str">
        <f t="shared" si="3"/>
        <v>622 - Thurrock Council</v>
      </c>
      <c r="GO32" t="str">
        <f>IF(ISNA(VLOOKUP($GM32,'Org Names'!$C$7:$I$503,2,FALSE)),$B32,VLOOKUP($GM32,'Org Names'!$C$7:$I$503,2,FALSE))</f>
        <v>East of England</v>
      </c>
      <c r="GP32" t="str">
        <f>IF(ISNA(VLOOKUP($GM32,'Org Names'!$C$7:$I$503,3,FALSE)),$B32,VLOOKUP($GM32,'Org Names'!$C$7:$I$503,3,FALSE))</f>
        <v>Local Authority</v>
      </c>
    </row>
    <row r="33" spans="1:198">
      <c r="A33" t="s">
        <v>362</v>
      </c>
      <c r="D33" t="s">
        <v>471</v>
      </c>
      <c r="F33" t="s">
        <v>512</v>
      </c>
      <c r="H33">
        <v>52</v>
      </c>
      <c r="I33">
        <v>51.5</v>
      </c>
      <c r="J33">
        <v>40.9</v>
      </c>
      <c r="K33">
        <v>10.6</v>
      </c>
      <c r="M33">
        <v>0</v>
      </c>
      <c r="N33">
        <v>1</v>
      </c>
      <c r="O33">
        <v>0</v>
      </c>
      <c r="P33">
        <v>1</v>
      </c>
      <c r="Q33">
        <v>1</v>
      </c>
      <c r="R33">
        <v>0.6</v>
      </c>
      <c r="S33">
        <v>2</v>
      </c>
      <c r="T33">
        <v>1</v>
      </c>
      <c r="U33">
        <v>9.1999999999999993</v>
      </c>
      <c r="V33">
        <v>0</v>
      </c>
      <c r="W33">
        <v>10.53</v>
      </c>
      <c r="X33">
        <v>2</v>
      </c>
      <c r="Y33">
        <v>9.25</v>
      </c>
      <c r="Z33">
        <v>2</v>
      </c>
      <c r="AA33">
        <v>5</v>
      </c>
      <c r="AB33">
        <v>0</v>
      </c>
      <c r="AC33">
        <v>2</v>
      </c>
      <c r="AD33">
        <v>1</v>
      </c>
      <c r="AE33">
        <v>1</v>
      </c>
      <c r="AF33">
        <v>0</v>
      </c>
      <c r="AG33">
        <v>0</v>
      </c>
      <c r="AH33">
        <v>0</v>
      </c>
      <c r="AJ33">
        <v>35.5</v>
      </c>
      <c r="AK33">
        <v>7.6</v>
      </c>
      <c r="AL33">
        <v>1</v>
      </c>
      <c r="AM33">
        <v>2</v>
      </c>
      <c r="AN33">
        <v>4</v>
      </c>
      <c r="AO33">
        <v>1</v>
      </c>
      <c r="AP33">
        <v>0</v>
      </c>
      <c r="AQ33">
        <v>0</v>
      </c>
      <c r="AR33">
        <v>0</v>
      </c>
      <c r="AS33">
        <v>0</v>
      </c>
      <c r="AU33" t="s">
        <v>595</v>
      </c>
      <c r="AV33" t="s">
        <v>607</v>
      </c>
      <c r="AX33" t="s">
        <v>613</v>
      </c>
      <c r="BC33" t="s">
        <v>1117</v>
      </c>
      <c r="BF33" t="s">
        <v>621</v>
      </c>
      <c r="BI33" t="s">
        <v>626</v>
      </c>
      <c r="BK33" t="s">
        <v>633</v>
      </c>
      <c r="BL33" t="s">
        <v>647</v>
      </c>
      <c r="BN33" t="s">
        <v>632</v>
      </c>
      <c r="BP33" t="s">
        <v>634</v>
      </c>
      <c r="BR33" t="s">
        <v>633</v>
      </c>
      <c r="BT33" t="s">
        <v>671</v>
      </c>
      <c r="BU33" t="s">
        <v>672</v>
      </c>
      <c r="BV33" t="s">
        <v>673</v>
      </c>
      <c r="BY33" t="s">
        <v>677</v>
      </c>
      <c r="BZ33" t="s">
        <v>598</v>
      </c>
      <c r="CA33" t="s">
        <v>689</v>
      </c>
      <c r="CC33" t="s">
        <v>633</v>
      </c>
      <c r="CD33" t="s">
        <v>713</v>
      </c>
      <c r="CF33" t="s">
        <v>746</v>
      </c>
      <c r="CH33" t="s">
        <v>760</v>
      </c>
      <c r="CJ33" t="s">
        <v>633</v>
      </c>
      <c r="CK33" t="s">
        <v>765</v>
      </c>
      <c r="CN33" t="s">
        <v>768</v>
      </c>
      <c r="CR33" t="s">
        <v>633</v>
      </c>
      <c r="CT33" t="s">
        <v>766</v>
      </c>
      <c r="CV33" t="s">
        <v>768</v>
      </c>
      <c r="CZ33" t="s">
        <v>632</v>
      </c>
      <c r="DH33" t="s">
        <v>632</v>
      </c>
      <c r="DP33" t="s">
        <v>788</v>
      </c>
      <c r="DR33" t="s">
        <v>800</v>
      </c>
      <c r="DS33" t="s">
        <v>801</v>
      </c>
      <c r="DT33" t="s">
        <v>802</v>
      </c>
      <c r="DX33" t="s">
        <v>813</v>
      </c>
      <c r="DZ33" t="s">
        <v>633</v>
      </c>
      <c r="EB33" t="s">
        <v>816</v>
      </c>
      <c r="EE33" t="s">
        <v>598</v>
      </c>
      <c r="EF33" t="s">
        <v>824</v>
      </c>
      <c r="EH33" t="s">
        <v>633</v>
      </c>
      <c r="EI33" t="s">
        <v>849</v>
      </c>
      <c r="EK33" t="s">
        <v>632</v>
      </c>
      <c r="EM33" t="s">
        <v>884</v>
      </c>
      <c r="EO33" t="s">
        <v>627</v>
      </c>
      <c r="EP33" t="s">
        <v>627</v>
      </c>
      <c r="ES33" t="s">
        <v>627</v>
      </c>
      <c r="EX33" t="s">
        <v>633</v>
      </c>
      <c r="FB33" t="s">
        <v>905</v>
      </c>
      <c r="FC33" t="s">
        <v>906</v>
      </c>
      <c r="FE33" t="s">
        <v>908</v>
      </c>
      <c r="FF33" t="s">
        <v>909</v>
      </c>
      <c r="FG33" t="s">
        <v>910</v>
      </c>
      <c r="FI33" t="s">
        <v>912</v>
      </c>
      <c r="FU33" t="s">
        <v>960</v>
      </c>
      <c r="FV33" t="s">
        <v>982</v>
      </c>
      <c r="FX33" t="s">
        <v>1118</v>
      </c>
      <c r="FY33" s="9">
        <v>45037.951211826658</v>
      </c>
      <c r="FZ33" s="9">
        <v>45037.970522702708</v>
      </c>
      <c r="GA33" s="9">
        <v>45037.970346930917</v>
      </c>
      <c r="GB33" t="s">
        <v>1119</v>
      </c>
      <c r="GC33" t="s">
        <v>1026</v>
      </c>
      <c r="GD33" t="s">
        <v>632</v>
      </c>
      <c r="GE33" t="s">
        <v>1005</v>
      </c>
      <c r="GF33" t="s">
        <v>1066</v>
      </c>
      <c r="GG33" t="s">
        <v>1007</v>
      </c>
      <c r="GH33" t="s">
        <v>1008</v>
      </c>
      <c r="GI33" t="s">
        <v>1009</v>
      </c>
      <c r="GJ33" t="s">
        <v>1010</v>
      </c>
      <c r="GK33" t="s">
        <v>1011</v>
      </c>
      <c r="GL33" t="s">
        <v>1012</v>
      </c>
      <c r="GM33" t="str">
        <f>IF(ISNA(VLOOKUP($A33,'Org Names'!$B$7:$I$503,2,FALSE)),$B33,VLOOKUP($A33,'Org Names'!$B$7:$I$503,2,FALSE))</f>
        <v>Cheshire and Merseyside ICB</v>
      </c>
      <c r="GN33" t="str">
        <f t="shared" si="3"/>
        <v>QYG - Cheshire and Merseyside ICB</v>
      </c>
      <c r="GO33" t="str">
        <f>IF(ISNA(VLOOKUP($GM33,'Org Names'!$C$7:$I$503,2,FALSE)),$B33,VLOOKUP($GM33,'Org Names'!$C$7:$I$503,2,FALSE))</f>
        <v>North West</v>
      </c>
      <c r="GP33" t="str">
        <f>IF(ISNA(VLOOKUP($GM33,'Org Names'!$C$7:$I$503,3,FALSE)),$B33,VLOOKUP($GM33,'Org Names'!$C$7:$I$503,3,FALSE))</f>
        <v>NHS</v>
      </c>
    </row>
    <row r="34" spans="1:198">
      <c r="A34" t="s">
        <v>318</v>
      </c>
      <c r="D34" t="s">
        <v>464</v>
      </c>
      <c r="F34" t="s">
        <v>513</v>
      </c>
      <c r="H34">
        <v>18</v>
      </c>
      <c r="I34">
        <v>17.600000000000001</v>
      </c>
      <c r="J34">
        <v>16.600000000000001</v>
      </c>
      <c r="K34">
        <v>2</v>
      </c>
      <c r="M34">
        <v>0</v>
      </c>
      <c r="N34">
        <v>0</v>
      </c>
      <c r="O34">
        <v>0</v>
      </c>
      <c r="P34">
        <v>0</v>
      </c>
      <c r="Q34">
        <v>1</v>
      </c>
      <c r="R34">
        <v>0</v>
      </c>
      <c r="S34">
        <v>1</v>
      </c>
      <c r="T34">
        <v>0</v>
      </c>
      <c r="U34">
        <v>2</v>
      </c>
      <c r="V34">
        <v>0</v>
      </c>
      <c r="W34">
        <v>4</v>
      </c>
      <c r="X34">
        <v>0</v>
      </c>
      <c r="Y34">
        <v>1</v>
      </c>
      <c r="Z34">
        <v>0</v>
      </c>
      <c r="AA34">
        <v>6</v>
      </c>
      <c r="AB34">
        <v>0</v>
      </c>
      <c r="AC34">
        <v>2</v>
      </c>
      <c r="AD34">
        <v>0</v>
      </c>
      <c r="AE34">
        <v>0</v>
      </c>
      <c r="AF34">
        <v>0</v>
      </c>
      <c r="AG34">
        <v>1</v>
      </c>
      <c r="AH34">
        <v>0</v>
      </c>
      <c r="AJ34">
        <v>17.600000000000001</v>
      </c>
      <c r="AK34">
        <v>1</v>
      </c>
      <c r="AU34" t="s">
        <v>593</v>
      </c>
      <c r="AX34" t="s">
        <v>613</v>
      </c>
      <c r="BC34" t="s">
        <v>598</v>
      </c>
      <c r="BD34" t="s">
        <v>1120</v>
      </c>
      <c r="BF34" t="s">
        <v>620</v>
      </c>
      <c r="BI34" t="s">
        <v>628</v>
      </c>
      <c r="BK34" t="s">
        <v>633</v>
      </c>
      <c r="BL34" t="s">
        <v>636</v>
      </c>
      <c r="BM34" t="s">
        <v>656</v>
      </c>
      <c r="BN34" t="s">
        <v>632</v>
      </c>
      <c r="BP34" t="s">
        <v>665</v>
      </c>
      <c r="BR34" t="s">
        <v>633</v>
      </c>
      <c r="BU34" t="s">
        <v>672</v>
      </c>
      <c r="BZ34" t="s">
        <v>598</v>
      </c>
      <c r="CA34" t="s">
        <v>690</v>
      </c>
      <c r="CC34" t="s">
        <v>632</v>
      </c>
      <c r="CH34" t="s">
        <v>634</v>
      </c>
      <c r="CJ34" t="s">
        <v>632</v>
      </c>
      <c r="CR34" t="s">
        <v>632</v>
      </c>
      <c r="CZ34" t="s">
        <v>632</v>
      </c>
      <c r="DH34" t="s">
        <v>632</v>
      </c>
      <c r="DR34" t="s">
        <v>800</v>
      </c>
      <c r="DS34" t="s">
        <v>801</v>
      </c>
      <c r="DT34" t="s">
        <v>802</v>
      </c>
      <c r="DX34" t="s">
        <v>632</v>
      </c>
      <c r="DZ34" t="s">
        <v>632</v>
      </c>
      <c r="EH34" t="s">
        <v>633</v>
      </c>
      <c r="EI34" t="s">
        <v>850</v>
      </c>
      <c r="EK34" t="s">
        <v>632</v>
      </c>
      <c r="EM34" t="s">
        <v>885</v>
      </c>
      <c r="EO34" t="s">
        <v>625</v>
      </c>
      <c r="EP34" t="s">
        <v>626</v>
      </c>
      <c r="ES34" t="s">
        <v>627</v>
      </c>
      <c r="EX34" t="s">
        <v>633</v>
      </c>
      <c r="FC34" t="s">
        <v>906</v>
      </c>
      <c r="FX34" t="s">
        <v>1121</v>
      </c>
      <c r="FY34" s="9">
        <v>45040.371979799464</v>
      </c>
      <c r="FZ34" s="9">
        <v>45040.38957329993</v>
      </c>
      <c r="GA34" s="9">
        <v>45040.389469256588</v>
      </c>
      <c r="GB34" t="s">
        <v>1122</v>
      </c>
      <c r="GC34" t="s">
        <v>1094</v>
      </c>
      <c r="GD34" t="s">
        <v>632</v>
      </c>
      <c r="GE34" t="s">
        <v>1005</v>
      </c>
      <c r="GF34" t="s">
        <v>1066</v>
      </c>
      <c r="GG34" t="s">
        <v>1007</v>
      </c>
      <c r="GH34" t="s">
        <v>1008</v>
      </c>
      <c r="GI34" t="s">
        <v>1009</v>
      </c>
      <c r="GJ34" t="s">
        <v>1010</v>
      </c>
      <c r="GK34" t="s">
        <v>1011</v>
      </c>
      <c r="GL34" t="s">
        <v>1012</v>
      </c>
      <c r="GM34" t="str">
        <f>IF(ISNA(VLOOKUP($A34,'Org Names'!$B$7:$I$503,2,FALSE)),$B34,VLOOKUP($A34,'Org Names'!$B$7:$I$503,2,FALSE))</f>
        <v>NHS England</v>
      </c>
      <c r="GN34" t="str">
        <f t="shared" si="3"/>
        <v>X26 - NHS England</v>
      </c>
      <c r="GO34" t="str">
        <f>IF(ISNA(VLOOKUP($GM34,'Org Names'!$C$7:$I$503,2,FALSE)),$B34,VLOOKUP($GM34,'Org Names'!$C$7:$I$503,2,FALSE))</f>
        <v>National</v>
      </c>
      <c r="GP34" t="str">
        <f>IF(ISNA(VLOOKUP($GM34,'Org Names'!$C$7:$I$503,3,FALSE)),$B34,VLOOKUP($GM34,'Org Names'!$C$7:$I$503,3,FALSE))</f>
        <v>Arms Length</v>
      </c>
    </row>
    <row r="35" spans="1:198">
      <c r="A35" t="s">
        <v>364</v>
      </c>
      <c r="D35" t="s">
        <v>1067</v>
      </c>
      <c r="F35" t="s">
        <v>514</v>
      </c>
      <c r="I35">
        <v>20.67</v>
      </c>
      <c r="J35">
        <v>17.670000000000002</v>
      </c>
      <c r="K35">
        <v>3</v>
      </c>
      <c r="M35">
        <v>0</v>
      </c>
      <c r="N35">
        <v>0</v>
      </c>
      <c r="O35">
        <v>0</v>
      </c>
      <c r="P35">
        <v>0</v>
      </c>
      <c r="Q35">
        <v>0</v>
      </c>
      <c r="R35">
        <v>0</v>
      </c>
      <c r="S35">
        <v>2.67</v>
      </c>
      <c r="T35">
        <v>0</v>
      </c>
      <c r="U35">
        <v>1</v>
      </c>
      <c r="V35">
        <v>1</v>
      </c>
      <c r="W35">
        <v>3</v>
      </c>
      <c r="X35">
        <v>2</v>
      </c>
      <c r="Y35">
        <v>7</v>
      </c>
      <c r="Z35">
        <v>0</v>
      </c>
      <c r="AA35">
        <v>2</v>
      </c>
      <c r="AB35">
        <v>0</v>
      </c>
      <c r="AC35">
        <v>0</v>
      </c>
      <c r="AD35">
        <v>0</v>
      </c>
      <c r="AE35">
        <v>2</v>
      </c>
      <c r="AF35">
        <v>0</v>
      </c>
      <c r="AG35">
        <v>0</v>
      </c>
      <c r="AH35">
        <v>0</v>
      </c>
      <c r="AJ35">
        <v>6.67</v>
      </c>
      <c r="AK35">
        <v>1</v>
      </c>
      <c r="AL35">
        <v>0</v>
      </c>
      <c r="AM35">
        <v>0</v>
      </c>
      <c r="AN35">
        <v>5</v>
      </c>
      <c r="AO35">
        <v>2</v>
      </c>
      <c r="AP35">
        <v>0</v>
      </c>
      <c r="AQ35">
        <v>0</v>
      </c>
      <c r="AR35">
        <v>0</v>
      </c>
      <c r="AS35">
        <v>0</v>
      </c>
      <c r="AU35" t="s">
        <v>595</v>
      </c>
      <c r="AX35" t="s">
        <v>613</v>
      </c>
      <c r="BC35" t="s">
        <v>1062</v>
      </c>
      <c r="BF35" t="s">
        <v>621</v>
      </c>
      <c r="BI35" t="s">
        <v>629</v>
      </c>
      <c r="BK35" t="s">
        <v>633</v>
      </c>
      <c r="BL35" t="s">
        <v>648</v>
      </c>
      <c r="BM35" t="s">
        <v>1123</v>
      </c>
      <c r="BN35" t="s">
        <v>632</v>
      </c>
      <c r="BP35" t="s">
        <v>667</v>
      </c>
      <c r="BR35" t="s">
        <v>633</v>
      </c>
      <c r="BU35" t="s">
        <v>672</v>
      </c>
      <c r="BW35" t="s">
        <v>675</v>
      </c>
      <c r="BY35" t="s">
        <v>677</v>
      </c>
      <c r="CC35" t="s">
        <v>633</v>
      </c>
      <c r="CD35" t="s">
        <v>714</v>
      </c>
      <c r="CF35" t="s">
        <v>747</v>
      </c>
      <c r="CH35" t="s">
        <v>762</v>
      </c>
      <c r="CJ35" t="s">
        <v>632</v>
      </c>
      <c r="CR35" t="s">
        <v>632</v>
      </c>
      <c r="CZ35" t="s">
        <v>633</v>
      </c>
      <c r="DA35" t="s">
        <v>765</v>
      </c>
      <c r="DC35" t="s">
        <v>767</v>
      </c>
      <c r="DH35" t="s">
        <v>632</v>
      </c>
      <c r="DP35" t="s">
        <v>789</v>
      </c>
      <c r="DR35" t="s">
        <v>800</v>
      </c>
      <c r="DS35" t="s">
        <v>801</v>
      </c>
      <c r="DT35" t="s">
        <v>802</v>
      </c>
      <c r="DX35" t="s">
        <v>812</v>
      </c>
      <c r="DZ35" t="s">
        <v>632</v>
      </c>
      <c r="EH35" t="s">
        <v>633</v>
      </c>
      <c r="EI35" t="s">
        <v>851</v>
      </c>
      <c r="EK35" t="s">
        <v>632</v>
      </c>
      <c r="EM35" t="s">
        <v>886</v>
      </c>
      <c r="EO35" t="s">
        <v>630</v>
      </c>
      <c r="EP35" t="s">
        <v>630</v>
      </c>
      <c r="ET35" t="s">
        <v>626</v>
      </c>
      <c r="EX35" t="s">
        <v>633</v>
      </c>
      <c r="EZ35" t="s">
        <v>903</v>
      </c>
      <c r="FA35" t="s">
        <v>904</v>
      </c>
      <c r="FC35" t="s">
        <v>906</v>
      </c>
      <c r="FG35" t="s">
        <v>910</v>
      </c>
      <c r="FN35" t="s">
        <v>943</v>
      </c>
      <c r="FQ35" t="s">
        <v>956</v>
      </c>
      <c r="FR35" t="s">
        <v>957</v>
      </c>
      <c r="FS35" t="s">
        <v>958</v>
      </c>
      <c r="FT35" t="s">
        <v>959</v>
      </c>
      <c r="FV35" t="s">
        <v>983</v>
      </c>
      <c r="FX35" t="s">
        <v>1124</v>
      </c>
      <c r="FY35" s="9">
        <v>45040.391776571181</v>
      </c>
      <c r="FZ35" s="9">
        <v>45040.409828022734</v>
      </c>
      <c r="GA35" s="9">
        <v>45040.409780729693</v>
      </c>
      <c r="GB35" t="s">
        <v>1125</v>
      </c>
      <c r="GC35" t="s">
        <v>1126</v>
      </c>
      <c r="GD35" t="s">
        <v>632</v>
      </c>
      <c r="GE35" t="s">
        <v>1005</v>
      </c>
      <c r="GF35" t="s">
        <v>1066</v>
      </c>
      <c r="GG35" t="s">
        <v>1007</v>
      </c>
      <c r="GH35" t="s">
        <v>1008</v>
      </c>
      <c r="GI35" t="s">
        <v>1009</v>
      </c>
      <c r="GJ35" t="s">
        <v>1010</v>
      </c>
      <c r="GK35" t="s">
        <v>1011</v>
      </c>
      <c r="GL35" t="s">
        <v>1012</v>
      </c>
      <c r="GM35" t="str">
        <f>IF(ISNA(VLOOKUP($A35,'Org Names'!$B$7:$I$503,2,FALSE)),$B35,VLOOKUP($A35,'Org Names'!$B$7:$I$503,2,FALSE))</f>
        <v>Chelsea and Westminster Foundation Trust</v>
      </c>
      <c r="GN35" t="str">
        <f t="shared" si="3"/>
        <v>RQM - Chelsea and Westminster Foundation Trust</v>
      </c>
      <c r="GO35" t="str">
        <f>IF(ISNA(VLOOKUP($GM35,'Org Names'!$C$7:$I$503,2,FALSE)),$B35,VLOOKUP($GM35,'Org Names'!$C$7:$I$503,2,FALSE))</f>
        <v>London</v>
      </c>
      <c r="GP35" t="str">
        <f>IF(ISNA(VLOOKUP($GM35,'Org Names'!$C$7:$I$503,3,FALSE)),$B35,VLOOKUP($GM35,'Org Names'!$C$7:$I$503,3,FALSE))</f>
        <v>Acute</v>
      </c>
    </row>
    <row r="36" spans="1:198">
      <c r="B36" t="s">
        <v>1127</v>
      </c>
      <c r="D36" t="s">
        <v>471</v>
      </c>
      <c r="F36" t="s">
        <v>515</v>
      </c>
      <c r="H36">
        <v>32</v>
      </c>
      <c r="I36">
        <v>30.27</v>
      </c>
      <c r="J36">
        <v>27.27</v>
      </c>
      <c r="K36">
        <v>3</v>
      </c>
      <c r="M36">
        <v>0</v>
      </c>
      <c r="N36">
        <v>0</v>
      </c>
      <c r="O36">
        <v>0</v>
      </c>
      <c r="P36">
        <v>1</v>
      </c>
      <c r="Q36">
        <v>0.5333</v>
      </c>
      <c r="R36">
        <v>0</v>
      </c>
      <c r="S36">
        <v>1.8</v>
      </c>
      <c r="T36">
        <v>1</v>
      </c>
      <c r="U36">
        <v>7.2533300000000001</v>
      </c>
      <c r="V36">
        <v>1</v>
      </c>
      <c r="W36">
        <v>10.888533300000001</v>
      </c>
      <c r="X36">
        <v>0</v>
      </c>
      <c r="Y36">
        <v>4</v>
      </c>
      <c r="Z36">
        <v>0</v>
      </c>
      <c r="AA36">
        <v>1.8</v>
      </c>
      <c r="AB36">
        <v>0</v>
      </c>
      <c r="AC36">
        <v>1</v>
      </c>
      <c r="AD36">
        <v>0</v>
      </c>
      <c r="AE36">
        <v>0</v>
      </c>
      <c r="AF36">
        <v>0</v>
      </c>
      <c r="AG36">
        <v>0</v>
      </c>
      <c r="AH36">
        <v>0</v>
      </c>
      <c r="AJ36">
        <v>0</v>
      </c>
      <c r="AK36">
        <v>0</v>
      </c>
      <c r="AL36">
        <v>0</v>
      </c>
      <c r="AM36">
        <v>0</v>
      </c>
      <c r="AN36">
        <v>0</v>
      </c>
      <c r="AO36">
        <v>0</v>
      </c>
      <c r="AP36">
        <v>0</v>
      </c>
      <c r="AQ36">
        <v>0</v>
      </c>
      <c r="AR36">
        <v>27.27</v>
      </c>
      <c r="AS36">
        <v>3</v>
      </c>
      <c r="AU36" t="s">
        <v>594</v>
      </c>
      <c r="AX36" t="s">
        <v>613</v>
      </c>
      <c r="BC36" t="s">
        <v>598</v>
      </c>
      <c r="BD36" t="s">
        <v>1128</v>
      </c>
      <c r="BF36" t="s">
        <v>621</v>
      </c>
      <c r="BI36" t="s">
        <v>627</v>
      </c>
      <c r="BK36" t="s">
        <v>633</v>
      </c>
      <c r="BL36" t="s">
        <v>649</v>
      </c>
      <c r="BM36" t="s">
        <v>1123</v>
      </c>
      <c r="BN36" t="s">
        <v>632</v>
      </c>
      <c r="BP36" t="s">
        <v>634</v>
      </c>
      <c r="BR36" t="s">
        <v>633</v>
      </c>
      <c r="BU36" t="s">
        <v>672</v>
      </c>
      <c r="BV36" t="s">
        <v>673</v>
      </c>
      <c r="BW36" t="s">
        <v>675</v>
      </c>
      <c r="BX36" t="s">
        <v>676</v>
      </c>
      <c r="BY36" t="s">
        <v>677</v>
      </c>
      <c r="CC36" t="s">
        <v>633</v>
      </c>
      <c r="CD36" t="s">
        <v>715</v>
      </c>
      <c r="CF36" t="s">
        <v>748</v>
      </c>
      <c r="CH36" t="s">
        <v>760</v>
      </c>
      <c r="CJ36" t="s">
        <v>633</v>
      </c>
      <c r="CN36" t="s">
        <v>768</v>
      </c>
      <c r="CR36" t="s">
        <v>633</v>
      </c>
      <c r="CV36" t="s">
        <v>768</v>
      </c>
      <c r="CZ36" t="s">
        <v>632</v>
      </c>
      <c r="DH36" t="s">
        <v>632</v>
      </c>
      <c r="DP36" t="s">
        <v>790</v>
      </c>
      <c r="DR36" t="s">
        <v>800</v>
      </c>
      <c r="DT36" t="s">
        <v>802</v>
      </c>
      <c r="DX36" t="s">
        <v>813</v>
      </c>
      <c r="DZ36" t="s">
        <v>633</v>
      </c>
      <c r="EB36" t="s">
        <v>816</v>
      </c>
      <c r="EC36" t="s">
        <v>817</v>
      </c>
      <c r="ED36" t="s">
        <v>818</v>
      </c>
      <c r="EH36" t="s">
        <v>632</v>
      </c>
      <c r="EK36" t="s">
        <v>632</v>
      </c>
      <c r="EO36" t="s">
        <v>627</v>
      </c>
      <c r="EP36" t="s">
        <v>630</v>
      </c>
      <c r="ER36" t="s">
        <v>630</v>
      </c>
      <c r="EX36" t="s">
        <v>632</v>
      </c>
      <c r="EZ36" t="s">
        <v>903</v>
      </c>
      <c r="FA36" t="s">
        <v>904</v>
      </c>
      <c r="FB36" t="s">
        <v>905</v>
      </c>
      <c r="FC36" t="s">
        <v>906</v>
      </c>
      <c r="FF36" t="s">
        <v>909</v>
      </c>
      <c r="FG36" t="s">
        <v>910</v>
      </c>
      <c r="FH36" t="s">
        <v>911</v>
      </c>
      <c r="FI36" t="s">
        <v>912</v>
      </c>
      <c r="FN36" t="s">
        <v>944</v>
      </c>
      <c r="FP36" t="s">
        <v>955</v>
      </c>
      <c r="FQ36" t="s">
        <v>956</v>
      </c>
      <c r="FR36" t="s">
        <v>957</v>
      </c>
      <c r="FS36" t="s">
        <v>958</v>
      </c>
      <c r="FT36" t="s">
        <v>959</v>
      </c>
      <c r="FU36" t="s">
        <v>960</v>
      </c>
      <c r="FV36" t="s">
        <v>984</v>
      </c>
      <c r="FX36" t="s">
        <v>1129</v>
      </c>
      <c r="FY36" s="9">
        <v>45040.377952977287</v>
      </c>
      <c r="FZ36" s="9">
        <v>45040.469440622946</v>
      </c>
      <c r="GA36" s="9">
        <v>45040.469365095043</v>
      </c>
      <c r="GB36" t="s">
        <v>1130</v>
      </c>
      <c r="GC36" t="s">
        <v>1090</v>
      </c>
      <c r="GD36" t="s">
        <v>632</v>
      </c>
      <c r="GE36" t="s">
        <v>1005</v>
      </c>
      <c r="GF36" t="s">
        <v>1066</v>
      </c>
      <c r="GG36" t="s">
        <v>1007</v>
      </c>
      <c r="GH36" t="s">
        <v>1008</v>
      </c>
      <c r="GI36" t="s">
        <v>1009</v>
      </c>
      <c r="GJ36" t="s">
        <v>1010</v>
      </c>
      <c r="GK36" t="s">
        <v>1011</v>
      </c>
      <c r="GL36" t="s">
        <v>1012</v>
      </c>
      <c r="GM36" t="str">
        <f>IF(ISNA(VLOOKUP($A36,'Org Names'!$B$7:$I$503,2,FALSE)),$B36,VLOOKUP($A36,'Org Names'!$B$7:$I$503,2,FALSE))</f>
        <v>NHS Cheshire &amp; Merseyside ICB</v>
      </c>
      <c r="GN36" t="str">
        <f t="shared" si="3"/>
        <v>XXX - NHS Cheshire &amp; Merseyside ICB</v>
      </c>
      <c r="GO36" t="s">
        <v>309</v>
      </c>
      <c r="GP36" t="s">
        <v>345</v>
      </c>
    </row>
    <row r="37" spans="1:198">
      <c r="A37" t="s">
        <v>366</v>
      </c>
      <c r="D37" t="s">
        <v>462</v>
      </c>
      <c r="F37" t="s">
        <v>516</v>
      </c>
      <c r="H37">
        <v>14</v>
      </c>
      <c r="I37">
        <v>13.27</v>
      </c>
      <c r="J37">
        <v>12.27</v>
      </c>
      <c r="K37">
        <v>1</v>
      </c>
      <c r="M37">
        <v>0</v>
      </c>
      <c r="N37">
        <v>0</v>
      </c>
      <c r="O37">
        <v>0</v>
      </c>
      <c r="P37">
        <v>0</v>
      </c>
      <c r="Q37">
        <v>0.8</v>
      </c>
      <c r="R37">
        <v>0</v>
      </c>
      <c r="S37">
        <v>2</v>
      </c>
      <c r="T37">
        <v>0</v>
      </c>
      <c r="U37">
        <v>4.8</v>
      </c>
      <c r="V37">
        <v>1</v>
      </c>
      <c r="W37">
        <v>2.67</v>
      </c>
      <c r="X37">
        <v>1</v>
      </c>
      <c r="Y37">
        <v>0</v>
      </c>
      <c r="Z37">
        <v>0</v>
      </c>
      <c r="AA37">
        <v>2</v>
      </c>
      <c r="AB37">
        <v>0</v>
      </c>
      <c r="AC37">
        <v>0</v>
      </c>
      <c r="AD37">
        <v>0</v>
      </c>
      <c r="AE37">
        <v>0</v>
      </c>
      <c r="AF37">
        <v>0</v>
      </c>
      <c r="AG37">
        <v>0</v>
      </c>
      <c r="AH37">
        <v>0</v>
      </c>
      <c r="AJ37">
        <v>9.27</v>
      </c>
      <c r="AK37">
        <v>0</v>
      </c>
      <c r="AL37">
        <v>0</v>
      </c>
      <c r="AM37">
        <v>0</v>
      </c>
      <c r="AN37">
        <v>3</v>
      </c>
      <c r="AO37">
        <v>1</v>
      </c>
      <c r="AP37">
        <v>0</v>
      </c>
      <c r="AQ37">
        <v>0</v>
      </c>
      <c r="AR37">
        <v>0</v>
      </c>
      <c r="AS37">
        <v>0</v>
      </c>
      <c r="AU37" t="s">
        <v>595</v>
      </c>
      <c r="AX37" t="s">
        <v>613</v>
      </c>
      <c r="BC37" t="s">
        <v>1087</v>
      </c>
      <c r="BD37" t="s">
        <v>1131</v>
      </c>
      <c r="BF37" t="s">
        <v>621</v>
      </c>
      <c r="BI37" t="s">
        <v>626</v>
      </c>
      <c r="BK37" t="s">
        <v>632</v>
      </c>
      <c r="BN37" t="s">
        <v>632</v>
      </c>
      <c r="BP37" t="s">
        <v>634</v>
      </c>
      <c r="BR37" t="s">
        <v>633</v>
      </c>
      <c r="BU37" t="s">
        <v>672</v>
      </c>
      <c r="BW37" t="s">
        <v>675</v>
      </c>
      <c r="BX37" t="s">
        <v>676</v>
      </c>
      <c r="BY37" t="s">
        <v>677</v>
      </c>
      <c r="CC37" t="s">
        <v>633</v>
      </c>
      <c r="CD37" t="s">
        <v>716</v>
      </c>
      <c r="CF37" t="s">
        <v>634</v>
      </c>
      <c r="CH37" t="s">
        <v>760</v>
      </c>
      <c r="CJ37" t="s">
        <v>633</v>
      </c>
      <c r="CK37" t="s">
        <v>765</v>
      </c>
      <c r="CM37" t="s">
        <v>767</v>
      </c>
      <c r="CN37" t="s">
        <v>768</v>
      </c>
      <c r="CR37" t="s">
        <v>633</v>
      </c>
      <c r="CT37" t="s">
        <v>766</v>
      </c>
      <c r="CZ37" t="s">
        <v>633</v>
      </c>
      <c r="DA37" t="s">
        <v>765</v>
      </c>
      <c r="DB37" t="s">
        <v>766</v>
      </c>
      <c r="DC37" t="s">
        <v>767</v>
      </c>
      <c r="DH37" t="s">
        <v>633</v>
      </c>
      <c r="DL37" t="s">
        <v>768</v>
      </c>
      <c r="DP37" t="s">
        <v>791</v>
      </c>
      <c r="DR37" t="s">
        <v>800</v>
      </c>
      <c r="DT37" t="s">
        <v>802</v>
      </c>
      <c r="DX37" t="s">
        <v>632</v>
      </c>
      <c r="DZ37" t="s">
        <v>633</v>
      </c>
      <c r="EB37" t="s">
        <v>816</v>
      </c>
      <c r="EC37" t="s">
        <v>817</v>
      </c>
      <c r="EH37" t="s">
        <v>633</v>
      </c>
      <c r="EI37" t="s">
        <v>852</v>
      </c>
      <c r="EK37" t="s">
        <v>632</v>
      </c>
      <c r="EM37" t="s">
        <v>887</v>
      </c>
      <c r="EO37" t="s">
        <v>630</v>
      </c>
      <c r="EP37" t="s">
        <v>627</v>
      </c>
      <c r="ET37" t="s">
        <v>626</v>
      </c>
      <c r="EX37" t="s">
        <v>633</v>
      </c>
      <c r="FB37" t="s">
        <v>905</v>
      </c>
      <c r="FC37" t="s">
        <v>906</v>
      </c>
      <c r="FE37" t="s">
        <v>908</v>
      </c>
      <c r="FF37" t="s">
        <v>909</v>
      </c>
      <c r="FG37" t="s">
        <v>910</v>
      </c>
      <c r="FP37" t="s">
        <v>955</v>
      </c>
      <c r="FR37" t="s">
        <v>957</v>
      </c>
      <c r="FS37" t="s">
        <v>958</v>
      </c>
      <c r="FV37" t="s">
        <v>985</v>
      </c>
      <c r="FX37" t="s">
        <v>1132</v>
      </c>
      <c r="FY37" s="9">
        <v>45040.57246782288</v>
      </c>
      <c r="FZ37" s="9">
        <v>45040.62951026528</v>
      </c>
      <c r="GA37" s="9">
        <v>45040.629343584318</v>
      </c>
      <c r="GB37" t="s">
        <v>1133</v>
      </c>
      <c r="GC37" t="s">
        <v>1094</v>
      </c>
      <c r="GD37" t="s">
        <v>632</v>
      </c>
      <c r="GE37" t="s">
        <v>1005</v>
      </c>
      <c r="GF37" t="s">
        <v>1066</v>
      </c>
      <c r="GG37" t="s">
        <v>1007</v>
      </c>
      <c r="GH37" t="s">
        <v>1008</v>
      </c>
      <c r="GI37" t="s">
        <v>1009</v>
      </c>
      <c r="GJ37" t="s">
        <v>1010</v>
      </c>
      <c r="GK37" t="s">
        <v>1011</v>
      </c>
      <c r="GL37" t="s">
        <v>1012</v>
      </c>
      <c r="GM37" t="str">
        <f>IF(ISNA(VLOOKUP($A37,'Org Names'!$B$7:$I$503,2,FALSE)),$B37,VLOOKUP($A37,'Org Names'!$B$7:$I$503,2,FALSE))</f>
        <v>Salisbury Foundation Trust</v>
      </c>
      <c r="GN37" t="str">
        <f t="shared" si="3"/>
        <v>RNZ - Salisbury Foundation Trust</v>
      </c>
      <c r="GO37" t="str">
        <f>IF(ISNA(VLOOKUP($GM37,'Org Names'!$C$7:$I$503,2,FALSE)),$B37,VLOOKUP($GM37,'Org Names'!$C$7:$I$503,2,FALSE))</f>
        <v>South West</v>
      </c>
      <c r="GP37" t="str">
        <f>IF(ISNA(VLOOKUP($GM37,'Org Names'!$C$7:$I$503,3,FALSE)),$B37,VLOOKUP($GM37,'Org Names'!$C$7:$I$503,3,FALSE))</f>
        <v>Acute</v>
      </c>
    </row>
    <row r="38" spans="1:198">
      <c r="A38">
        <v>215</v>
      </c>
      <c r="D38" t="s">
        <v>1134</v>
      </c>
      <c r="F38" t="s">
        <v>517</v>
      </c>
      <c r="H38">
        <v>5</v>
      </c>
      <c r="I38">
        <v>5</v>
      </c>
      <c r="J38">
        <v>5</v>
      </c>
      <c r="K38">
        <v>0</v>
      </c>
      <c r="M38">
        <v>0</v>
      </c>
      <c r="N38">
        <v>0</v>
      </c>
      <c r="O38">
        <v>0</v>
      </c>
      <c r="P38">
        <v>0</v>
      </c>
      <c r="Q38">
        <v>1</v>
      </c>
      <c r="R38">
        <v>0</v>
      </c>
      <c r="S38">
        <v>0</v>
      </c>
      <c r="T38">
        <v>0</v>
      </c>
      <c r="U38">
        <v>1</v>
      </c>
      <c r="V38">
        <v>0</v>
      </c>
      <c r="W38">
        <v>2</v>
      </c>
      <c r="X38">
        <v>0</v>
      </c>
      <c r="Y38">
        <v>0</v>
      </c>
      <c r="Z38">
        <v>0</v>
      </c>
      <c r="AA38">
        <v>0</v>
      </c>
      <c r="AB38">
        <v>0</v>
      </c>
      <c r="AC38">
        <v>0</v>
      </c>
      <c r="AD38">
        <v>0</v>
      </c>
      <c r="AE38">
        <v>0</v>
      </c>
      <c r="AF38">
        <v>0</v>
      </c>
      <c r="AG38">
        <v>0</v>
      </c>
      <c r="AH38">
        <v>0</v>
      </c>
      <c r="AJ38">
        <v>4</v>
      </c>
      <c r="AK38">
        <v>0</v>
      </c>
      <c r="AL38">
        <v>0</v>
      </c>
      <c r="AM38">
        <v>0</v>
      </c>
      <c r="AN38">
        <v>0</v>
      </c>
      <c r="AO38">
        <v>0</v>
      </c>
      <c r="AP38">
        <v>0</v>
      </c>
      <c r="AQ38">
        <v>0</v>
      </c>
      <c r="AR38">
        <v>0</v>
      </c>
      <c r="AS38">
        <v>0</v>
      </c>
      <c r="AU38" t="s">
        <v>597</v>
      </c>
      <c r="AY38" t="s">
        <v>614</v>
      </c>
      <c r="BC38" t="s">
        <v>1013</v>
      </c>
      <c r="BF38" t="s">
        <v>598</v>
      </c>
      <c r="BG38" t="s">
        <v>1135</v>
      </c>
      <c r="BI38" t="s">
        <v>627</v>
      </c>
      <c r="BK38" t="s">
        <v>632</v>
      </c>
      <c r="BN38" t="s">
        <v>599</v>
      </c>
      <c r="BP38" t="s">
        <v>666</v>
      </c>
      <c r="BR38" t="s">
        <v>632</v>
      </c>
      <c r="CC38" t="s">
        <v>633</v>
      </c>
      <c r="CD38" t="s">
        <v>717</v>
      </c>
      <c r="CF38" t="s">
        <v>749</v>
      </c>
      <c r="CH38" t="s">
        <v>760</v>
      </c>
      <c r="CJ38" t="s">
        <v>632</v>
      </c>
      <c r="CR38" t="s">
        <v>632</v>
      </c>
      <c r="CZ38" t="s">
        <v>632</v>
      </c>
      <c r="DH38" t="s">
        <v>632</v>
      </c>
      <c r="DR38" t="s">
        <v>800</v>
      </c>
      <c r="DS38" t="s">
        <v>801</v>
      </c>
      <c r="DT38" t="s">
        <v>802</v>
      </c>
      <c r="DX38" t="s">
        <v>812</v>
      </c>
      <c r="DZ38" t="s">
        <v>633</v>
      </c>
      <c r="EA38" t="s">
        <v>815</v>
      </c>
      <c r="EC38" t="s">
        <v>817</v>
      </c>
      <c r="EH38" t="s">
        <v>633</v>
      </c>
      <c r="EI38" t="s">
        <v>853</v>
      </c>
      <c r="EK38" t="s">
        <v>632</v>
      </c>
      <c r="EM38" t="s">
        <v>888</v>
      </c>
      <c r="EO38" t="s">
        <v>627</v>
      </c>
      <c r="EP38" t="s">
        <v>627</v>
      </c>
      <c r="EQ38" t="s">
        <v>628</v>
      </c>
      <c r="EX38" t="s">
        <v>632</v>
      </c>
      <c r="EZ38" t="s">
        <v>903</v>
      </c>
      <c r="FA38" t="s">
        <v>904</v>
      </c>
      <c r="FC38" t="s">
        <v>906</v>
      </c>
      <c r="FG38" t="s">
        <v>910</v>
      </c>
      <c r="FI38" t="s">
        <v>912</v>
      </c>
      <c r="FP38" t="s">
        <v>955</v>
      </c>
      <c r="FQ38" t="s">
        <v>956</v>
      </c>
      <c r="FR38" t="s">
        <v>957</v>
      </c>
      <c r="FS38" t="s">
        <v>958</v>
      </c>
      <c r="FT38" t="s">
        <v>959</v>
      </c>
      <c r="FV38" t="s">
        <v>986</v>
      </c>
      <c r="FX38" t="s">
        <v>1136</v>
      </c>
      <c r="FY38" s="9">
        <v>45041.395663398333</v>
      </c>
      <c r="FZ38" s="9">
        <v>45041.400887218217</v>
      </c>
      <c r="GA38" s="9">
        <v>45041.400819835137</v>
      </c>
      <c r="GB38" t="s">
        <v>1137</v>
      </c>
      <c r="GC38" t="s">
        <v>1126</v>
      </c>
      <c r="GD38" t="s">
        <v>632</v>
      </c>
      <c r="GE38" t="s">
        <v>1005</v>
      </c>
      <c r="GF38" t="s">
        <v>1066</v>
      </c>
      <c r="GG38" t="s">
        <v>1007</v>
      </c>
      <c r="GH38" t="s">
        <v>1008</v>
      </c>
      <c r="GI38" t="s">
        <v>1009</v>
      </c>
      <c r="GJ38" t="s">
        <v>1010</v>
      </c>
      <c r="GK38" t="s">
        <v>1011</v>
      </c>
      <c r="GL38" t="s">
        <v>1012</v>
      </c>
      <c r="GM38" t="str">
        <f>IF(ISNA(VLOOKUP($A38,'Org Names'!$B$7:$I$503,2,FALSE)),$B38,VLOOKUP($A38,'Org Names'!$B$7:$I$503,2,FALSE))</f>
        <v>Hull City Council</v>
      </c>
      <c r="GN38" t="str">
        <f t="shared" si="3"/>
        <v>215 - Hull City Council</v>
      </c>
      <c r="GO38" t="str">
        <f>IF(ISNA(VLOOKUP($GM38,'Org Names'!$C$7:$I$503,2,FALSE)),$B38,VLOOKUP($GM38,'Org Names'!$C$7:$I$503,2,FALSE))</f>
        <v>North East and Yorkshire</v>
      </c>
      <c r="GP38" t="str">
        <f>IF(ISNA(VLOOKUP($GM38,'Org Names'!$C$7:$I$503,3,FALSE)),$B38,VLOOKUP($GM38,'Org Names'!$C$7:$I$503,3,FALSE))</f>
        <v>Local Authority</v>
      </c>
    </row>
    <row r="39" spans="1:198">
      <c r="A39" t="s">
        <v>389</v>
      </c>
      <c r="B39" t="s">
        <v>1138</v>
      </c>
      <c r="D39" t="s">
        <v>462</v>
      </c>
      <c r="F39" t="s">
        <v>518</v>
      </c>
      <c r="H39">
        <v>9</v>
      </c>
      <c r="I39">
        <v>8.8000000000000007</v>
      </c>
      <c r="J39">
        <v>7.8</v>
      </c>
      <c r="K39">
        <v>1</v>
      </c>
      <c r="M39">
        <v>0</v>
      </c>
      <c r="N39">
        <v>0</v>
      </c>
      <c r="O39">
        <v>0</v>
      </c>
      <c r="P39">
        <v>0</v>
      </c>
      <c r="Q39">
        <v>0</v>
      </c>
      <c r="R39">
        <v>0</v>
      </c>
      <c r="S39">
        <v>0</v>
      </c>
      <c r="T39">
        <v>0</v>
      </c>
      <c r="U39">
        <v>0.8</v>
      </c>
      <c r="V39">
        <v>0.8</v>
      </c>
      <c r="W39">
        <v>4</v>
      </c>
      <c r="X39">
        <v>1</v>
      </c>
      <c r="Y39">
        <v>2</v>
      </c>
      <c r="Z39">
        <v>0</v>
      </c>
      <c r="AA39">
        <v>1</v>
      </c>
      <c r="AB39">
        <v>0</v>
      </c>
      <c r="AC39">
        <v>0</v>
      </c>
      <c r="AD39">
        <v>0</v>
      </c>
      <c r="AE39">
        <v>0</v>
      </c>
      <c r="AF39">
        <v>0</v>
      </c>
      <c r="AG39">
        <v>0</v>
      </c>
      <c r="AH39">
        <v>0</v>
      </c>
      <c r="AJ39">
        <v>0</v>
      </c>
      <c r="AK39">
        <v>0</v>
      </c>
      <c r="AL39">
        <v>0</v>
      </c>
      <c r="AM39">
        <v>0</v>
      </c>
      <c r="AN39">
        <v>3</v>
      </c>
      <c r="AO39">
        <v>1</v>
      </c>
      <c r="AP39">
        <v>0</v>
      </c>
      <c r="AQ39">
        <v>1</v>
      </c>
      <c r="AR39">
        <v>3</v>
      </c>
      <c r="AS39">
        <v>3</v>
      </c>
      <c r="AU39" t="s">
        <v>598</v>
      </c>
      <c r="AV39" t="s">
        <v>608</v>
      </c>
      <c r="AX39" t="s">
        <v>613</v>
      </c>
      <c r="BC39" t="s">
        <v>1117</v>
      </c>
      <c r="BF39" t="s">
        <v>621</v>
      </c>
      <c r="BI39" t="s">
        <v>626</v>
      </c>
      <c r="BK39" t="s">
        <v>633</v>
      </c>
      <c r="BL39" t="s">
        <v>650</v>
      </c>
      <c r="BM39" t="s">
        <v>1123</v>
      </c>
      <c r="BN39" t="s">
        <v>632</v>
      </c>
      <c r="BP39" t="s">
        <v>668</v>
      </c>
      <c r="BR39" t="s">
        <v>599</v>
      </c>
      <c r="BU39" t="s">
        <v>672</v>
      </c>
      <c r="BW39" t="s">
        <v>675</v>
      </c>
      <c r="BX39" t="s">
        <v>676</v>
      </c>
      <c r="CC39" t="s">
        <v>632</v>
      </c>
      <c r="CF39" t="s">
        <v>750</v>
      </c>
      <c r="CH39" t="s">
        <v>760</v>
      </c>
      <c r="CJ39" t="s">
        <v>633</v>
      </c>
      <c r="CN39" t="s">
        <v>768</v>
      </c>
      <c r="CR39" t="s">
        <v>632</v>
      </c>
      <c r="CZ39" t="s">
        <v>632</v>
      </c>
      <c r="DH39" t="s">
        <v>632</v>
      </c>
      <c r="DP39" t="s">
        <v>792</v>
      </c>
      <c r="DR39" t="s">
        <v>800</v>
      </c>
      <c r="DS39" t="s">
        <v>801</v>
      </c>
      <c r="DT39" t="s">
        <v>802</v>
      </c>
      <c r="DX39" t="s">
        <v>812</v>
      </c>
      <c r="DZ39" t="s">
        <v>632</v>
      </c>
      <c r="EH39" t="s">
        <v>633</v>
      </c>
      <c r="EK39" t="s">
        <v>632</v>
      </c>
      <c r="EM39" t="s">
        <v>889</v>
      </c>
      <c r="EO39" t="s">
        <v>627</v>
      </c>
      <c r="EP39" t="s">
        <v>627</v>
      </c>
      <c r="ET39" t="s">
        <v>626</v>
      </c>
      <c r="EX39" t="s">
        <v>633</v>
      </c>
      <c r="FC39" t="s">
        <v>906</v>
      </c>
      <c r="FG39" t="s">
        <v>910</v>
      </c>
      <c r="FT39" t="s">
        <v>959</v>
      </c>
      <c r="FU39" t="s">
        <v>960</v>
      </c>
      <c r="FV39" t="s">
        <v>987</v>
      </c>
      <c r="FX39" t="s">
        <v>1139</v>
      </c>
      <c r="FY39" s="9">
        <v>45041.401750512538</v>
      </c>
      <c r="FZ39" s="9">
        <v>45041.40989120226</v>
      </c>
      <c r="GA39" s="9">
        <v>45041.409729442232</v>
      </c>
      <c r="GB39" t="s">
        <v>1140</v>
      </c>
      <c r="GC39" t="s">
        <v>1094</v>
      </c>
      <c r="GD39" t="s">
        <v>632</v>
      </c>
      <c r="GE39" t="s">
        <v>1005</v>
      </c>
      <c r="GF39" t="s">
        <v>1066</v>
      </c>
      <c r="GG39" t="s">
        <v>1007</v>
      </c>
      <c r="GH39" t="s">
        <v>1008</v>
      </c>
      <c r="GI39" t="s">
        <v>1009</v>
      </c>
      <c r="GJ39" t="s">
        <v>1010</v>
      </c>
      <c r="GK39" t="s">
        <v>1011</v>
      </c>
      <c r="GL39" t="s">
        <v>1012</v>
      </c>
      <c r="GM39" t="str">
        <f>IF(ISNA(VLOOKUP($A39,'Org Names'!$B$7:$I$503,2,FALSE)),$B39,VLOOKUP($A39,'Org Names'!$B$7:$I$503,2,FALSE))</f>
        <v>Maidstone and Tunbridge Wells NHS Trust</v>
      </c>
      <c r="GN39" t="str">
        <f t="shared" si="3"/>
        <v>RWF - Maidstone and Tunbridge Wells NHS Trust</v>
      </c>
      <c r="GO39" t="str">
        <f>IF(ISNA(VLOOKUP($GM39,'Org Names'!$C$7:$I$503,2,FALSE)),$B39,VLOOKUP($GM39,'Org Names'!$C$7:$I$503,2,FALSE))</f>
        <v>South East</v>
      </c>
      <c r="GP39" t="str">
        <f>IF(ISNA(VLOOKUP($GM39,'Org Names'!$C$7:$I$503,3,FALSE)),$B39,VLOOKUP($GM39,'Org Names'!$C$7:$I$503,3,FALSE))</f>
        <v>Acute</v>
      </c>
    </row>
    <row r="40" spans="1:198">
      <c r="A40">
        <v>321</v>
      </c>
      <c r="B40" t="s">
        <v>391</v>
      </c>
      <c r="D40" t="s">
        <v>310</v>
      </c>
      <c r="F40" t="s">
        <v>1141</v>
      </c>
      <c r="H40">
        <v>4</v>
      </c>
      <c r="I40">
        <v>3</v>
      </c>
      <c r="J40">
        <v>2</v>
      </c>
      <c r="K40">
        <v>1</v>
      </c>
      <c r="M40">
        <v>0</v>
      </c>
      <c r="N40">
        <v>0</v>
      </c>
      <c r="O40">
        <v>0</v>
      </c>
      <c r="P40">
        <v>0</v>
      </c>
      <c r="Q40">
        <v>0</v>
      </c>
      <c r="R40">
        <v>0</v>
      </c>
      <c r="S40">
        <v>0</v>
      </c>
      <c r="T40">
        <v>0</v>
      </c>
      <c r="U40">
        <v>1.2</v>
      </c>
      <c r="V40">
        <v>1</v>
      </c>
      <c r="W40">
        <v>0.8</v>
      </c>
      <c r="X40">
        <v>0</v>
      </c>
      <c r="Y40">
        <v>0</v>
      </c>
      <c r="Z40">
        <v>0</v>
      </c>
      <c r="AA40">
        <v>0</v>
      </c>
      <c r="AB40">
        <v>0</v>
      </c>
      <c r="AC40">
        <v>0</v>
      </c>
      <c r="AD40">
        <v>0</v>
      </c>
      <c r="AE40">
        <v>0</v>
      </c>
      <c r="AF40">
        <v>0</v>
      </c>
      <c r="AG40">
        <v>0</v>
      </c>
      <c r="AH40">
        <v>0</v>
      </c>
      <c r="AJ40">
        <v>1</v>
      </c>
      <c r="AK40">
        <v>1</v>
      </c>
      <c r="AR40">
        <v>1</v>
      </c>
      <c r="AS40">
        <v>0</v>
      </c>
      <c r="AU40" t="s">
        <v>599</v>
      </c>
      <c r="AV40" t="s">
        <v>609</v>
      </c>
      <c r="AY40" t="s">
        <v>614</v>
      </c>
      <c r="BC40" t="s">
        <v>598</v>
      </c>
      <c r="BD40" t="s">
        <v>1142</v>
      </c>
      <c r="BF40" t="s">
        <v>620</v>
      </c>
      <c r="BI40" t="s">
        <v>630</v>
      </c>
      <c r="BK40" t="s">
        <v>632</v>
      </c>
      <c r="BN40" t="s">
        <v>599</v>
      </c>
      <c r="BP40" t="s">
        <v>668</v>
      </c>
      <c r="BR40" t="s">
        <v>633</v>
      </c>
      <c r="CC40" t="s">
        <v>632</v>
      </c>
      <c r="CH40" t="s">
        <v>760</v>
      </c>
      <c r="CJ40" t="s">
        <v>632</v>
      </c>
      <c r="CR40" t="s">
        <v>632</v>
      </c>
      <c r="CZ40" t="s">
        <v>632</v>
      </c>
      <c r="DH40" t="s">
        <v>632</v>
      </c>
      <c r="DR40" t="s">
        <v>800</v>
      </c>
      <c r="DS40" t="s">
        <v>801</v>
      </c>
      <c r="DT40" t="s">
        <v>802</v>
      </c>
      <c r="DX40" t="s">
        <v>632</v>
      </c>
      <c r="DZ40" t="s">
        <v>633</v>
      </c>
      <c r="EA40" t="s">
        <v>815</v>
      </c>
      <c r="EB40" t="s">
        <v>816</v>
      </c>
      <c r="EE40" t="s">
        <v>598</v>
      </c>
      <c r="EF40" t="s">
        <v>825</v>
      </c>
      <c r="EH40" t="s">
        <v>632</v>
      </c>
      <c r="EK40" t="s">
        <v>632</v>
      </c>
      <c r="EM40" t="s">
        <v>890</v>
      </c>
      <c r="EO40" t="s">
        <v>630</v>
      </c>
      <c r="EP40" t="s">
        <v>628</v>
      </c>
      <c r="ER40" t="s">
        <v>630</v>
      </c>
      <c r="EX40" t="s">
        <v>632</v>
      </c>
      <c r="FE40" t="s">
        <v>908</v>
      </c>
      <c r="FF40" t="s">
        <v>909</v>
      </c>
      <c r="FI40" t="s">
        <v>912</v>
      </c>
      <c r="FX40" t="s">
        <v>1143</v>
      </c>
      <c r="FY40" s="9">
        <v>45041.389719252962</v>
      </c>
      <c r="FZ40" s="9">
        <v>45041.432793183427</v>
      </c>
      <c r="GA40" s="9">
        <v>45041.43272664184</v>
      </c>
      <c r="GB40" t="s">
        <v>1144</v>
      </c>
      <c r="GC40" t="s">
        <v>1090</v>
      </c>
      <c r="GD40" t="s">
        <v>632</v>
      </c>
      <c r="GE40" t="s">
        <v>1005</v>
      </c>
      <c r="GF40" t="s">
        <v>1066</v>
      </c>
      <c r="GG40" t="s">
        <v>1007</v>
      </c>
      <c r="GH40" t="s">
        <v>1008</v>
      </c>
      <c r="GI40" t="s">
        <v>1009</v>
      </c>
      <c r="GJ40" t="s">
        <v>1010</v>
      </c>
      <c r="GK40" t="s">
        <v>1011</v>
      </c>
      <c r="GL40" t="s">
        <v>1012</v>
      </c>
      <c r="GM40" t="str">
        <f>IF(ISNA(VLOOKUP($A40,'Org Names'!$B$7:$I$503,2,FALSE)),$B40,VLOOKUP($A40,'Org Names'!$B$7:$I$503,2,FALSE))</f>
        <v>Halton Borough Council</v>
      </c>
      <c r="GN40" t="str">
        <f t="shared" si="3"/>
        <v>321 - Halton Borough Council</v>
      </c>
      <c r="GO40" t="str">
        <f>IF(ISNA(VLOOKUP($GM40,'Org Names'!$C$7:$I$503,2,FALSE)),$B40,VLOOKUP($GM40,'Org Names'!$C$7:$I$503,2,FALSE))</f>
        <v>North West</v>
      </c>
      <c r="GP40" t="str">
        <f>IF(ISNA(VLOOKUP($GM40,'Org Names'!$C$7:$I$503,3,FALSE)),$B40,VLOOKUP($GM40,'Org Names'!$C$7:$I$503,3,FALSE))</f>
        <v>Local Authority</v>
      </c>
    </row>
    <row r="41" spans="1:198">
      <c r="A41" t="s">
        <v>369</v>
      </c>
      <c r="D41" t="s">
        <v>462</v>
      </c>
      <c r="F41" t="s">
        <v>519</v>
      </c>
      <c r="H41">
        <v>23</v>
      </c>
      <c r="I41">
        <v>22.6</v>
      </c>
      <c r="J41">
        <v>15.6</v>
      </c>
      <c r="K41">
        <v>7</v>
      </c>
      <c r="M41">
        <v>0</v>
      </c>
      <c r="N41">
        <v>0</v>
      </c>
      <c r="O41">
        <v>0</v>
      </c>
      <c r="P41">
        <v>0</v>
      </c>
      <c r="Q41">
        <v>0</v>
      </c>
      <c r="R41">
        <v>4</v>
      </c>
      <c r="S41">
        <v>2.6</v>
      </c>
      <c r="T41">
        <v>2</v>
      </c>
      <c r="U41">
        <v>5</v>
      </c>
      <c r="V41">
        <v>0</v>
      </c>
      <c r="W41">
        <v>5</v>
      </c>
      <c r="X41">
        <v>0</v>
      </c>
      <c r="Y41">
        <v>1</v>
      </c>
      <c r="Z41">
        <v>1</v>
      </c>
      <c r="AA41">
        <v>1</v>
      </c>
      <c r="AB41">
        <v>0</v>
      </c>
      <c r="AC41">
        <v>1</v>
      </c>
      <c r="AD41">
        <v>0</v>
      </c>
      <c r="AE41">
        <v>0</v>
      </c>
      <c r="AF41">
        <v>0</v>
      </c>
      <c r="AG41">
        <v>0</v>
      </c>
      <c r="AH41">
        <v>0</v>
      </c>
      <c r="AJ41">
        <v>9</v>
      </c>
      <c r="AK41">
        <v>5</v>
      </c>
      <c r="AL41">
        <v>0</v>
      </c>
      <c r="AM41">
        <v>0</v>
      </c>
      <c r="AN41">
        <v>4</v>
      </c>
      <c r="AO41">
        <v>2</v>
      </c>
      <c r="AP41">
        <v>0</v>
      </c>
      <c r="AQ41">
        <v>0</v>
      </c>
      <c r="AR41">
        <v>2.6</v>
      </c>
      <c r="AS41">
        <v>0</v>
      </c>
      <c r="AU41" t="s">
        <v>595</v>
      </c>
      <c r="AX41" t="s">
        <v>613</v>
      </c>
      <c r="BC41" t="s">
        <v>1117</v>
      </c>
      <c r="BF41" t="s">
        <v>621</v>
      </c>
      <c r="BI41" t="s">
        <v>625</v>
      </c>
      <c r="BK41" t="s">
        <v>632</v>
      </c>
      <c r="BN41" t="s">
        <v>599</v>
      </c>
      <c r="BP41" t="s">
        <v>665</v>
      </c>
      <c r="BR41" t="s">
        <v>633</v>
      </c>
      <c r="BU41" t="s">
        <v>672</v>
      </c>
      <c r="BV41" t="s">
        <v>673</v>
      </c>
      <c r="BW41" t="s">
        <v>675</v>
      </c>
      <c r="BX41" t="s">
        <v>676</v>
      </c>
      <c r="BY41" t="s">
        <v>677</v>
      </c>
      <c r="CC41" t="s">
        <v>633</v>
      </c>
      <c r="CD41" t="s">
        <v>718</v>
      </c>
      <c r="CF41" t="s">
        <v>751</v>
      </c>
      <c r="CH41" t="s">
        <v>760</v>
      </c>
      <c r="CJ41" t="s">
        <v>633</v>
      </c>
      <c r="CN41" t="s">
        <v>768</v>
      </c>
      <c r="CR41" t="s">
        <v>632</v>
      </c>
      <c r="CZ41" t="s">
        <v>632</v>
      </c>
      <c r="DH41" t="s">
        <v>632</v>
      </c>
      <c r="DP41" t="s">
        <v>793</v>
      </c>
      <c r="DR41" t="s">
        <v>800</v>
      </c>
      <c r="DT41" t="s">
        <v>802</v>
      </c>
      <c r="DU41" t="s">
        <v>598</v>
      </c>
      <c r="DV41" t="s">
        <v>807</v>
      </c>
      <c r="DX41" t="s">
        <v>632</v>
      </c>
      <c r="DZ41" t="s">
        <v>633</v>
      </c>
      <c r="EA41" t="s">
        <v>815</v>
      </c>
      <c r="EB41" t="s">
        <v>816</v>
      </c>
      <c r="EC41" t="s">
        <v>817</v>
      </c>
      <c r="ED41" t="s">
        <v>818</v>
      </c>
      <c r="EH41" t="s">
        <v>632</v>
      </c>
      <c r="EK41" t="s">
        <v>632</v>
      </c>
      <c r="EO41" t="s">
        <v>630</v>
      </c>
      <c r="EP41" t="s">
        <v>626</v>
      </c>
      <c r="ES41" t="s">
        <v>627</v>
      </c>
      <c r="EX41" t="s">
        <v>633</v>
      </c>
      <c r="EZ41" t="s">
        <v>903</v>
      </c>
      <c r="FA41" t="s">
        <v>904</v>
      </c>
      <c r="FC41" t="s">
        <v>906</v>
      </c>
      <c r="FE41" t="s">
        <v>908</v>
      </c>
      <c r="FG41" t="s">
        <v>910</v>
      </c>
      <c r="FI41" t="s">
        <v>912</v>
      </c>
      <c r="FN41" t="s">
        <v>945</v>
      </c>
      <c r="FX41" t="s">
        <v>1145</v>
      </c>
      <c r="FY41" s="9">
        <v>45041.576027424373</v>
      </c>
      <c r="FZ41" s="9">
        <v>45041.615970914158</v>
      </c>
      <c r="GA41" s="9">
        <v>45041.615913448863</v>
      </c>
      <c r="GB41" t="s">
        <v>1146</v>
      </c>
      <c r="GC41" t="s">
        <v>1126</v>
      </c>
      <c r="GD41" t="s">
        <v>632</v>
      </c>
      <c r="GE41" t="s">
        <v>1005</v>
      </c>
      <c r="GF41" t="s">
        <v>1066</v>
      </c>
      <c r="GG41" t="s">
        <v>1007</v>
      </c>
      <c r="GH41" t="s">
        <v>1008</v>
      </c>
      <c r="GI41" t="s">
        <v>1009</v>
      </c>
      <c r="GJ41" t="s">
        <v>1010</v>
      </c>
      <c r="GK41" t="s">
        <v>1011</v>
      </c>
      <c r="GL41" t="s">
        <v>1012</v>
      </c>
      <c r="GM41" t="str">
        <f>IF(ISNA(VLOOKUP($A41,'Org Names'!$B$7:$I$503,2,FALSE)),$B41,VLOOKUP($A41,'Org Names'!$B$7:$I$503,2,FALSE))</f>
        <v>Warrington and Halton Teaching Hospitals</v>
      </c>
      <c r="GN41" t="str">
        <f t="shared" si="3"/>
        <v>RWW - Warrington and Halton Teaching Hospitals</v>
      </c>
      <c r="GO41" t="str">
        <f>IF(ISNA(VLOOKUP($GM41,'Org Names'!$C$7:$I$503,2,FALSE)),$B41,VLOOKUP($GM41,'Org Names'!$C$7:$I$503,2,FALSE))</f>
        <v>North West</v>
      </c>
      <c r="GP41" t="str">
        <f>IF(ISNA(VLOOKUP($GM41,'Org Names'!$C$7:$I$503,3,FALSE)),$B41,VLOOKUP($GM41,'Org Names'!$C$7:$I$503,3,FALSE))</f>
        <v>Acute</v>
      </c>
    </row>
    <row r="42" spans="1:198">
      <c r="A42" t="s">
        <v>371</v>
      </c>
      <c r="D42" t="s">
        <v>473</v>
      </c>
      <c r="F42" t="s">
        <v>520</v>
      </c>
      <c r="H42">
        <v>12</v>
      </c>
      <c r="I42">
        <v>10.199999999999999</v>
      </c>
      <c r="J42">
        <v>10.199999999999999</v>
      </c>
      <c r="K42">
        <v>0</v>
      </c>
      <c r="M42">
        <v>2</v>
      </c>
      <c r="N42">
        <v>0</v>
      </c>
      <c r="O42">
        <v>0.8</v>
      </c>
      <c r="P42">
        <v>0</v>
      </c>
      <c r="Q42">
        <v>0</v>
      </c>
      <c r="R42">
        <v>0</v>
      </c>
      <c r="S42">
        <v>5</v>
      </c>
      <c r="T42">
        <v>0</v>
      </c>
      <c r="U42">
        <v>0</v>
      </c>
      <c r="V42">
        <v>0</v>
      </c>
      <c r="W42">
        <v>2.8</v>
      </c>
      <c r="X42">
        <v>0</v>
      </c>
      <c r="Y42">
        <v>0</v>
      </c>
      <c r="Z42">
        <v>0</v>
      </c>
      <c r="AA42">
        <v>0.6</v>
      </c>
      <c r="AB42">
        <v>0</v>
      </c>
      <c r="AC42">
        <v>0</v>
      </c>
      <c r="AD42">
        <v>0</v>
      </c>
      <c r="AE42">
        <v>0</v>
      </c>
      <c r="AF42">
        <v>0</v>
      </c>
      <c r="AG42">
        <v>0</v>
      </c>
      <c r="AH42">
        <v>0</v>
      </c>
      <c r="AJ42">
        <v>9.8000000000000007</v>
      </c>
      <c r="AK42">
        <v>0</v>
      </c>
      <c r="AL42">
        <v>0</v>
      </c>
      <c r="AM42">
        <v>0</v>
      </c>
      <c r="AN42">
        <v>0</v>
      </c>
      <c r="AO42">
        <v>0</v>
      </c>
      <c r="AP42">
        <v>0</v>
      </c>
      <c r="AQ42">
        <v>0</v>
      </c>
      <c r="AR42">
        <v>0</v>
      </c>
      <c r="AS42">
        <v>0</v>
      </c>
      <c r="AU42" t="s">
        <v>593</v>
      </c>
      <c r="AX42" t="s">
        <v>613</v>
      </c>
      <c r="BC42" t="s">
        <v>1062</v>
      </c>
      <c r="BF42" t="s">
        <v>621</v>
      </c>
      <c r="BI42" t="s">
        <v>626</v>
      </c>
      <c r="BK42" t="s">
        <v>633</v>
      </c>
      <c r="BL42" t="s">
        <v>520</v>
      </c>
      <c r="BM42" t="s">
        <v>659</v>
      </c>
      <c r="BN42" t="s">
        <v>633</v>
      </c>
      <c r="BP42" t="s">
        <v>634</v>
      </c>
      <c r="BR42" t="s">
        <v>632</v>
      </c>
      <c r="BV42" t="s">
        <v>673</v>
      </c>
      <c r="BW42" t="s">
        <v>675</v>
      </c>
      <c r="BX42" t="s">
        <v>676</v>
      </c>
      <c r="CC42" t="s">
        <v>633</v>
      </c>
      <c r="CD42" t="s">
        <v>719</v>
      </c>
      <c r="CF42">
        <v>0</v>
      </c>
      <c r="CH42" t="s">
        <v>760</v>
      </c>
      <c r="CJ42" t="s">
        <v>632</v>
      </c>
      <c r="CR42" t="s">
        <v>633</v>
      </c>
      <c r="CV42" t="s">
        <v>768</v>
      </c>
      <c r="CZ42" t="s">
        <v>633</v>
      </c>
      <c r="DC42" t="s">
        <v>767</v>
      </c>
      <c r="DH42" t="s">
        <v>632</v>
      </c>
      <c r="DP42" t="s">
        <v>794</v>
      </c>
      <c r="DS42" t="s">
        <v>801</v>
      </c>
      <c r="DT42" t="s">
        <v>802</v>
      </c>
      <c r="DX42" t="s">
        <v>813</v>
      </c>
      <c r="DZ42" t="s">
        <v>632</v>
      </c>
      <c r="EH42" t="s">
        <v>632</v>
      </c>
      <c r="EK42" t="s">
        <v>632</v>
      </c>
      <c r="EO42" t="s">
        <v>627</v>
      </c>
      <c r="EP42" t="s">
        <v>627</v>
      </c>
      <c r="ES42" t="s">
        <v>627</v>
      </c>
      <c r="EX42" t="s">
        <v>633</v>
      </c>
      <c r="EZ42" t="s">
        <v>903</v>
      </c>
      <c r="FA42" t="s">
        <v>904</v>
      </c>
      <c r="FC42" t="s">
        <v>906</v>
      </c>
      <c r="FE42" t="s">
        <v>908</v>
      </c>
      <c r="FG42" t="s">
        <v>910</v>
      </c>
      <c r="FX42" t="s">
        <v>1147</v>
      </c>
      <c r="FY42" s="9">
        <v>45041.664127612617</v>
      </c>
      <c r="FZ42" s="9">
        <v>45041.670641665231</v>
      </c>
      <c r="GA42" s="9">
        <v>45041.670558822938</v>
      </c>
      <c r="GB42" t="s">
        <v>1148</v>
      </c>
      <c r="GC42" t="s">
        <v>1126</v>
      </c>
      <c r="GD42" t="s">
        <v>632</v>
      </c>
      <c r="GE42" t="s">
        <v>1005</v>
      </c>
      <c r="GF42" t="s">
        <v>1066</v>
      </c>
      <c r="GG42" t="s">
        <v>1007</v>
      </c>
      <c r="GH42" t="s">
        <v>1008</v>
      </c>
      <c r="GI42" t="s">
        <v>1009</v>
      </c>
      <c r="GJ42" t="s">
        <v>1010</v>
      </c>
      <c r="GK42" t="s">
        <v>1011</v>
      </c>
      <c r="GL42" t="s">
        <v>1012</v>
      </c>
      <c r="GM42" t="str">
        <f>IF(ISNA(VLOOKUP($A42,'Org Names'!$B$7:$I$503,2,FALSE)),$B42,VLOOKUP($A42,'Org Names'!$B$7:$I$503,2,FALSE))</f>
        <v>Harrogate and District Foundation Trust</v>
      </c>
      <c r="GN42" t="str">
        <f t="shared" si="3"/>
        <v>RCD - Harrogate and District Foundation Trust</v>
      </c>
      <c r="GO42" t="str">
        <f>IF(ISNA(VLOOKUP($GM42,'Org Names'!$C$7:$I$503,2,FALSE)),$B42,VLOOKUP($GM42,'Org Names'!$C$7:$I$503,2,FALSE))</f>
        <v>North East and Yorkshire</v>
      </c>
      <c r="GP42" t="str">
        <f>IF(ISNA(VLOOKUP($GM42,'Org Names'!$C$7:$I$503,3,FALSE)),$B42,VLOOKUP($GM42,'Org Names'!$C$7:$I$503,3,FALSE))</f>
        <v>Acute</v>
      </c>
    </row>
    <row r="43" spans="1:198">
      <c r="A43" t="s">
        <v>373</v>
      </c>
      <c r="D43" t="s">
        <v>478</v>
      </c>
      <c r="F43" t="s">
        <v>521</v>
      </c>
      <c r="H43">
        <v>44</v>
      </c>
      <c r="I43">
        <v>42</v>
      </c>
      <c r="J43">
        <v>40</v>
      </c>
      <c r="K43">
        <v>2</v>
      </c>
      <c r="M43">
        <v>0</v>
      </c>
      <c r="N43">
        <v>0</v>
      </c>
      <c r="O43">
        <v>0</v>
      </c>
      <c r="P43">
        <v>0</v>
      </c>
      <c r="Q43">
        <v>2</v>
      </c>
      <c r="R43">
        <v>0</v>
      </c>
      <c r="S43">
        <v>11.4</v>
      </c>
      <c r="T43">
        <v>11.4</v>
      </c>
      <c r="U43">
        <v>13.6</v>
      </c>
      <c r="V43">
        <v>2</v>
      </c>
      <c r="W43">
        <v>10</v>
      </c>
      <c r="X43">
        <v>1</v>
      </c>
      <c r="Y43">
        <v>2</v>
      </c>
      <c r="Z43">
        <v>0</v>
      </c>
      <c r="AA43">
        <v>2</v>
      </c>
      <c r="AB43">
        <v>0</v>
      </c>
      <c r="AC43">
        <v>1</v>
      </c>
      <c r="AD43">
        <v>0</v>
      </c>
      <c r="AE43">
        <v>0</v>
      </c>
      <c r="AF43">
        <v>0</v>
      </c>
      <c r="AG43">
        <v>0</v>
      </c>
      <c r="AH43">
        <v>0</v>
      </c>
      <c r="AJ43">
        <v>16.399999999999999</v>
      </c>
      <c r="AK43">
        <v>2</v>
      </c>
      <c r="AL43">
        <v>0</v>
      </c>
      <c r="AM43">
        <v>0</v>
      </c>
      <c r="AN43">
        <v>12.2</v>
      </c>
      <c r="AO43">
        <v>1</v>
      </c>
      <c r="AP43">
        <v>2</v>
      </c>
      <c r="AQ43">
        <v>0</v>
      </c>
      <c r="AR43">
        <v>7</v>
      </c>
      <c r="AS43">
        <v>0</v>
      </c>
      <c r="AU43" t="s">
        <v>593</v>
      </c>
      <c r="AX43" t="s">
        <v>613</v>
      </c>
      <c r="BC43" t="s">
        <v>1062</v>
      </c>
      <c r="BF43" t="s">
        <v>620</v>
      </c>
      <c r="BI43" t="s">
        <v>630</v>
      </c>
      <c r="BK43" t="s">
        <v>632</v>
      </c>
      <c r="BN43" t="s">
        <v>599</v>
      </c>
      <c r="BP43" t="s">
        <v>668</v>
      </c>
      <c r="BR43" t="s">
        <v>633</v>
      </c>
      <c r="BU43" t="s">
        <v>672</v>
      </c>
      <c r="BZ43" t="s">
        <v>598</v>
      </c>
      <c r="CA43" t="s">
        <v>691</v>
      </c>
      <c r="CC43" t="s">
        <v>632</v>
      </c>
      <c r="CF43" t="s">
        <v>634</v>
      </c>
      <c r="CH43" t="s">
        <v>762</v>
      </c>
      <c r="CJ43" t="s">
        <v>633</v>
      </c>
      <c r="CL43" t="s">
        <v>766</v>
      </c>
      <c r="CN43" t="s">
        <v>768</v>
      </c>
      <c r="CP43" t="s">
        <v>771</v>
      </c>
      <c r="CR43" t="s">
        <v>633</v>
      </c>
      <c r="CT43" t="s">
        <v>766</v>
      </c>
      <c r="CV43" t="s">
        <v>768</v>
      </c>
      <c r="CX43" t="s">
        <v>775</v>
      </c>
      <c r="CZ43" t="s">
        <v>632</v>
      </c>
      <c r="DH43" t="s">
        <v>633</v>
      </c>
      <c r="DL43" t="s">
        <v>768</v>
      </c>
      <c r="DP43" t="s">
        <v>634</v>
      </c>
      <c r="DR43" t="s">
        <v>800</v>
      </c>
      <c r="DS43" t="s">
        <v>801</v>
      </c>
      <c r="DT43" t="s">
        <v>802</v>
      </c>
      <c r="DX43" t="s">
        <v>812</v>
      </c>
      <c r="DZ43" t="s">
        <v>633</v>
      </c>
      <c r="EE43" t="s">
        <v>598</v>
      </c>
      <c r="EF43" t="s">
        <v>826</v>
      </c>
      <c r="EH43" t="s">
        <v>632</v>
      </c>
      <c r="EK43" t="s">
        <v>632</v>
      </c>
      <c r="EO43" t="s">
        <v>626</v>
      </c>
      <c r="EP43" t="s">
        <v>626</v>
      </c>
      <c r="ET43" t="s">
        <v>626</v>
      </c>
      <c r="EX43" t="s">
        <v>633</v>
      </c>
      <c r="FB43" t="s">
        <v>905</v>
      </c>
      <c r="FC43" t="s">
        <v>906</v>
      </c>
      <c r="FE43" t="s">
        <v>908</v>
      </c>
      <c r="FF43" t="s">
        <v>909</v>
      </c>
      <c r="FK43" t="s">
        <v>598</v>
      </c>
      <c r="FL43" t="s">
        <v>920</v>
      </c>
      <c r="FN43" t="s">
        <v>946</v>
      </c>
      <c r="FU43" t="s">
        <v>960</v>
      </c>
      <c r="FV43" t="s">
        <v>988</v>
      </c>
      <c r="FX43" t="s">
        <v>1149</v>
      </c>
      <c r="FY43" s="9">
        <v>45034.421590339844</v>
      </c>
      <c r="FZ43" s="9">
        <v>45041.706611442627</v>
      </c>
      <c r="GA43" s="9">
        <v>45041.706456045707</v>
      </c>
      <c r="GB43" t="s">
        <v>1150</v>
      </c>
      <c r="GC43" t="s">
        <v>1126</v>
      </c>
      <c r="GD43" t="s">
        <v>632</v>
      </c>
      <c r="GE43" t="s">
        <v>1005</v>
      </c>
      <c r="GF43" t="s">
        <v>1066</v>
      </c>
      <c r="GG43" t="s">
        <v>1007</v>
      </c>
      <c r="GH43" t="s">
        <v>1008</v>
      </c>
      <c r="GI43" t="s">
        <v>1009</v>
      </c>
      <c r="GJ43" t="s">
        <v>1010</v>
      </c>
      <c r="GK43" t="s">
        <v>1011</v>
      </c>
      <c r="GL43" t="s">
        <v>1012</v>
      </c>
      <c r="GM43" t="str">
        <f>IF(ISNA(VLOOKUP($A43,'Org Names'!$B$7:$I$503,2,FALSE)),$B43,VLOOKUP($A43,'Org Names'!$B$7:$I$503,2,FALSE))</f>
        <v>Northumbria Healthcare</v>
      </c>
      <c r="GN43" t="str">
        <f t="shared" si="3"/>
        <v>RTF - Northumbria Healthcare</v>
      </c>
      <c r="GO43" t="str">
        <f>IF(ISNA(VLOOKUP($GM43,'Org Names'!$C$7:$I$503,2,FALSE)),$B43,VLOOKUP($GM43,'Org Names'!$C$7:$I$503,2,FALSE))</f>
        <v>North East and Yorkshire</v>
      </c>
      <c r="GP43" t="str">
        <f>IF(ISNA(VLOOKUP($GM43,'Org Names'!$C$7:$I$503,3,FALSE)),$B43,VLOOKUP($GM43,'Org Names'!$C$7:$I$503,3,FALSE))</f>
        <v>Acute</v>
      </c>
    </row>
    <row r="44" spans="1:198">
      <c r="A44">
        <v>408</v>
      </c>
      <c r="D44" t="s">
        <v>310</v>
      </c>
      <c r="F44" t="s">
        <v>522</v>
      </c>
      <c r="H44">
        <v>8</v>
      </c>
      <c r="I44">
        <v>8</v>
      </c>
      <c r="J44">
        <v>8</v>
      </c>
      <c r="K44">
        <v>0</v>
      </c>
      <c r="S44">
        <v>3</v>
      </c>
      <c r="T44">
        <v>0</v>
      </c>
      <c r="U44">
        <v>3</v>
      </c>
      <c r="V44">
        <v>0</v>
      </c>
      <c r="W44">
        <v>1</v>
      </c>
      <c r="X44">
        <v>0</v>
      </c>
      <c r="AA44">
        <v>1</v>
      </c>
      <c r="AB44">
        <v>0</v>
      </c>
      <c r="AR44">
        <v>8</v>
      </c>
      <c r="AS44">
        <v>0</v>
      </c>
      <c r="AU44" t="s">
        <v>593</v>
      </c>
      <c r="AY44" t="s">
        <v>614</v>
      </c>
      <c r="BC44" t="s">
        <v>1013</v>
      </c>
      <c r="BF44" t="s">
        <v>620</v>
      </c>
      <c r="BI44" t="s">
        <v>628</v>
      </c>
      <c r="BK44" t="s">
        <v>633</v>
      </c>
      <c r="BL44" t="s">
        <v>522</v>
      </c>
      <c r="BM44" t="s">
        <v>660</v>
      </c>
      <c r="BN44" t="s">
        <v>633</v>
      </c>
      <c r="BP44" t="s">
        <v>664</v>
      </c>
      <c r="BR44" t="s">
        <v>632</v>
      </c>
      <c r="CC44" t="s">
        <v>633</v>
      </c>
      <c r="CD44" t="s">
        <v>720</v>
      </c>
      <c r="CF44" t="s">
        <v>752</v>
      </c>
      <c r="CH44" t="s">
        <v>760</v>
      </c>
      <c r="CJ44" t="s">
        <v>633</v>
      </c>
      <c r="CN44" t="s">
        <v>768</v>
      </c>
      <c r="CR44" t="s">
        <v>633</v>
      </c>
      <c r="CV44" t="s">
        <v>768</v>
      </c>
      <c r="CZ44" t="s">
        <v>633</v>
      </c>
      <c r="DD44" t="s">
        <v>768</v>
      </c>
      <c r="DH44" t="s">
        <v>632</v>
      </c>
      <c r="DP44" t="s">
        <v>795</v>
      </c>
      <c r="DR44" t="s">
        <v>800</v>
      </c>
      <c r="DS44" t="s">
        <v>801</v>
      </c>
      <c r="DT44" t="s">
        <v>802</v>
      </c>
      <c r="DU44" t="s">
        <v>598</v>
      </c>
      <c r="DV44" t="s">
        <v>808</v>
      </c>
      <c r="DX44" t="s">
        <v>813</v>
      </c>
      <c r="DZ44" t="s">
        <v>633</v>
      </c>
      <c r="EA44" t="s">
        <v>815</v>
      </c>
      <c r="ED44" t="s">
        <v>818</v>
      </c>
      <c r="EH44" t="s">
        <v>633</v>
      </c>
      <c r="EI44" t="s">
        <v>854</v>
      </c>
      <c r="EK44" t="s">
        <v>632</v>
      </c>
      <c r="EM44" t="s">
        <v>891</v>
      </c>
      <c r="EO44" t="s">
        <v>627</v>
      </c>
      <c r="EP44" t="s">
        <v>627</v>
      </c>
      <c r="ER44" t="s">
        <v>630</v>
      </c>
      <c r="EX44" t="s">
        <v>633</v>
      </c>
      <c r="FC44" t="s">
        <v>906</v>
      </c>
      <c r="FE44" t="s">
        <v>908</v>
      </c>
      <c r="FI44" t="s">
        <v>912</v>
      </c>
      <c r="FN44" t="s">
        <v>947</v>
      </c>
      <c r="FU44" t="s">
        <v>960</v>
      </c>
      <c r="FV44" t="s">
        <v>989</v>
      </c>
      <c r="FX44" t="s">
        <v>1151</v>
      </c>
      <c r="FY44" s="9">
        <v>45042.375068744623</v>
      </c>
      <c r="FZ44" s="9">
        <v>45042.389992748649</v>
      </c>
      <c r="GA44" s="9">
        <v>45042.389806599444</v>
      </c>
      <c r="GB44" t="s">
        <v>1152</v>
      </c>
      <c r="GC44" t="s">
        <v>1153</v>
      </c>
      <c r="GD44" t="s">
        <v>632</v>
      </c>
      <c r="GE44" t="s">
        <v>1005</v>
      </c>
      <c r="GF44" t="s">
        <v>1066</v>
      </c>
      <c r="GG44" t="s">
        <v>1007</v>
      </c>
      <c r="GH44" t="s">
        <v>1008</v>
      </c>
      <c r="GI44" t="s">
        <v>1009</v>
      </c>
      <c r="GJ44" t="s">
        <v>1010</v>
      </c>
      <c r="GK44" t="s">
        <v>1011</v>
      </c>
      <c r="GL44" t="s">
        <v>1012</v>
      </c>
      <c r="GM44" t="str">
        <f>IF(ISNA(VLOOKUP($A44,'Org Names'!$B$7:$I$503,2,FALSE)),$B44,VLOOKUP($A44,'Org Names'!$B$7:$I$503,2,FALSE))</f>
        <v>Dudley Metropolitan District Council</v>
      </c>
      <c r="GN44" t="str">
        <f t="shared" si="3"/>
        <v>408 - Dudley Metropolitan District Council</v>
      </c>
      <c r="GO44" t="str">
        <f>IF(ISNA(VLOOKUP($GM44,'Org Names'!$C$7:$I$503,2,FALSE)),$B44,VLOOKUP($GM44,'Org Names'!$C$7:$I$503,2,FALSE))</f>
        <v>West Midlands</v>
      </c>
      <c r="GP44" t="str">
        <f>IF(ISNA(VLOOKUP($GM44,'Org Names'!$C$7:$I$503,3,FALSE)),$B44,VLOOKUP($GM44,'Org Names'!$C$7:$I$503,3,FALSE))</f>
        <v>Local Authority</v>
      </c>
    </row>
    <row r="45" spans="1:198">
      <c r="A45" t="s">
        <v>376</v>
      </c>
      <c r="D45" t="s">
        <v>1061</v>
      </c>
      <c r="F45" t="s">
        <v>523</v>
      </c>
      <c r="H45">
        <v>37</v>
      </c>
      <c r="I45">
        <v>38</v>
      </c>
      <c r="J45">
        <v>36.51</v>
      </c>
      <c r="K45">
        <v>1.49</v>
      </c>
      <c r="M45">
        <v>2</v>
      </c>
      <c r="N45">
        <v>0</v>
      </c>
      <c r="O45">
        <v>0</v>
      </c>
      <c r="P45">
        <v>0</v>
      </c>
      <c r="Q45">
        <v>0</v>
      </c>
      <c r="R45">
        <v>0</v>
      </c>
      <c r="S45">
        <v>4.7300000000000004</v>
      </c>
      <c r="T45">
        <v>0.27</v>
      </c>
      <c r="U45">
        <v>6</v>
      </c>
      <c r="V45">
        <v>0</v>
      </c>
      <c r="W45">
        <v>8.9</v>
      </c>
      <c r="X45">
        <v>1</v>
      </c>
      <c r="Y45">
        <v>9</v>
      </c>
      <c r="Z45">
        <v>0</v>
      </c>
      <c r="AA45">
        <v>4</v>
      </c>
      <c r="AB45">
        <v>0</v>
      </c>
      <c r="AC45">
        <v>1</v>
      </c>
      <c r="AD45">
        <v>0</v>
      </c>
      <c r="AE45">
        <v>0</v>
      </c>
      <c r="AF45">
        <v>0</v>
      </c>
      <c r="AG45">
        <v>0.88</v>
      </c>
      <c r="AH45">
        <v>0.12</v>
      </c>
      <c r="AJ45">
        <v>23.73</v>
      </c>
      <c r="AK45">
        <v>1.27</v>
      </c>
      <c r="AL45">
        <v>0</v>
      </c>
      <c r="AM45">
        <v>0</v>
      </c>
      <c r="AN45">
        <v>7.9</v>
      </c>
      <c r="AO45">
        <v>0.1</v>
      </c>
      <c r="AP45">
        <v>0.88</v>
      </c>
      <c r="AQ45">
        <v>0.12</v>
      </c>
      <c r="AR45">
        <v>4</v>
      </c>
      <c r="AS45">
        <v>0</v>
      </c>
      <c r="AU45" t="s">
        <v>593</v>
      </c>
      <c r="AX45" t="s">
        <v>613</v>
      </c>
      <c r="BC45" t="s">
        <v>1062</v>
      </c>
      <c r="BF45" t="s">
        <v>621</v>
      </c>
      <c r="BG45" t="s">
        <v>1154</v>
      </c>
      <c r="BI45" t="s">
        <v>628</v>
      </c>
      <c r="BK45" t="s">
        <v>633</v>
      </c>
      <c r="BL45" t="s">
        <v>523</v>
      </c>
      <c r="BM45" t="s">
        <v>661</v>
      </c>
      <c r="BN45" t="s">
        <v>633</v>
      </c>
      <c r="BP45" t="s">
        <v>664</v>
      </c>
      <c r="BR45" t="s">
        <v>633</v>
      </c>
      <c r="BU45" t="s">
        <v>672</v>
      </c>
      <c r="BW45" t="s">
        <v>675</v>
      </c>
      <c r="BX45" t="s">
        <v>676</v>
      </c>
      <c r="BY45" t="s">
        <v>677</v>
      </c>
      <c r="CC45" t="s">
        <v>633</v>
      </c>
      <c r="CD45" t="s">
        <v>721</v>
      </c>
      <c r="CF45" t="s">
        <v>753</v>
      </c>
      <c r="CH45" t="s">
        <v>761</v>
      </c>
      <c r="CJ45" t="s">
        <v>632</v>
      </c>
      <c r="CR45" t="s">
        <v>633</v>
      </c>
      <c r="CT45" t="s">
        <v>766</v>
      </c>
      <c r="CV45" t="s">
        <v>768</v>
      </c>
      <c r="CZ45" t="s">
        <v>632</v>
      </c>
      <c r="DH45" t="s">
        <v>633</v>
      </c>
      <c r="DL45" t="s">
        <v>768</v>
      </c>
      <c r="DR45" t="s">
        <v>800</v>
      </c>
      <c r="DT45" t="s">
        <v>802</v>
      </c>
      <c r="DX45" t="s">
        <v>632</v>
      </c>
      <c r="DZ45" t="s">
        <v>633</v>
      </c>
      <c r="EA45" t="s">
        <v>815</v>
      </c>
      <c r="EB45" t="s">
        <v>816</v>
      </c>
      <c r="EH45" t="s">
        <v>633</v>
      </c>
      <c r="EI45" t="s">
        <v>855</v>
      </c>
      <c r="EK45" t="s">
        <v>632</v>
      </c>
      <c r="EM45" t="s">
        <v>892</v>
      </c>
      <c r="EO45" t="s">
        <v>627</v>
      </c>
      <c r="EP45" t="s">
        <v>627</v>
      </c>
      <c r="ES45" t="s">
        <v>627</v>
      </c>
      <c r="EX45" t="s">
        <v>633</v>
      </c>
      <c r="EZ45" t="s">
        <v>903</v>
      </c>
      <c r="FA45" t="s">
        <v>904</v>
      </c>
      <c r="FB45" t="s">
        <v>905</v>
      </c>
      <c r="FC45" t="s">
        <v>906</v>
      </c>
      <c r="FE45" t="s">
        <v>908</v>
      </c>
      <c r="FF45" t="s">
        <v>909</v>
      </c>
      <c r="FG45" t="s">
        <v>910</v>
      </c>
      <c r="FI45" t="s">
        <v>912</v>
      </c>
      <c r="FN45" t="s">
        <v>948</v>
      </c>
      <c r="FU45" t="s">
        <v>960</v>
      </c>
      <c r="FV45" t="s">
        <v>990</v>
      </c>
      <c r="FX45" t="s">
        <v>1155</v>
      </c>
      <c r="FY45" s="9">
        <v>45042.359617118113</v>
      </c>
      <c r="FZ45" s="9">
        <v>45042.393670707614</v>
      </c>
      <c r="GA45" s="9">
        <v>45042.393577850147</v>
      </c>
      <c r="GB45" t="s">
        <v>1156</v>
      </c>
      <c r="GC45" t="s">
        <v>1090</v>
      </c>
      <c r="GD45" t="s">
        <v>632</v>
      </c>
      <c r="GE45" t="s">
        <v>1005</v>
      </c>
      <c r="GF45" t="s">
        <v>1066</v>
      </c>
      <c r="GG45" t="s">
        <v>1007</v>
      </c>
      <c r="GH45" t="s">
        <v>1008</v>
      </c>
      <c r="GI45" t="s">
        <v>1009</v>
      </c>
      <c r="GJ45" t="s">
        <v>1010</v>
      </c>
      <c r="GK45" t="s">
        <v>1011</v>
      </c>
      <c r="GL45" t="s">
        <v>1012</v>
      </c>
      <c r="GM45" t="str">
        <f>IF(ISNA(VLOOKUP($A45,'Org Names'!$B$7:$I$503,2,FALSE)),$B45,VLOOKUP($A45,'Org Names'!$B$7:$I$503,2,FALSE))</f>
        <v>Royal Free London</v>
      </c>
      <c r="GN45" t="str">
        <f t="shared" si="3"/>
        <v>RAL - Royal Free London</v>
      </c>
      <c r="GO45" t="str">
        <f>IF(ISNA(VLOOKUP($GM45,'Org Names'!$C$7:$I$503,2,FALSE)),$B45,VLOOKUP($GM45,'Org Names'!$C$7:$I$503,2,FALSE))</f>
        <v>London</v>
      </c>
      <c r="GP45" t="str">
        <f>IF(ISNA(VLOOKUP($GM45,'Org Names'!$C$7:$I$503,3,FALSE)),$B45,VLOOKUP($GM45,'Org Names'!$C$7:$I$503,3,FALSE))</f>
        <v>Acute</v>
      </c>
    </row>
    <row r="46" spans="1:198">
      <c r="A46">
        <v>304</v>
      </c>
      <c r="D46" t="s">
        <v>1134</v>
      </c>
      <c r="F46" t="s">
        <v>524</v>
      </c>
      <c r="H46">
        <v>6</v>
      </c>
      <c r="I46">
        <v>6</v>
      </c>
      <c r="J46">
        <v>4</v>
      </c>
      <c r="K46">
        <v>2</v>
      </c>
      <c r="Q46">
        <v>0</v>
      </c>
      <c r="R46">
        <v>1</v>
      </c>
      <c r="U46">
        <v>1</v>
      </c>
      <c r="V46">
        <v>0</v>
      </c>
      <c r="W46">
        <v>1</v>
      </c>
      <c r="X46">
        <v>1</v>
      </c>
      <c r="Y46">
        <v>2</v>
      </c>
      <c r="Z46">
        <v>0</v>
      </c>
      <c r="AJ46">
        <v>4</v>
      </c>
      <c r="AK46">
        <v>1</v>
      </c>
      <c r="AN46">
        <v>0</v>
      </c>
      <c r="AO46">
        <v>1</v>
      </c>
      <c r="AU46" t="s">
        <v>598</v>
      </c>
      <c r="AV46" t="s">
        <v>610</v>
      </c>
      <c r="AY46" t="s">
        <v>614</v>
      </c>
      <c r="BC46" t="s">
        <v>598</v>
      </c>
      <c r="BD46" t="s">
        <v>1157</v>
      </c>
      <c r="BF46" t="s">
        <v>598</v>
      </c>
      <c r="BG46" t="s">
        <v>1158</v>
      </c>
      <c r="BI46" t="s">
        <v>625</v>
      </c>
      <c r="BK46" t="s">
        <v>632</v>
      </c>
      <c r="BN46" t="s">
        <v>599</v>
      </c>
      <c r="BP46" t="s">
        <v>634</v>
      </c>
      <c r="BR46" t="s">
        <v>633</v>
      </c>
      <c r="BT46" t="s">
        <v>671</v>
      </c>
      <c r="BU46" t="s">
        <v>672</v>
      </c>
      <c r="CA46" t="s">
        <v>692</v>
      </c>
      <c r="CC46" t="s">
        <v>633</v>
      </c>
      <c r="CD46" t="s">
        <v>722</v>
      </c>
      <c r="CF46" t="s">
        <v>754</v>
      </c>
      <c r="CH46" t="s">
        <v>760</v>
      </c>
      <c r="CJ46" t="s">
        <v>632</v>
      </c>
      <c r="CR46" t="s">
        <v>632</v>
      </c>
      <c r="CZ46" t="s">
        <v>632</v>
      </c>
      <c r="DH46" t="s">
        <v>632</v>
      </c>
      <c r="DR46" t="s">
        <v>800</v>
      </c>
      <c r="DS46" t="s">
        <v>801</v>
      </c>
      <c r="DT46" t="s">
        <v>802</v>
      </c>
      <c r="DX46" t="s">
        <v>813</v>
      </c>
      <c r="DZ46" t="s">
        <v>632</v>
      </c>
      <c r="EC46" t="s">
        <v>817</v>
      </c>
      <c r="EE46" t="s">
        <v>598</v>
      </c>
      <c r="EF46" t="s">
        <v>827</v>
      </c>
      <c r="EH46" t="s">
        <v>633</v>
      </c>
      <c r="EI46" t="s">
        <v>856</v>
      </c>
      <c r="EK46" t="s">
        <v>633</v>
      </c>
      <c r="EL46" t="s">
        <v>866</v>
      </c>
      <c r="EO46" t="s">
        <v>628</v>
      </c>
      <c r="EP46" t="s">
        <v>628</v>
      </c>
      <c r="ER46" t="s">
        <v>630</v>
      </c>
      <c r="EX46" t="s">
        <v>632</v>
      </c>
      <c r="EZ46" t="s">
        <v>903</v>
      </c>
      <c r="FB46" t="s">
        <v>905</v>
      </c>
      <c r="FE46" t="s">
        <v>908</v>
      </c>
      <c r="FF46" t="s">
        <v>909</v>
      </c>
      <c r="FG46" t="s">
        <v>910</v>
      </c>
      <c r="FK46" t="s">
        <v>598</v>
      </c>
      <c r="FL46" t="s">
        <v>921</v>
      </c>
      <c r="FN46" t="s">
        <v>949</v>
      </c>
      <c r="FX46" t="s">
        <v>1159</v>
      </c>
      <c r="FY46" s="9">
        <v>45041.435903967853</v>
      </c>
      <c r="FZ46" s="9">
        <v>45042.39832556255</v>
      </c>
      <c r="GA46" s="9">
        <v>45042.398233911663</v>
      </c>
      <c r="GB46" t="s">
        <v>1160</v>
      </c>
      <c r="GC46" t="s">
        <v>1161</v>
      </c>
      <c r="GD46" t="s">
        <v>632</v>
      </c>
      <c r="GE46" t="s">
        <v>1005</v>
      </c>
      <c r="GF46" t="s">
        <v>1066</v>
      </c>
      <c r="GG46" t="s">
        <v>1007</v>
      </c>
      <c r="GH46" t="s">
        <v>1008</v>
      </c>
      <c r="GI46" t="s">
        <v>1009</v>
      </c>
      <c r="GJ46" t="s">
        <v>1010</v>
      </c>
      <c r="GK46" t="s">
        <v>1011</v>
      </c>
      <c r="GL46" t="s">
        <v>1012</v>
      </c>
      <c r="GM46" t="str">
        <f>IF(ISNA(VLOOKUP($A46,'Org Names'!$B$7:$I$503,2,FALSE)),$B46,VLOOKUP($A46,'Org Names'!$B$7:$I$503,2,FALSE))</f>
        <v>Bolton Metropolitan Borough Council</v>
      </c>
      <c r="GN46" t="str">
        <f t="shared" si="3"/>
        <v>304 - Bolton Metropolitan Borough Council</v>
      </c>
      <c r="GO46" t="str">
        <f>IF(ISNA(VLOOKUP($GM46,'Org Names'!$C$7:$I$503,2,FALSE)),$B46,VLOOKUP($GM46,'Org Names'!$C$7:$I$503,2,FALSE))</f>
        <v>North West</v>
      </c>
      <c r="GP46" t="str">
        <f>IF(ISNA(VLOOKUP($GM46,'Org Names'!$C$7:$I$503,3,FALSE)),$B46,VLOOKUP($GM46,'Org Names'!$C$7:$I$503,3,FALSE))</f>
        <v>Local Authority</v>
      </c>
    </row>
    <row r="47" spans="1:198">
      <c r="A47">
        <v>611</v>
      </c>
      <c r="D47" t="s">
        <v>310</v>
      </c>
      <c r="F47" t="s">
        <v>525</v>
      </c>
      <c r="H47">
        <v>28</v>
      </c>
      <c r="I47">
        <v>26.53</v>
      </c>
      <c r="J47">
        <v>26.53</v>
      </c>
      <c r="K47">
        <v>0.5</v>
      </c>
      <c r="S47">
        <v>7</v>
      </c>
      <c r="T47">
        <v>0</v>
      </c>
      <c r="U47">
        <v>12.53</v>
      </c>
      <c r="V47">
        <v>0</v>
      </c>
      <c r="W47">
        <v>6</v>
      </c>
      <c r="X47">
        <v>0</v>
      </c>
      <c r="AC47">
        <v>1</v>
      </c>
      <c r="AD47">
        <v>0</v>
      </c>
      <c r="AN47">
        <v>1</v>
      </c>
      <c r="AO47">
        <v>0</v>
      </c>
      <c r="AP47">
        <v>17.53</v>
      </c>
      <c r="AQ47">
        <v>0</v>
      </c>
      <c r="AU47" t="s">
        <v>595</v>
      </c>
      <c r="AV47" t="s">
        <v>611</v>
      </c>
      <c r="AY47" t="s">
        <v>614</v>
      </c>
      <c r="BB47" t="s">
        <v>1162</v>
      </c>
      <c r="BC47" t="s">
        <v>1013</v>
      </c>
      <c r="BF47" t="s">
        <v>621</v>
      </c>
      <c r="BI47" t="s">
        <v>627</v>
      </c>
      <c r="BK47" t="s">
        <v>633</v>
      </c>
      <c r="BL47" t="s">
        <v>651</v>
      </c>
      <c r="BN47" t="s">
        <v>599</v>
      </c>
      <c r="BP47" t="s">
        <v>668</v>
      </c>
      <c r="BR47" t="s">
        <v>633</v>
      </c>
      <c r="BU47" t="s">
        <v>672</v>
      </c>
      <c r="BY47" t="s">
        <v>677</v>
      </c>
      <c r="CC47" t="s">
        <v>633</v>
      </c>
      <c r="CD47" t="s">
        <v>723</v>
      </c>
      <c r="CH47" t="s">
        <v>599</v>
      </c>
      <c r="CJ47" t="s">
        <v>633</v>
      </c>
      <c r="CK47" t="s">
        <v>765</v>
      </c>
      <c r="CL47" t="s">
        <v>766</v>
      </c>
      <c r="CR47" t="s">
        <v>599</v>
      </c>
      <c r="CZ47" t="s">
        <v>633</v>
      </c>
      <c r="DA47" t="s">
        <v>765</v>
      </c>
      <c r="DB47" t="s">
        <v>766</v>
      </c>
      <c r="DH47" t="s">
        <v>632</v>
      </c>
      <c r="DR47" t="s">
        <v>800</v>
      </c>
      <c r="DS47" t="s">
        <v>801</v>
      </c>
      <c r="DT47" t="s">
        <v>802</v>
      </c>
      <c r="DX47" t="s">
        <v>813</v>
      </c>
      <c r="DZ47" t="s">
        <v>633</v>
      </c>
      <c r="EA47" t="s">
        <v>815</v>
      </c>
      <c r="EB47" t="s">
        <v>816</v>
      </c>
      <c r="EC47" t="s">
        <v>817</v>
      </c>
      <c r="EH47" t="s">
        <v>633</v>
      </c>
      <c r="EK47" t="s">
        <v>632</v>
      </c>
      <c r="EO47" t="s">
        <v>627</v>
      </c>
      <c r="EP47" t="s">
        <v>627</v>
      </c>
      <c r="ES47" t="s">
        <v>627</v>
      </c>
      <c r="EX47" t="s">
        <v>632</v>
      </c>
      <c r="EZ47" t="s">
        <v>903</v>
      </c>
      <c r="FA47" t="s">
        <v>904</v>
      </c>
      <c r="FC47" t="s">
        <v>906</v>
      </c>
      <c r="FE47" t="s">
        <v>908</v>
      </c>
      <c r="FG47" t="s">
        <v>910</v>
      </c>
      <c r="FI47" t="s">
        <v>912</v>
      </c>
      <c r="FP47" t="s">
        <v>955</v>
      </c>
      <c r="FQ47" t="s">
        <v>956</v>
      </c>
      <c r="FR47" t="s">
        <v>957</v>
      </c>
      <c r="FS47" t="s">
        <v>958</v>
      </c>
      <c r="FT47" t="s">
        <v>959</v>
      </c>
      <c r="FU47" t="s">
        <v>960</v>
      </c>
      <c r="FV47" t="s">
        <v>991</v>
      </c>
      <c r="FX47" t="s">
        <v>1163</v>
      </c>
      <c r="FY47" s="9">
        <v>45041.706308545858</v>
      </c>
      <c r="FZ47" s="9">
        <v>45042.506535691791</v>
      </c>
      <c r="GA47" s="9">
        <v>45042.50637040662</v>
      </c>
      <c r="GB47" t="s">
        <v>1164</v>
      </c>
      <c r="GC47" t="s">
        <v>1090</v>
      </c>
      <c r="GD47" t="s">
        <v>632</v>
      </c>
      <c r="GE47" t="s">
        <v>1005</v>
      </c>
      <c r="GF47" t="s">
        <v>1066</v>
      </c>
      <c r="GG47" t="s">
        <v>1007</v>
      </c>
      <c r="GH47" t="s">
        <v>1008</v>
      </c>
      <c r="GI47" t="s">
        <v>1009</v>
      </c>
      <c r="GJ47" t="s">
        <v>1010</v>
      </c>
      <c r="GK47" t="s">
        <v>1011</v>
      </c>
      <c r="GL47" t="s">
        <v>1012</v>
      </c>
      <c r="GM47" t="str">
        <f>IF(ISNA(VLOOKUP($A47,'Org Names'!$B$7:$I$503,2,FALSE)),$B47,VLOOKUP($A47,'Org Names'!$B$7:$I$503,2,FALSE))</f>
        <v>Luton Borough Council</v>
      </c>
      <c r="GN47" t="str">
        <f t="shared" si="3"/>
        <v>611 - Luton Borough Council</v>
      </c>
      <c r="GO47" t="str">
        <f>IF(ISNA(VLOOKUP($GM47,'Org Names'!$C$7:$I$503,2,FALSE)),$B47,VLOOKUP($GM47,'Org Names'!$C$7:$I$503,2,FALSE))</f>
        <v>East of England</v>
      </c>
      <c r="GP47" t="str">
        <f>IF(ISNA(VLOOKUP($GM47,'Org Names'!$C$7:$I$503,3,FALSE)),$B47,VLOOKUP($GM47,'Org Names'!$C$7:$I$503,3,FALSE))</f>
        <v>Local Authority</v>
      </c>
    </row>
    <row r="48" spans="1:198">
      <c r="A48" t="s">
        <v>380</v>
      </c>
      <c r="D48" t="s">
        <v>462</v>
      </c>
      <c r="F48" t="s">
        <v>526</v>
      </c>
      <c r="H48">
        <v>38</v>
      </c>
      <c r="I48">
        <v>33.200000000000003</v>
      </c>
      <c r="J48">
        <v>28</v>
      </c>
      <c r="K48">
        <v>5.2</v>
      </c>
      <c r="M48">
        <v>0</v>
      </c>
      <c r="N48">
        <v>0</v>
      </c>
      <c r="O48">
        <v>0</v>
      </c>
      <c r="P48">
        <v>0</v>
      </c>
      <c r="Q48">
        <v>2</v>
      </c>
      <c r="R48">
        <v>0</v>
      </c>
      <c r="S48">
        <v>9.4</v>
      </c>
      <c r="T48">
        <v>4.2</v>
      </c>
      <c r="U48">
        <v>9.6</v>
      </c>
      <c r="V48">
        <v>0.6</v>
      </c>
      <c r="W48">
        <v>8</v>
      </c>
      <c r="X48">
        <v>1</v>
      </c>
      <c r="Y48">
        <v>3</v>
      </c>
      <c r="Z48">
        <v>0</v>
      </c>
      <c r="AA48">
        <v>2</v>
      </c>
      <c r="AB48">
        <v>0</v>
      </c>
      <c r="AC48">
        <v>2</v>
      </c>
      <c r="AD48">
        <v>0</v>
      </c>
      <c r="AE48">
        <v>0</v>
      </c>
      <c r="AF48">
        <v>0</v>
      </c>
      <c r="AG48">
        <v>0</v>
      </c>
      <c r="AH48">
        <v>0</v>
      </c>
      <c r="AJ48">
        <v>11.4</v>
      </c>
      <c r="AK48">
        <v>4.2</v>
      </c>
      <c r="AL48">
        <v>0</v>
      </c>
      <c r="AM48">
        <v>0</v>
      </c>
      <c r="AN48">
        <v>0</v>
      </c>
      <c r="AO48">
        <v>0</v>
      </c>
      <c r="AP48">
        <v>17.600000000000001</v>
      </c>
      <c r="AQ48">
        <v>1.6</v>
      </c>
      <c r="AR48">
        <v>7</v>
      </c>
      <c r="AS48">
        <v>0</v>
      </c>
      <c r="AU48" t="s">
        <v>593</v>
      </c>
      <c r="AX48" t="s">
        <v>613</v>
      </c>
      <c r="BC48" t="s">
        <v>1117</v>
      </c>
      <c r="BF48" t="s">
        <v>620</v>
      </c>
      <c r="BI48" t="s">
        <v>630</v>
      </c>
      <c r="BK48" t="s">
        <v>632</v>
      </c>
      <c r="BN48" t="s">
        <v>599</v>
      </c>
      <c r="BP48" t="s">
        <v>667</v>
      </c>
      <c r="BR48" t="s">
        <v>633</v>
      </c>
      <c r="BU48" t="s">
        <v>672</v>
      </c>
      <c r="BW48" t="s">
        <v>675</v>
      </c>
      <c r="BX48" t="s">
        <v>676</v>
      </c>
      <c r="BY48" t="s">
        <v>677</v>
      </c>
      <c r="CC48" t="s">
        <v>633</v>
      </c>
      <c r="CD48" t="s">
        <v>724</v>
      </c>
      <c r="CH48" t="s">
        <v>760</v>
      </c>
      <c r="CJ48" t="s">
        <v>633</v>
      </c>
      <c r="CK48" t="s">
        <v>765</v>
      </c>
      <c r="CL48" t="s">
        <v>766</v>
      </c>
      <c r="CR48" t="s">
        <v>633</v>
      </c>
      <c r="CT48" t="s">
        <v>766</v>
      </c>
      <c r="CZ48" t="s">
        <v>632</v>
      </c>
      <c r="DH48" t="s">
        <v>632</v>
      </c>
      <c r="DP48" t="s">
        <v>796</v>
      </c>
      <c r="DR48" t="s">
        <v>800</v>
      </c>
      <c r="DS48" t="s">
        <v>801</v>
      </c>
      <c r="DT48" t="s">
        <v>802</v>
      </c>
      <c r="DX48" t="s">
        <v>632</v>
      </c>
      <c r="DZ48" t="s">
        <v>633</v>
      </c>
      <c r="EA48" t="s">
        <v>815</v>
      </c>
      <c r="EB48" t="s">
        <v>816</v>
      </c>
      <c r="EC48" t="s">
        <v>817</v>
      </c>
      <c r="ED48" t="s">
        <v>818</v>
      </c>
      <c r="EH48" t="s">
        <v>633</v>
      </c>
      <c r="EK48" t="s">
        <v>633</v>
      </c>
      <c r="EM48" t="s">
        <v>893</v>
      </c>
      <c r="EO48" t="s">
        <v>627</v>
      </c>
      <c r="EP48" t="s">
        <v>627</v>
      </c>
      <c r="ES48" t="s">
        <v>627</v>
      </c>
      <c r="EX48" t="s">
        <v>633</v>
      </c>
      <c r="FC48" t="s">
        <v>906</v>
      </c>
      <c r="FG48" t="s">
        <v>910</v>
      </c>
      <c r="FI48" t="s">
        <v>912</v>
      </c>
      <c r="FN48" t="s">
        <v>950</v>
      </c>
      <c r="FS48" t="s">
        <v>958</v>
      </c>
      <c r="FV48" t="s">
        <v>992</v>
      </c>
      <c r="FX48" t="s">
        <v>1165</v>
      </c>
      <c r="FY48" s="9">
        <v>45043.460335628937</v>
      </c>
      <c r="FZ48" s="9">
        <v>45043.472718588811</v>
      </c>
      <c r="GA48" s="9">
        <v>45043.472579381341</v>
      </c>
      <c r="GB48" t="s">
        <v>1166</v>
      </c>
      <c r="GC48" t="s">
        <v>1090</v>
      </c>
      <c r="GD48" t="s">
        <v>632</v>
      </c>
      <c r="GE48" t="s">
        <v>1005</v>
      </c>
      <c r="GF48" t="s">
        <v>1066</v>
      </c>
      <c r="GG48" t="s">
        <v>1007</v>
      </c>
      <c r="GH48" t="s">
        <v>1008</v>
      </c>
      <c r="GI48" t="s">
        <v>1009</v>
      </c>
      <c r="GJ48" t="s">
        <v>1010</v>
      </c>
      <c r="GK48" t="s">
        <v>1011</v>
      </c>
      <c r="GL48" t="s">
        <v>1012</v>
      </c>
      <c r="GM48" t="str">
        <f>IF(ISNA(VLOOKUP($A48,'Org Names'!$B$7:$I$503,2,FALSE)),$B48,VLOOKUP($A48,'Org Names'!$B$7:$I$503,2,FALSE))</f>
        <v>Royal Devon University Healthcare</v>
      </c>
      <c r="GN48" t="str">
        <f t="shared" si="3"/>
        <v>RH8 - Royal Devon University Healthcare</v>
      </c>
      <c r="GO48" t="str">
        <f>IF(ISNA(VLOOKUP($GM48,'Org Names'!$C$7:$I$503,2,FALSE)),$B48,VLOOKUP($GM48,'Org Names'!$C$7:$I$503,2,FALSE))</f>
        <v>South West</v>
      </c>
      <c r="GP48" t="str">
        <f>IF(ISNA(VLOOKUP($GM48,'Org Names'!$C$7:$I$503,3,FALSE)),$B48,VLOOKUP($GM48,'Org Names'!$C$7:$I$503,3,FALSE))</f>
        <v>Acute</v>
      </c>
    </row>
    <row r="49" spans="1:198">
      <c r="A49" t="s">
        <v>382</v>
      </c>
      <c r="D49" t="s">
        <v>479</v>
      </c>
      <c r="F49" t="s">
        <v>527</v>
      </c>
      <c r="H49">
        <v>18</v>
      </c>
      <c r="I49">
        <v>17.8</v>
      </c>
      <c r="J49">
        <v>17.8</v>
      </c>
      <c r="K49">
        <v>0</v>
      </c>
      <c r="M49">
        <v>0</v>
      </c>
      <c r="N49">
        <v>0</v>
      </c>
      <c r="O49">
        <v>1</v>
      </c>
      <c r="P49">
        <v>0</v>
      </c>
      <c r="Q49">
        <v>0</v>
      </c>
      <c r="R49">
        <v>0</v>
      </c>
      <c r="S49">
        <v>3</v>
      </c>
      <c r="T49">
        <v>0</v>
      </c>
      <c r="U49">
        <v>4</v>
      </c>
      <c r="V49">
        <v>0</v>
      </c>
      <c r="W49">
        <v>1</v>
      </c>
      <c r="X49">
        <v>0</v>
      </c>
      <c r="Y49">
        <v>3.8</v>
      </c>
      <c r="Z49">
        <v>0</v>
      </c>
      <c r="AA49">
        <v>5</v>
      </c>
      <c r="AB49">
        <v>0</v>
      </c>
      <c r="AC49">
        <v>0</v>
      </c>
      <c r="AD49">
        <v>0</v>
      </c>
      <c r="AE49">
        <v>0</v>
      </c>
      <c r="AF49">
        <v>0</v>
      </c>
      <c r="AG49">
        <v>0</v>
      </c>
      <c r="AH49">
        <v>0</v>
      </c>
      <c r="AJ49">
        <v>14</v>
      </c>
      <c r="AK49">
        <v>0</v>
      </c>
      <c r="AL49">
        <v>0</v>
      </c>
      <c r="AM49">
        <v>0</v>
      </c>
      <c r="AN49">
        <v>3.8</v>
      </c>
      <c r="AO49">
        <v>0</v>
      </c>
      <c r="AP49">
        <v>0</v>
      </c>
      <c r="AQ49">
        <v>0</v>
      </c>
      <c r="AR49">
        <v>0</v>
      </c>
      <c r="AS49">
        <v>0</v>
      </c>
      <c r="AU49" t="s">
        <v>597</v>
      </c>
      <c r="BA49" t="s">
        <v>598</v>
      </c>
      <c r="BB49" t="s">
        <v>617</v>
      </c>
      <c r="BC49" t="s">
        <v>1087</v>
      </c>
      <c r="BF49" t="s">
        <v>620</v>
      </c>
      <c r="BI49" t="s">
        <v>630</v>
      </c>
      <c r="BK49" t="s">
        <v>633</v>
      </c>
      <c r="BL49" t="s">
        <v>527</v>
      </c>
      <c r="BN49" t="s">
        <v>633</v>
      </c>
      <c r="BP49" t="s">
        <v>664</v>
      </c>
      <c r="BR49" t="s">
        <v>632</v>
      </c>
      <c r="CC49" t="s">
        <v>633</v>
      </c>
      <c r="CD49" t="s">
        <v>725</v>
      </c>
      <c r="CH49" t="s">
        <v>760</v>
      </c>
      <c r="CJ49" t="s">
        <v>633</v>
      </c>
      <c r="CK49" t="s">
        <v>765</v>
      </c>
      <c r="CM49" t="s">
        <v>767</v>
      </c>
      <c r="CR49" t="s">
        <v>632</v>
      </c>
      <c r="CZ49" t="s">
        <v>632</v>
      </c>
      <c r="DH49" t="s">
        <v>632</v>
      </c>
      <c r="DP49">
        <v>20000</v>
      </c>
      <c r="DR49" t="s">
        <v>800</v>
      </c>
      <c r="DT49" t="s">
        <v>802</v>
      </c>
      <c r="DU49" t="s">
        <v>598</v>
      </c>
      <c r="DV49" t="s">
        <v>809</v>
      </c>
      <c r="DX49" t="s">
        <v>812</v>
      </c>
      <c r="DZ49" t="s">
        <v>633</v>
      </c>
      <c r="EA49" t="s">
        <v>815</v>
      </c>
      <c r="EB49" t="s">
        <v>816</v>
      </c>
      <c r="EC49" t="s">
        <v>817</v>
      </c>
      <c r="ED49" t="s">
        <v>818</v>
      </c>
      <c r="EH49" t="s">
        <v>633</v>
      </c>
      <c r="EI49" t="s">
        <v>857</v>
      </c>
      <c r="EK49" t="s">
        <v>632</v>
      </c>
      <c r="EO49" t="s">
        <v>626</v>
      </c>
      <c r="EP49" t="s">
        <v>626</v>
      </c>
      <c r="ET49" t="s">
        <v>626</v>
      </c>
      <c r="EX49" t="s">
        <v>633</v>
      </c>
      <c r="EZ49" t="s">
        <v>903</v>
      </c>
      <c r="FB49" t="s">
        <v>905</v>
      </c>
      <c r="FC49" t="s">
        <v>906</v>
      </c>
      <c r="FE49" t="s">
        <v>908</v>
      </c>
      <c r="FF49" t="s">
        <v>909</v>
      </c>
      <c r="FG49" t="s">
        <v>910</v>
      </c>
      <c r="FH49" t="s">
        <v>911</v>
      </c>
      <c r="FU49" t="s">
        <v>960</v>
      </c>
      <c r="FV49" t="s">
        <v>993</v>
      </c>
      <c r="FX49" t="s">
        <v>1167</v>
      </c>
      <c r="FY49" s="9">
        <v>45041.511404269389</v>
      </c>
      <c r="FZ49" s="9">
        <v>45043.688631302713</v>
      </c>
      <c r="GA49" s="9">
        <v>45043.688520307398</v>
      </c>
      <c r="GB49" t="s">
        <v>1168</v>
      </c>
      <c r="GC49" t="s">
        <v>1126</v>
      </c>
      <c r="GD49" t="s">
        <v>632</v>
      </c>
      <c r="GE49" t="s">
        <v>1005</v>
      </c>
      <c r="GF49" t="s">
        <v>1066</v>
      </c>
      <c r="GG49" t="s">
        <v>1007</v>
      </c>
      <c r="GH49" t="s">
        <v>1008</v>
      </c>
      <c r="GI49" t="s">
        <v>1009</v>
      </c>
      <c r="GJ49" t="s">
        <v>1010</v>
      </c>
      <c r="GK49" t="s">
        <v>1011</v>
      </c>
      <c r="GL49" t="s">
        <v>1012</v>
      </c>
      <c r="GM49" t="str">
        <f>IF(ISNA(VLOOKUP($A49,'Org Names'!$B$7:$I$503,2,FALSE)),$B49,VLOOKUP($A49,'Org Names'!$B$7:$I$503,2,FALSE))</f>
        <v>NHS Shared Business Services (Wakefield)</v>
      </c>
      <c r="GN49" t="str">
        <f t="shared" si="3"/>
        <v>YDD90 - NHS Shared Business Services (Wakefield)</v>
      </c>
      <c r="GO49" t="str">
        <f>IF(ISNA(VLOOKUP($GM49,'Org Names'!$C$7:$I$503,2,FALSE)),$B49,VLOOKUP($GM49,'Org Names'!$C$7:$I$503,2,FALSE))</f>
        <v>North East and Yorkshire</v>
      </c>
      <c r="GP49" t="str">
        <f>IF(ISNA(VLOOKUP($GM49,'Org Names'!$C$7:$I$503,3,FALSE)),$B49,VLOOKUP($GM49,'Org Names'!$C$7:$I$503,3,FALSE))</f>
        <v>Arms Length</v>
      </c>
    </row>
    <row r="50" spans="1:198">
      <c r="A50" t="s">
        <v>384</v>
      </c>
      <c r="D50" t="s">
        <v>480</v>
      </c>
      <c r="F50" t="s">
        <v>528</v>
      </c>
      <c r="H50">
        <v>13</v>
      </c>
      <c r="I50">
        <v>12.6</v>
      </c>
      <c r="J50">
        <v>11.6</v>
      </c>
      <c r="K50">
        <v>1</v>
      </c>
      <c r="M50">
        <v>1</v>
      </c>
      <c r="N50">
        <v>0</v>
      </c>
      <c r="O50">
        <v>1</v>
      </c>
      <c r="P50">
        <v>0</v>
      </c>
      <c r="Q50">
        <v>1</v>
      </c>
      <c r="R50">
        <v>0</v>
      </c>
      <c r="S50">
        <v>2</v>
      </c>
      <c r="T50">
        <v>0</v>
      </c>
      <c r="U50">
        <v>4</v>
      </c>
      <c r="V50">
        <v>0</v>
      </c>
      <c r="W50">
        <v>2</v>
      </c>
      <c r="X50">
        <v>0</v>
      </c>
      <c r="Y50">
        <v>0</v>
      </c>
      <c r="Z50">
        <v>1</v>
      </c>
      <c r="AA50">
        <v>1</v>
      </c>
      <c r="AB50">
        <v>0</v>
      </c>
      <c r="AC50">
        <v>0.6</v>
      </c>
      <c r="AD50">
        <v>0</v>
      </c>
      <c r="AJ50">
        <v>12.6</v>
      </c>
      <c r="AK50">
        <v>1</v>
      </c>
      <c r="AR50">
        <v>12.6</v>
      </c>
      <c r="AS50">
        <v>1</v>
      </c>
      <c r="AU50" t="s">
        <v>595</v>
      </c>
      <c r="AX50" t="s">
        <v>613</v>
      </c>
      <c r="BC50" t="s">
        <v>1016</v>
      </c>
      <c r="BD50" t="s">
        <v>1169</v>
      </c>
      <c r="BF50" t="s">
        <v>621</v>
      </c>
      <c r="BI50" t="s">
        <v>630</v>
      </c>
      <c r="BK50" t="s">
        <v>633</v>
      </c>
      <c r="BL50" t="s">
        <v>528</v>
      </c>
      <c r="BM50" t="s">
        <v>1036</v>
      </c>
      <c r="BN50" t="s">
        <v>633</v>
      </c>
      <c r="BP50" t="s">
        <v>667</v>
      </c>
      <c r="BR50" t="s">
        <v>633</v>
      </c>
      <c r="CA50" t="s">
        <v>693</v>
      </c>
      <c r="CC50" t="s">
        <v>633</v>
      </c>
      <c r="CD50" t="s">
        <v>726</v>
      </c>
      <c r="CF50" t="s">
        <v>755</v>
      </c>
      <c r="CH50" t="s">
        <v>760</v>
      </c>
      <c r="CJ50" t="s">
        <v>632</v>
      </c>
      <c r="CR50" t="s">
        <v>632</v>
      </c>
      <c r="CZ50" t="s">
        <v>632</v>
      </c>
      <c r="DH50" t="s">
        <v>632</v>
      </c>
      <c r="DP50" t="s">
        <v>797</v>
      </c>
      <c r="DR50" t="s">
        <v>800</v>
      </c>
      <c r="DS50" t="s">
        <v>801</v>
      </c>
      <c r="DT50" t="s">
        <v>802</v>
      </c>
      <c r="DX50" t="s">
        <v>812</v>
      </c>
      <c r="DZ50" t="s">
        <v>632</v>
      </c>
      <c r="EH50" t="s">
        <v>633</v>
      </c>
      <c r="EI50" t="s">
        <v>858</v>
      </c>
      <c r="EK50" t="s">
        <v>632</v>
      </c>
      <c r="EM50" t="s">
        <v>894</v>
      </c>
      <c r="EO50" t="s">
        <v>626</v>
      </c>
      <c r="EP50" t="s">
        <v>626</v>
      </c>
      <c r="ER50" t="s">
        <v>630</v>
      </c>
      <c r="EX50" t="s">
        <v>633</v>
      </c>
      <c r="FB50" t="s">
        <v>905</v>
      </c>
      <c r="FE50" t="s">
        <v>908</v>
      </c>
      <c r="FF50" t="s">
        <v>909</v>
      </c>
      <c r="FP50" t="s">
        <v>955</v>
      </c>
      <c r="FQ50" t="s">
        <v>956</v>
      </c>
      <c r="FR50" t="s">
        <v>957</v>
      </c>
      <c r="FT50" t="s">
        <v>959</v>
      </c>
      <c r="FV50" t="s">
        <v>994</v>
      </c>
      <c r="FX50" t="s">
        <v>1170</v>
      </c>
      <c r="FY50" s="9">
        <v>45043.710265451351</v>
      </c>
      <c r="FZ50" s="9">
        <v>45043.721907318097</v>
      </c>
      <c r="GA50" s="9">
        <v>45043.721766892399</v>
      </c>
      <c r="GB50" t="s">
        <v>1171</v>
      </c>
      <c r="GC50" t="s">
        <v>1126</v>
      </c>
      <c r="GD50" t="s">
        <v>632</v>
      </c>
      <c r="GE50" t="s">
        <v>1005</v>
      </c>
      <c r="GF50" t="s">
        <v>1066</v>
      </c>
      <c r="GG50" t="s">
        <v>1007</v>
      </c>
      <c r="GH50" t="s">
        <v>1008</v>
      </c>
      <c r="GI50" t="s">
        <v>1009</v>
      </c>
      <c r="GJ50" t="s">
        <v>1010</v>
      </c>
      <c r="GK50" t="s">
        <v>1011</v>
      </c>
      <c r="GL50" t="s">
        <v>1012</v>
      </c>
      <c r="GM50" t="str">
        <f>IF(ISNA(VLOOKUP($A50,'Org Names'!$B$7:$I$503,2,FALSE)),$B50,VLOOKUP($A50,'Org Names'!$B$7:$I$503,2,FALSE))</f>
        <v>The Clatterbridge Cancer Centre</v>
      </c>
      <c r="GN50" t="str">
        <f t="shared" si="3"/>
        <v>REN - The Clatterbridge Cancer Centre</v>
      </c>
      <c r="GO50" t="str">
        <f>IF(ISNA(VLOOKUP($GM50,'Org Names'!$C$7:$I$503,2,FALSE)),$B50,VLOOKUP($GM50,'Org Names'!$C$7:$I$503,2,FALSE))</f>
        <v>North West</v>
      </c>
      <c r="GP50" t="str">
        <f>IF(ISNA(VLOOKUP($GM50,'Org Names'!$C$7:$I$503,3,FALSE)),$B50,VLOOKUP($GM50,'Org Names'!$C$7:$I$503,3,FALSE))</f>
        <v>NHS</v>
      </c>
    </row>
    <row r="51" spans="1:198">
      <c r="A51" t="s">
        <v>386</v>
      </c>
      <c r="D51" t="s">
        <v>481</v>
      </c>
      <c r="F51" t="s">
        <v>529</v>
      </c>
      <c r="H51">
        <v>4</v>
      </c>
      <c r="I51">
        <v>4</v>
      </c>
      <c r="J51">
        <v>4</v>
      </c>
      <c r="K51">
        <v>0</v>
      </c>
      <c r="W51">
        <v>1</v>
      </c>
      <c r="X51">
        <v>0</v>
      </c>
      <c r="Y51">
        <v>1</v>
      </c>
      <c r="Z51">
        <v>0</v>
      </c>
      <c r="AA51">
        <v>1</v>
      </c>
      <c r="AB51">
        <v>0</v>
      </c>
      <c r="AC51">
        <v>1</v>
      </c>
      <c r="AD51">
        <v>0</v>
      </c>
      <c r="AJ51">
        <v>2</v>
      </c>
      <c r="AK51">
        <v>0</v>
      </c>
      <c r="AP51">
        <v>2</v>
      </c>
      <c r="AQ51">
        <v>0</v>
      </c>
      <c r="AU51" t="s">
        <v>595</v>
      </c>
      <c r="AX51" t="s">
        <v>613</v>
      </c>
      <c r="BC51" t="s">
        <v>1000</v>
      </c>
      <c r="BD51" t="s">
        <v>1172</v>
      </c>
      <c r="BF51" t="s">
        <v>621</v>
      </c>
      <c r="BI51" t="s">
        <v>626</v>
      </c>
      <c r="BK51" t="s">
        <v>633</v>
      </c>
      <c r="BL51" t="s">
        <v>652</v>
      </c>
      <c r="BM51" t="s">
        <v>1036</v>
      </c>
      <c r="BN51" t="s">
        <v>633</v>
      </c>
      <c r="BP51" t="s">
        <v>667</v>
      </c>
      <c r="BR51" t="s">
        <v>632</v>
      </c>
      <c r="BY51" t="s">
        <v>677</v>
      </c>
      <c r="CC51" t="s">
        <v>633</v>
      </c>
      <c r="CD51" t="s">
        <v>727</v>
      </c>
      <c r="CF51" t="s">
        <v>756</v>
      </c>
      <c r="CH51" t="s">
        <v>760</v>
      </c>
      <c r="CJ51" t="s">
        <v>633</v>
      </c>
      <c r="CN51" t="s">
        <v>768</v>
      </c>
      <c r="CP51" t="s">
        <v>772</v>
      </c>
      <c r="CR51" t="s">
        <v>632</v>
      </c>
      <c r="CZ51" t="s">
        <v>632</v>
      </c>
      <c r="DH51" t="s">
        <v>632</v>
      </c>
      <c r="DP51" t="s">
        <v>798</v>
      </c>
      <c r="DR51" t="s">
        <v>800</v>
      </c>
      <c r="DT51" t="s">
        <v>802</v>
      </c>
      <c r="DX51" t="s">
        <v>813</v>
      </c>
      <c r="DZ51" t="s">
        <v>633</v>
      </c>
      <c r="EA51" t="s">
        <v>815</v>
      </c>
      <c r="EB51" t="s">
        <v>816</v>
      </c>
      <c r="EC51" t="s">
        <v>817</v>
      </c>
      <c r="ED51" t="s">
        <v>818</v>
      </c>
      <c r="EH51" t="s">
        <v>633</v>
      </c>
      <c r="EI51" t="s">
        <v>859</v>
      </c>
      <c r="EK51" t="s">
        <v>632</v>
      </c>
      <c r="EM51" t="s">
        <v>895</v>
      </c>
      <c r="EO51" t="s">
        <v>626</v>
      </c>
      <c r="EP51" t="s">
        <v>626</v>
      </c>
      <c r="EU51" t="s">
        <v>625</v>
      </c>
      <c r="EX51" t="s">
        <v>633</v>
      </c>
      <c r="EZ51" t="s">
        <v>903</v>
      </c>
      <c r="FA51" t="s">
        <v>904</v>
      </c>
      <c r="FI51" t="s">
        <v>912</v>
      </c>
      <c r="FN51" t="s">
        <v>951</v>
      </c>
      <c r="FP51" t="s">
        <v>955</v>
      </c>
      <c r="FQ51" t="s">
        <v>956</v>
      </c>
      <c r="FR51" t="s">
        <v>957</v>
      </c>
      <c r="FS51" t="s">
        <v>958</v>
      </c>
      <c r="FT51" t="s">
        <v>959</v>
      </c>
      <c r="FU51" t="s">
        <v>960</v>
      </c>
      <c r="FV51" t="s">
        <v>995</v>
      </c>
      <c r="FX51" t="s">
        <v>1173</v>
      </c>
      <c r="FY51" s="9">
        <v>45043.831834547942</v>
      </c>
      <c r="FZ51" s="9">
        <v>45043.839859541702</v>
      </c>
      <c r="GA51" s="9">
        <v>45043.839631559596</v>
      </c>
      <c r="GB51" t="s">
        <v>1174</v>
      </c>
      <c r="GC51" t="s">
        <v>1175</v>
      </c>
      <c r="GD51" t="s">
        <v>632</v>
      </c>
      <c r="GE51" t="s">
        <v>1005</v>
      </c>
      <c r="GF51" t="s">
        <v>1066</v>
      </c>
      <c r="GG51" t="s">
        <v>1007</v>
      </c>
      <c r="GH51" t="s">
        <v>1008</v>
      </c>
      <c r="GI51" t="s">
        <v>1009</v>
      </c>
      <c r="GJ51" t="s">
        <v>1010</v>
      </c>
      <c r="GK51" t="s">
        <v>1011</v>
      </c>
      <c r="GL51" t="s">
        <v>1012</v>
      </c>
      <c r="GM51" t="str">
        <f>IF(ISNA(VLOOKUP($A51,'Org Names'!$B$7:$I$503,2,FALSE)),$B51,VLOOKUP($A51,'Org Names'!$B$7:$I$503,2,FALSE))</f>
        <v>East of England Commissioning Region</v>
      </c>
      <c r="GN51" t="str">
        <f t="shared" si="3"/>
        <v>Y61 - East of England Commissioning Region</v>
      </c>
      <c r="GO51" t="str">
        <f>IF(ISNA(VLOOKUP($GM51,'Org Names'!$C$7:$I$503,2,FALSE)),$B51,VLOOKUP($GM51,'Org Names'!$C$7:$I$503,2,FALSE))</f>
        <v>East of England</v>
      </c>
      <c r="GP51" t="str">
        <f>IF(ISNA(VLOOKUP($GM51,'Org Names'!$C$7:$I$503,3,FALSE)),$B51,VLOOKUP($GM51,'Org Names'!$C$7:$I$503,3,FALSE))</f>
        <v>NHS</v>
      </c>
    </row>
    <row r="52" spans="1:198">
      <c r="A52">
        <v>407</v>
      </c>
      <c r="D52" t="s">
        <v>1176</v>
      </c>
      <c r="F52" t="s">
        <v>530</v>
      </c>
      <c r="H52">
        <v>18</v>
      </c>
      <c r="I52">
        <v>18</v>
      </c>
      <c r="J52">
        <v>14</v>
      </c>
      <c r="K52">
        <v>4</v>
      </c>
      <c r="M52">
        <v>0</v>
      </c>
      <c r="N52">
        <v>0</v>
      </c>
      <c r="O52">
        <v>0</v>
      </c>
      <c r="P52">
        <v>0</v>
      </c>
      <c r="Q52">
        <v>0</v>
      </c>
      <c r="R52">
        <v>0</v>
      </c>
      <c r="S52">
        <v>6</v>
      </c>
      <c r="T52">
        <v>4</v>
      </c>
      <c r="U52">
        <v>4</v>
      </c>
      <c r="V52">
        <v>1</v>
      </c>
      <c r="W52">
        <v>0</v>
      </c>
      <c r="X52">
        <v>0</v>
      </c>
      <c r="Y52">
        <v>1</v>
      </c>
      <c r="Z52">
        <v>0</v>
      </c>
      <c r="AE52">
        <v>1</v>
      </c>
      <c r="AF52">
        <v>1</v>
      </c>
      <c r="AG52">
        <v>0</v>
      </c>
      <c r="AH52">
        <v>0</v>
      </c>
      <c r="AR52">
        <v>14</v>
      </c>
      <c r="AS52">
        <v>4</v>
      </c>
      <c r="AU52" t="s">
        <v>593</v>
      </c>
      <c r="AY52" t="s">
        <v>614</v>
      </c>
      <c r="AZ52" t="s">
        <v>615</v>
      </c>
      <c r="BA52" t="s">
        <v>598</v>
      </c>
      <c r="BB52" t="s">
        <v>618</v>
      </c>
      <c r="BC52" t="s">
        <v>1013</v>
      </c>
      <c r="BF52" t="s">
        <v>621</v>
      </c>
      <c r="BI52" t="s">
        <v>630</v>
      </c>
      <c r="BK52" t="s">
        <v>632</v>
      </c>
      <c r="BL52" t="s">
        <v>1177</v>
      </c>
      <c r="BM52" t="s">
        <v>1178</v>
      </c>
      <c r="BN52" t="s">
        <v>633</v>
      </c>
      <c r="BP52" t="s">
        <v>667</v>
      </c>
      <c r="BR52" t="s">
        <v>633</v>
      </c>
      <c r="BU52" t="s">
        <v>672</v>
      </c>
      <c r="BW52" t="s">
        <v>675</v>
      </c>
      <c r="BX52" t="s">
        <v>676</v>
      </c>
      <c r="BY52" t="s">
        <v>677</v>
      </c>
      <c r="CC52" t="s">
        <v>633</v>
      </c>
      <c r="CD52" t="s">
        <v>728</v>
      </c>
      <c r="CF52" t="s">
        <v>757</v>
      </c>
      <c r="CH52" t="s">
        <v>760</v>
      </c>
      <c r="CJ52" t="s">
        <v>633</v>
      </c>
      <c r="CK52" t="s">
        <v>765</v>
      </c>
      <c r="CN52" t="s">
        <v>768</v>
      </c>
      <c r="CO52" t="s">
        <v>598</v>
      </c>
      <c r="CP52" t="s">
        <v>773</v>
      </c>
      <c r="CR52" t="s">
        <v>632</v>
      </c>
      <c r="CZ52" t="s">
        <v>633</v>
      </c>
      <c r="DA52" t="s">
        <v>765</v>
      </c>
      <c r="DB52" t="s">
        <v>766</v>
      </c>
      <c r="DH52" t="s">
        <v>632</v>
      </c>
      <c r="DP52" t="s">
        <v>779</v>
      </c>
      <c r="DR52" t="s">
        <v>800</v>
      </c>
      <c r="DS52" t="s">
        <v>801</v>
      </c>
      <c r="DT52" t="s">
        <v>802</v>
      </c>
      <c r="DX52" t="s">
        <v>812</v>
      </c>
      <c r="DZ52" t="s">
        <v>633</v>
      </c>
      <c r="EB52" t="s">
        <v>816</v>
      </c>
      <c r="ED52" t="s">
        <v>818</v>
      </c>
      <c r="EH52" t="s">
        <v>633</v>
      </c>
      <c r="EI52" t="s">
        <v>860</v>
      </c>
      <c r="EK52" t="s">
        <v>632</v>
      </c>
      <c r="EM52" t="s">
        <v>896</v>
      </c>
      <c r="EO52" t="s">
        <v>627</v>
      </c>
      <c r="EP52" t="s">
        <v>626</v>
      </c>
      <c r="ES52" t="s">
        <v>627</v>
      </c>
      <c r="EX52" t="s">
        <v>633</v>
      </c>
      <c r="FB52" t="s">
        <v>905</v>
      </c>
      <c r="FC52" t="s">
        <v>906</v>
      </c>
      <c r="FE52" t="s">
        <v>908</v>
      </c>
      <c r="FF52" t="s">
        <v>909</v>
      </c>
      <c r="FG52" t="s">
        <v>910</v>
      </c>
      <c r="FI52" t="s">
        <v>912</v>
      </c>
      <c r="FN52" t="s">
        <v>952</v>
      </c>
      <c r="FP52" t="s">
        <v>955</v>
      </c>
      <c r="FQ52" t="s">
        <v>956</v>
      </c>
      <c r="FR52" t="s">
        <v>957</v>
      </c>
      <c r="FV52" t="s">
        <v>996</v>
      </c>
      <c r="FX52" t="s">
        <v>1179</v>
      </c>
      <c r="FY52" s="9">
        <v>45043.826731315661</v>
      </c>
      <c r="FZ52" s="9">
        <v>45043.844971386679</v>
      </c>
      <c r="GA52" s="9">
        <v>45043.844897664298</v>
      </c>
      <c r="GB52" t="s">
        <v>1180</v>
      </c>
      <c r="GC52" t="s">
        <v>1090</v>
      </c>
      <c r="GD52" t="s">
        <v>632</v>
      </c>
      <c r="GE52" t="s">
        <v>1005</v>
      </c>
      <c r="GF52" t="s">
        <v>1066</v>
      </c>
      <c r="GG52" t="s">
        <v>1007</v>
      </c>
      <c r="GH52" t="s">
        <v>1008</v>
      </c>
      <c r="GI52" t="s">
        <v>1009</v>
      </c>
      <c r="GJ52" t="s">
        <v>1010</v>
      </c>
      <c r="GK52" t="s">
        <v>1011</v>
      </c>
      <c r="GL52" t="s">
        <v>1012</v>
      </c>
      <c r="GM52" t="str">
        <f>IF(ISNA(VLOOKUP($A52,'Org Names'!$B$7:$I$503,2,FALSE)),$B52,VLOOKUP($A52,'Org Names'!$B$7:$I$503,2,FALSE))</f>
        <v>Coventry City Council</v>
      </c>
      <c r="GN52" t="str">
        <f t="shared" si="3"/>
        <v>407 - Coventry City Council</v>
      </c>
      <c r="GO52" t="str">
        <f>IF(ISNA(VLOOKUP($GM52,'Org Names'!$C$7:$I$503,2,FALSE)),$B52,VLOOKUP($GM52,'Org Names'!$C$7:$I$503,2,FALSE))</f>
        <v>West Midlands</v>
      </c>
      <c r="GP52" t="str">
        <f>IF(ISNA(VLOOKUP($GM52,'Org Names'!$C$7:$I$503,3,FALSE)),$B52,VLOOKUP($GM52,'Org Names'!$C$7:$I$503,3,FALSE))</f>
        <v>Local Authority</v>
      </c>
    </row>
    <row r="53" spans="1:198">
      <c r="A53">
        <v>821</v>
      </c>
      <c r="B53" t="s">
        <v>392</v>
      </c>
      <c r="D53" t="s">
        <v>1181</v>
      </c>
      <c r="F53" t="s">
        <v>492</v>
      </c>
      <c r="H53">
        <v>5</v>
      </c>
      <c r="I53">
        <v>5</v>
      </c>
      <c r="J53">
        <v>5</v>
      </c>
      <c r="K53">
        <v>0</v>
      </c>
      <c r="M53">
        <v>0</v>
      </c>
      <c r="N53">
        <v>0</v>
      </c>
      <c r="O53">
        <v>0</v>
      </c>
      <c r="P53">
        <v>0</v>
      </c>
      <c r="Q53">
        <v>0</v>
      </c>
      <c r="R53">
        <v>0</v>
      </c>
      <c r="S53">
        <v>1</v>
      </c>
      <c r="T53">
        <v>0</v>
      </c>
      <c r="U53">
        <v>2</v>
      </c>
      <c r="V53">
        <v>0</v>
      </c>
      <c r="W53">
        <v>1</v>
      </c>
      <c r="X53">
        <v>0</v>
      </c>
      <c r="Y53">
        <v>1</v>
      </c>
      <c r="Z53">
        <v>0</v>
      </c>
      <c r="AA53">
        <v>0</v>
      </c>
      <c r="AB53">
        <v>0</v>
      </c>
      <c r="AC53">
        <v>0</v>
      </c>
      <c r="AD53">
        <v>0</v>
      </c>
      <c r="AE53">
        <v>0</v>
      </c>
      <c r="AF53">
        <v>0</v>
      </c>
      <c r="AG53">
        <v>0</v>
      </c>
      <c r="AH53">
        <v>0</v>
      </c>
      <c r="AJ53">
        <v>5</v>
      </c>
      <c r="AK53">
        <v>0</v>
      </c>
      <c r="AL53">
        <v>0</v>
      </c>
      <c r="AM53">
        <v>0</v>
      </c>
      <c r="AN53">
        <v>0</v>
      </c>
      <c r="AO53">
        <v>0</v>
      </c>
      <c r="AP53">
        <v>0</v>
      </c>
      <c r="AQ53">
        <v>0</v>
      </c>
      <c r="AR53">
        <v>0</v>
      </c>
      <c r="AS53">
        <v>0</v>
      </c>
      <c r="AU53" t="s">
        <v>597</v>
      </c>
      <c r="AY53" t="s">
        <v>614</v>
      </c>
      <c r="BC53" t="s">
        <v>1057</v>
      </c>
      <c r="BF53" t="s">
        <v>620</v>
      </c>
      <c r="BI53" t="s">
        <v>626</v>
      </c>
      <c r="BK53" t="s">
        <v>634</v>
      </c>
      <c r="BN53" t="s">
        <v>599</v>
      </c>
      <c r="BP53" t="s">
        <v>667</v>
      </c>
      <c r="BR53" t="s">
        <v>632</v>
      </c>
      <c r="BT53" t="s">
        <v>671</v>
      </c>
      <c r="BW53" t="s">
        <v>675</v>
      </c>
      <c r="BY53" t="s">
        <v>677</v>
      </c>
      <c r="CC53" t="s">
        <v>633</v>
      </c>
      <c r="CD53" t="s">
        <v>729</v>
      </c>
      <c r="CF53" t="s">
        <v>758</v>
      </c>
      <c r="CH53" t="s">
        <v>760</v>
      </c>
      <c r="CJ53" t="s">
        <v>632</v>
      </c>
      <c r="CR53" t="s">
        <v>632</v>
      </c>
      <c r="CZ53" t="s">
        <v>632</v>
      </c>
      <c r="DH53" t="s">
        <v>632</v>
      </c>
      <c r="DR53" t="s">
        <v>800</v>
      </c>
      <c r="DS53" t="s">
        <v>801</v>
      </c>
      <c r="DT53" t="s">
        <v>802</v>
      </c>
      <c r="DU53" t="s">
        <v>598</v>
      </c>
      <c r="DV53" t="s">
        <v>810</v>
      </c>
      <c r="DX53" t="s">
        <v>812</v>
      </c>
      <c r="DZ53" t="s">
        <v>632</v>
      </c>
      <c r="EH53" t="s">
        <v>633</v>
      </c>
      <c r="EI53" t="s">
        <v>861</v>
      </c>
      <c r="EK53" t="s">
        <v>633</v>
      </c>
      <c r="EL53" t="s">
        <v>867</v>
      </c>
      <c r="EO53" t="s">
        <v>626</v>
      </c>
      <c r="EP53" t="s">
        <v>626</v>
      </c>
      <c r="ET53" t="s">
        <v>626</v>
      </c>
      <c r="EX53" t="s">
        <v>633</v>
      </c>
      <c r="FB53" t="s">
        <v>905</v>
      </c>
      <c r="FC53" t="s">
        <v>906</v>
      </c>
      <c r="FF53" t="s">
        <v>909</v>
      </c>
      <c r="FN53" t="s">
        <v>953</v>
      </c>
      <c r="FQ53" t="s">
        <v>956</v>
      </c>
      <c r="FT53" t="s">
        <v>959</v>
      </c>
      <c r="FV53" t="s">
        <v>997</v>
      </c>
      <c r="FX53" t="s">
        <v>1182</v>
      </c>
      <c r="FY53" s="9">
        <v>45041.669078711668</v>
      </c>
      <c r="FZ53" s="9">
        <v>45044.447363690881</v>
      </c>
      <c r="GA53" s="9">
        <v>45044.447256007603</v>
      </c>
      <c r="GB53" t="s">
        <v>1183</v>
      </c>
      <c r="GC53" t="s">
        <v>1090</v>
      </c>
      <c r="GD53" t="s">
        <v>632</v>
      </c>
      <c r="GE53" t="s">
        <v>1005</v>
      </c>
      <c r="GF53" t="s">
        <v>1066</v>
      </c>
      <c r="GG53" t="s">
        <v>1007</v>
      </c>
      <c r="GH53" t="s">
        <v>1008</v>
      </c>
      <c r="GI53" t="s">
        <v>1009</v>
      </c>
      <c r="GJ53" t="s">
        <v>1010</v>
      </c>
      <c r="GK53" t="s">
        <v>1011</v>
      </c>
      <c r="GL53" t="s">
        <v>1012</v>
      </c>
      <c r="GM53" t="str">
        <f>IF(ISNA(VLOOKUP($A53,'Org Names'!$B$7:$I$503,2,FALSE)),$B53,VLOOKUP($A53,'Org Names'!$B$7:$I$503,2,FALSE))</f>
        <v>Medway Council</v>
      </c>
      <c r="GN53" t="str">
        <f t="shared" si="3"/>
        <v>821 - Medway Council</v>
      </c>
      <c r="GO53" t="str">
        <f>IF(ISNA(VLOOKUP($GM53,'Org Names'!$C$7:$I$503,2,FALSE)),$B53,VLOOKUP($GM53,'Org Names'!$C$7:$I$503,2,FALSE))</f>
        <v>South East</v>
      </c>
      <c r="GP53" t="str">
        <f>IF(ISNA(VLOOKUP($GM53,'Org Names'!$C$7:$I$503,3,FALSE)),$B53,VLOOKUP($GM53,'Org Names'!$C$7:$I$503,3,FALSE))</f>
        <v>Local Authority</v>
      </c>
    </row>
    <row r="54" spans="1:198">
      <c r="GM54">
        <f>IF(ISNA(VLOOKUP($A54,'Org Names'!$B$7:$I$503,2,FALSE)),$B54,VLOOKUP($A54,'Org Names'!$B$7:$I$503,2,FALSE))</f>
        <v>0</v>
      </c>
      <c r="GN54" t="str">
        <f t="shared" si="3"/>
        <v>XXX - 0</v>
      </c>
      <c r="GO54">
        <f>IF(ISNA(VLOOKUP($GM54,'Org Names'!$C$7:$I$503,2,FALSE)),$B54,VLOOKUP($GM54,'Org Names'!$C$7:$I$503,2,FALSE))</f>
        <v>0</v>
      </c>
      <c r="GP54">
        <f>IF(ISNA(VLOOKUP($GM54,'Org Names'!$C$7:$I$503,3,FALSE)),$B54,VLOOKUP($GM54,'Org Names'!$C$7:$I$503,3,FALSE))</f>
        <v>0</v>
      </c>
    </row>
    <row r="55" spans="1:198">
      <c r="GM55">
        <f>IF(ISNA(VLOOKUP($A55,'Org Names'!$B$7:$I$503,2,FALSE)),$B55,VLOOKUP($A55,'Org Names'!$B$7:$I$503,2,FALSE))</f>
        <v>0</v>
      </c>
      <c r="GN55" t="str">
        <f t="shared" si="3"/>
        <v>XXX - 0</v>
      </c>
      <c r="GO55">
        <f>IF(ISNA(VLOOKUP($GM55,'Org Names'!$C$7:$I$503,2,FALSE)),$B55,VLOOKUP($GM55,'Org Names'!$C$7:$I$503,2,FALSE))</f>
        <v>0</v>
      </c>
      <c r="GP55">
        <f>IF(ISNA(VLOOKUP($GM55,'Org Names'!$C$7:$I$503,3,FALSE)),$B55,VLOOKUP($GM55,'Org Names'!$C$7:$I$503,3,FALSE))</f>
        <v>0</v>
      </c>
    </row>
    <row r="56" spans="1:198">
      <c r="GM56">
        <f>IF(ISNA(VLOOKUP($A56,'Org Names'!$B$7:$I$503,2,FALSE)),$B56,VLOOKUP($A56,'Org Names'!$B$7:$I$503,2,FALSE))</f>
        <v>0</v>
      </c>
      <c r="GN56" t="str">
        <f t="shared" si="3"/>
        <v>XXX - 0</v>
      </c>
      <c r="GO56">
        <f>IF(ISNA(VLOOKUP($GM56,'Org Names'!$C$7:$I$503,2,FALSE)),$B56,VLOOKUP($GM56,'Org Names'!$C$7:$I$503,2,FALSE))</f>
        <v>0</v>
      </c>
      <c r="GP56">
        <f>IF(ISNA(VLOOKUP($GM56,'Org Names'!$C$7:$I$503,3,FALSE)),$B56,VLOOKUP($GM56,'Org Names'!$C$7:$I$503,3,FALSE))</f>
        <v>0</v>
      </c>
    </row>
    <row r="57" spans="1:198">
      <c r="GM57">
        <f>IF(ISNA(VLOOKUP($A57,'Org Names'!$B$7:$I$503,2,FALSE)),$B57,VLOOKUP($A57,'Org Names'!$B$7:$I$503,2,FALSE))</f>
        <v>0</v>
      </c>
      <c r="GN57" t="str">
        <f t="shared" si="3"/>
        <v>XXX - 0</v>
      </c>
      <c r="GO57">
        <f>IF(ISNA(VLOOKUP($GM57,'Org Names'!$C$7:$I$503,2,FALSE)),$B57,VLOOKUP($GM57,'Org Names'!$C$7:$I$503,2,FALSE))</f>
        <v>0</v>
      </c>
      <c r="GP57">
        <f>IF(ISNA(VLOOKUP($GM57,'Org Names'!$C$7:$I$503,3,FALSE)),$B57,VLOOKUP($GM57,'Org Names'!$C$7:$I$503,3,FALSE))</f>
        <v>0</v>
      </c>
    </row>
    <row r="58" spans="1:198">
      <c r="GM58">
        <f>IF(ISNA(VLOOKUP($A58,'Org Names'!$B$7:$I$503,2,FALSE)),$B58,VLOOKUP($A58,'Org Names'!$B$7:$I$503,2,FALSE))</f>
        <v>0</v>
      </c>
      <c r="GN58" t="str">
        <f t="shared" si="3"/>
        <v>XXX - 0</v>
      </c>
      <c r="GO58">
        <f>IF(ISNA(VLOOKUP($GM58,'Org Names'!$C$7:$I$503,2,FALSE)),$B58,VLOOKUP($GM58,'Org Names'!$C$7:$I$503,2,FALSE))</f>
        <v>0</v>
      </c>
      <c r="GP58">
        <f>IF(ISNA(VLOOKUP($GM58,'Org Names'!$C$7:$I$503,3,FALSE)),$B58,VLOOKUP($GM58,'Org Names'!$C$7:$I$503,3,FALSE))</f>
        <v>0</v>
      </c>
    </row>
    <row r="59" spans="1:198">
      <c r="GM59">
        <f>IF(ISNA(VLOOKUP($A59,'Org Names'!$B$7:$I$503,2,FALSE)),$B59,VLOOKUP($A59,'Org Names'!$B$7:$I$503,2,FALSE))</f>
        <v>0</v>
      </c>
      <c r="GN59" t="str">
        <f t="shared" si="3"/>
        <v>XXX - 0</v>
      </c>
      <c r="GO59">
        <f>IF(ISNA(VLOOKUP($GM59,'Org Names'!$C$7:$I$503,2,FALSE)),$B59,VLOOKUP($GM59,'Org Names'!$C$7:$I$503,2,FALSE))</f>
        <v>0</v>
      </c>
      <c r="GP59">
        <f>IF(ISNA(VLOOKUP($GM59,'Org Names'!$C$7:$I$503,3,FALSE)),$B59,VLOOKUP($GM59,'Org Names'!$C$7:$I$503,3,FALSE))</f>
        <v>0</v>
      </c>
    </row>
    <row r="60" spans="1:198">
      <c r="GM60">
        <f>IF(ISNA(VLOOKUP($A60,'Org Names'!$B$7:$I$503,2,FALSE)),$B60,VLOOKUP($A60,'Org Names'!$B$7:$I$503,2,FALSE))</f>
        <v>0</v>
      </c>
      <c r="GN60" t="str">
        <f t="shared" si="3"/>
        <v>XXX - 0</v>
      </c>
      <c r="GO60">
        <f>IF(ISNA(VLOOKUP($GM60,'Org Names'!$C$7:$I$503,2,FALSE)),$B60,VLOOKUP($GM60,'Org Names'!$C$7:$I$503,2,FALSE))</f>
        <v>0</v>
      </c>
      <c r="GP60">
        <f>IF(ISNA(VLOOKUP($GM60,'Org Names'!$C$7:$I$503,3,FALSE)),$B60,VLOOKUP($GM60,'Org Names'!$C$7:$I$503,3,FALSE))</f>
        <v>0</v>
      </c>
    </row>
    <row r="61" spans="1:198">
      <c r="GM61">
        <f>IF(ISNA(VLOOKUP($A61,'Org Names'!$B$7:$I$503,2,FALSE)),$B61,VLOOKUP($A61,'Org Names'!$B$7:$I$503,2,FALSE))</f>
        <v>0</v>
      </c>
      <c r="GN61" t="str">
        <f t="shared" si="3"/>
        <v>XXX - 0</v>
      </c>
      <c r="GO61">
        <f>IF(ISNA(VLOOKUP($GM61,'Org Names'!$C$7:$I$503,2,FALSE)),$B61,VLOOKUP($GM61,'Org Names'!$C$7:$I$503,2,FALSE))</f>
        <v>0</v>
      </c>
      <c r="GP61">
        <f>IF(ISNA(VLOOKUP($GM61,'Org Names'!$C$7:$I$503,3,FALSE)),$B61,VLOOKUP($GM61,'Org Names'!$C$7:$I$503,3,FALSE))</f>
        <v>0</v>
      </c>
    </row>
    <row r="62" spans="1:198">
      <c r="GM62">
        <f>IF(ISNA(VLOOKUP($A62,'Org Names'!$B$7:$I$503,2,FALSE)),$B62,VLOOKUP($A62,'Org Names'!$B$7:$I$503,2,FALSE))</f>
        <v>0</v>
      </c>
      <c r="GN62" t="str">
        <f t="shared" si="3"/>
        <v>XXX - 0</v>
      </c>
      <c r="GO62">
        <f>IF(ISNA(VLOOKUP($GM62,'Org Names'!$C$7:$I$503,2,FALSE)),$B62,VLOOKUP($GM62,'Org Names'!$C$7:$I$503,2,FALSE))</f>
        <v>0</v>
      </c>
      <c r="GP62">
        <f>IF(ISNA(VLOOKUP($GM62,'Org Names'!$C$7:$I$503,3,FALSE)),$B62,VLOOKUP($GM62,'Org Names'!$C$7:$I$503,3,FALSE))</f>
        <v>0</v>
      </c>
    </row>
    <row r="63" spans="1:198">
      <c r="GM63">
        <f>IF(ISNA(VLOOKUP($A63,'Org Names'!$B$7:$I$503,2,FALSE)),$B63,VLOOKUP($A63,'Org Names'!$B$7:$I$503,2,FALSE))</f>
        <v>0</v>
      </c>
      <c r="GN63" t="str">
        <f t="shared" si="3"/>
        <v>XXX - 0</v>
      </c>
      <c r="GO63">
        <f>IF(ISNA(VLOOKUP($GM63,'Org Names'!$C$7:$I$503,2,FALSE)),$B63,VLOOKUP($GM63,'Org Names'!$C$7:$I$503,2,FALSE))</f>
        <v>0</v>
      </c>
      <c r="GP63">
        <f>IF(ISNA(VLOOKUP($GM63,'Org Names'!$C$7:$I$503,3,FALSE)),$B63,VLOOKUP($GM63,'Org Names'!$C$7:$I$503,3,FALSE))</f>
        <v>0</v>
      </c>
    </row>
    <row r="64" spans="1:198">
      <c r="GM64">
        <f>IF(ISNA(VLOOKUP($A64,'Org Names'!$B$7:$I$503,2,FALSE)),$B64,VLOOKUP($A64,'Org Names'!$B$7:$I$503,2,FALSE))</f>
        <v>0</v>
      </c>
      <c r="GN64" t="str">
        <f t="shared" si="3"/>
        <v>XXX - 0</v>
      </c>
      <c r="GO64">
        <f>IF(ISNA(VLOOKUP($GM64,'Org Names'!$C$7:$I$503,2,FALSE)),$B64,VLOOKUP($GM64,'Org Names'!$C$7:$I$503,2,FALSE))</f>
        <v>0</v>
      </c>
      <c r="GP64">
        <f>IF(ISNA(VLOOKUP($GM64,'Org Names'!$C$7:$I$503,3,FALSE)),$B64,VLOOKUP($GM64,'Org Names'!$C$7:$I$503,3,FALSE))</f>
        <v>0</v>
      </c>
    </row>
    <row r="65" spans="195:198">
      <c r="GM65">
        <f>IF(ISNA(VLOOKUP($A65,'Org Names'!$B$7:$I$503,2,FALSE)),$B65,VLOOKUP($A65,'Org Names'!$B$7:$I$503,2,FALSE))</f>
        <v>0</v>
      </c>
      <c r="GN65" t="str">
        <f t="shared" si="3"/>
        <v>XXX - 0</v>
      </c>
      <c r="GO65">
        <f>IF(ISNA(VLOOKUP($GM65,'Org Names'!$C$7:$I$503,2,FALSE)),$B65,VLOOKUP($GM65,'Org Names'!$C$7:$I$503,2,FALSE))</f>
        <v>0</v>
      </c>
      <c r="GP65">
        <f>IF(ISNA(VLOOKUP($GM65,'Org Names'!$C$7:$I$503,3,FALSE)),$B65,VLOOKUP($GM65,'Org Names'!$C$7:$I$503,3,FALSE))</f>
        <v>0</v>
      </c>
    </row>
    <row r="66" spans="195:198">
      <c r="GM66">
        <f>IF(ISNA(VLOOKUP($A66,'Org Names'!$B$7:$I$503,2,FALSE)),$B66,VLOOKUP($A66,'Org Names'!$B$7:$I$503,2,FALSE))</f>
        <v>0</v>
      </c>
      <c r="GN66" t="str">
        <f t="shared" si="3"/>
        <v>XXX - 0</v>
      </c>
      <c r="GO66">
        <f>IF(ISNA(VLOOKUP($GM66,'Org Names'!$C$7:$I$503,2,FALSE)),$B66,VLOOKUP($GM66,'Org Names'!$C$7:$I$503,2,FALSE))</f>
        <v>0</v>
      </c>
      <c r="GP66">
        <f>IF(ISNA(VLOOKUP($GM66,'Org Names'!$C$7:$I$503,3,FALSE)),$B66,VLOOKUP($GM66,'Org Names'!$C$7:$I$503,3,FALSE))</f>
        <v>0</v>
      </c>
    </row>
    <row r="67" spans="195:198">
      <c r="GM67">
        <f>IF(ISNA(VLOOKUP($A67,'Org Names'!$B$7:$I$503,2,FALSE)),$B67,VLOOKUP($A67,'Org Names'!$B$7:$I$503,2,FALSE))</f>
        <v>0</v>
      </c>
      <c r="GN67" t="str">
        <f t="shared" si="3"/>
        <v>XXX - 0</v>
      </c>
      <c r="GO67">
        <f>IF(ISNA(VLOOKUP($GM67,'Org Names'!$C$7:$I$503,2,FALSE)),$B67,VLOOKUP($GM67,'Org Names'!$C$7:$I$503,2,FALSE))</f>
        <v>0</v>
      </c>
      <c r="GP67">
        <f>IF(ISNA(VLOOKUP($GM67,'Org Names'!$C$7:$I$503,3,FALSE)),$B67,VLOOKUP($GM67,'Org Names'!$C$7:$I$503,3,FALSE))</f>
        <v>0</v>
      </c>
    </row>
    <row r="68" spans="195:198">
      <c r="GM68">
        <f>IF(ISNA(VLOOKUP($A68,'Org Names'!$B$7:$I$503,2,FALSE)),$B68,VLOOKUP($A68,'Org Names'!$B$7:$I$503,2,FALSE))</f>
        <v>0</v>
      </c>
      <c r="GN68" t="str">
        <f t="shared" si="3"/>
        <v>XXX - 0</v>
      </c>
      <c r="GO68">
        <f>IF(ISNA(VLOOKUP($GM68,'Org Names'!$C$7:$I$503,2,FALSE)),$B68,VLOOKUP($GM68,'Org Names'!$C$7:$I$503,2,FALSE))</f>
        <v>0</v>
      </c>
      <c r="GP68">
        <f>IF(ISNA(VLOOKUP($GM68,'Org Names'!$C$7:$I$503,3,FALSE)),$B68,VLOOKUP($GM68,'Org Names'!$C$7:$I$503,3,FALSE))</f>
        <v>0</v>
      </c>
    </row>
    <row r="69" spans="195:198">
      <c r="GM69">
        <f>IF(ISNA(VLOOKUP($A69,'Org Names'!$B$7:$I$503,2,FALSE)),$B69,VLOOKUP($A69,'Org Names'!$B$7:$I$503,2,FALSE))</f>
        <v>0</v>
      </c>
      <c r="GN69" t="str">
        <f t="shared" si="3"/>
        <v>XXX - 0</v>
      </c>
      <c r="GO69">
        <f>IF(ISNA(VLOOKUP($GM69,'Org Names'!$C$7:$I$503,2,FALSE)),$B69,VLOOKUP($GM69,'Org Names'!$C$7:$I$503,2,FALSE))</f>
        <v>0</v>
      </c>
      <c r="GP69">
        <f>IF(ISNA(VLOOKUP($GM69,'Org Names'!$C$7:$I$503,3,FALSE)),$B69,VLOOKUP($GM69,'Org Names'!$C$7:$I$503,3,FALSE))</f>
        <v>0</v>
      </c>
    </row>
    <row r="70" spans="195:198">
      <c r="GM70">
        <f>IF(ISNA(VLOOKUP($A70,'Org Names'!$B$7:$I$503,2,FALSE)),$B70,VLOOKUP($A70,'Org Names'!$B$7:$I$503,2,FALSE))</f>
        <v>0</v>
      </c>
      <c r="GN70" t="str">
        <f t="shared" si="3"/>
        <v>XXX - 0</v>
      </c>
      <c r="GO70">
        <f>IF(ISNA(VLOOKUP($GM70,'Org Names'!$C$7:$I$503,2,FALSE)),$B70,VLOOKUP($GM70,'Org Names'!$C$7:$I$503,2,FALSE))</f>
        <v>0</v>
      </c>
      <c r="GP70">
        <f>IF(ISNA(VLOOKUP($GM70,'Org Names'!$C$7:$I$503,3,FALSE)),$B70,VLOOKUP($GM70,'Org Names'!$C$7:$I$503,3,FALSE))</f>
        <v>0</v>
      </c>
    </row>
    <row r="71" spans="195:198">
      <c r="GM71">
        <f>IF(ISNA(VLOOKUP($A71,'Org Names'!$B$7:$I$503,2,FALSE)),$B71,VLOOKUP($A71,'Org Names'!$B$7:$I$503,2,FALSE))</f>
        <v>0</v>
      </c>
      <c r="GN71" t="str">
        <f t="shared" si="3"/>
        <v>XXX - 0</v>
      </c>
      <c r="GO71">
        <f>IF(ISNA(VLOOKUP($GM71,'Org Names'!$C$7:$I$503,2,FALSE)),$B71,VLOOKUP($GM71,'Org Names'!$C$7:$I$503,2,FALSE))</f>
        <v>0</v>
      </c>
      <c r="GP71">
        <f>IF(ISNA(VLOOKUP($GM71,'Org Names'!$C$7:$I$503,3,FALSE)),$B71,VLOOKUP($GM71,'Org Names'!$C$7:$I$503,3,FALSE))</f>
        <v>0</v>
      </c>
    </row>
    <row r="72" spans="195:198">
      <c r="GM72">
        <f>IF(ISNA(VLOOKUP($A72,'Org Names'!$B$7:$I$503,2,FALSE)),$B72,VLOOKUP($A72,'Org Names'!$B$7:$I$503,2,FALSE))</f>
        <v>0</v>
      </c>
      <c r="GN72" t="str">
        <f t="shared" si="3"/>
        <v>XXX - 0</v>
      </c>
      <c r="GO72">
        <f>IF(ISNA(VLOOKUP($GM72,'Org Names'!$C$7:$I$503,2,FALSE)),$B72,VLOOKUP($GM72,'Org Names'!$C$7:$I$503,2,FALSE))</f>
        <v>0</v>
      </c>
      <c r="GP72">
        <f>IF(ISNA(VLOOKUP($GM72,'Org Names'!$C$7:$I$503,3,FALSE)),$B72,VLOOKUP($GM72,'Org Names'!$C$7:$I$503,3,FALSE))</f>
        <v>0</v>
      </c>
    </row>
    <row r="73" spans="195:198">
      <c r="GM73">
        <f>IF(ISNA(VLOOKUP($A73,'Org Names'!$B$7:$I$503,2,FALSE)),$B73,VLOOKUP($A73,'Org Names'!$B$7:$I$503,2,FALSE))</f>
        <v>0</v>
      </c>
      <c r="GN73" t="str">
        <f t="shared" si="3"/>
        <v>XXX - 0</v>
      </c>
      <c r="GO73">
        <f>IF(ISNA(VLOOKUP($GM73,'Org Names'!$C$7:$I$503,2,FALSE)),$B73,VLOOKUP($GM73,'Org Names'!$C$7:$I$503,2,FALSE))</f>
        <v>0</v>
      </c>
      <c r="GP73">
        <f>IF(ISNA(VLOOKUP($GM73,'Org Names'!$C$7:$I$503,3,FALSE)),$B73,VLOOKUP($GM73,'Org Names'!$C$7:$I$503,3,FALSE))</f>
        <v>0</v>
      </c>
    </row>
    <row r="74" spans="195:198">
      <c r="GM74">
        <f>IF(ISNA(VLOOKUP($A74,'Org Names'!$B$7:$I$503,2,FALSE)),$B74,VLOOKUP($A74,'Org Names'!$B$7:$I$503,2,FALSE))</f>
        <v>0</v>
      </c>
      <c r="GN74" t="str">
        <f t="shared" si="3"/>
        <v>XXX - 0</v>
      </c>
      <c r="GO74">
        <f>IF(ISNA(VLOOKUP($GM74,'Org Names'!$C$7:$I$503,2,FALSE)),$B74,VLOOKUP($GM74,'Org Names'!$C$7:$I$503,2,FALSE))</f>
        <v>0</v>
      </c>
      <c r="GP74">
        <f>IF(ISNA(VLOOKUP($GM74,'Org Names'!$C$7:$I$503,3,FALSE)),$B74,VLOOKUP($GM74,'Org Names'!$C$7:$I$503,3,FALSE))</f>
        <v>0</v>
      </c>
    </row>
    <row r="75" spans="195:198">
      <c r="GM75">
        <f>IF(ISNA(VLOOKUP($A75,'Org Names'!$B$7:$I$503,2,FALSE)),$B75,VLOOKUP($A75,'Org Names'!$B$7:$I$503,2,FALSE))</f>
        <v>0</v>
      </c>
      <c r="GN75" t="str">
        <f t="shared" si="3"/>
        <v>XXX - 0</v>
      </c>
      <c r="GO75">
        <f>IF(ISNA(VLOOKUP($GM75,'Org Names'!$C$7:$I$503,2,FALSE)),$B75,VLOOKUP($GM75,'Org Names'!$C$7:$I$503,2,FALSE))</f>
        <v>0</v>
      </c>
      <c r="GP75">
        <f>IF(ISNA(VLOOKUP($GM75,'Org Names'!$C$7:$I$503,3,FALSE)),$B75,VLOOKUP($GM75,'Org Names'!$C$7:$I$503,3,FALSE))</f>
        <v>0</v>
      </c>
    </row>
    <row r="76" spans="195:198">
      <c r="GM76">
        <f>IF(ISNA(VLOOKUP($A76,'Org Names'!$B$7:$I$503,2,FALSE)),$B76,VLOOKUP($A76,'Org Names'!$B$7:$I$503,2,FALSE))</f>
        <v>0</v>
      </c>
      <c r="GN76" t="str">
        <f t="shared" si="3"/>
        <v>XXX - 0</v>
      </c>
      <c r="GO76">
        <f>IF(ISNA(VLOOKUP($GM76,'Org Names'!$C$7:$I$503,2,FALSE)),$B76,VLOOKUP($GM76,'Org Names'!$C$7:$I$503,2,FALSE))</f>
        <v>0</v>
      </c>
      <c r="GP76">
        <f>IF(ISNA(VLOOKUP($GM76,'Org Names'!$C$7:$I$503,3,FALSE)),$B76,VLOOKUP($GM76,'Org Names'!$C$7:$I$503,3,FALSE))</f>
        <v>0</v>
      </c>
    </row>
    <row r="77" spans="195:198">
      <c r="GM77">
        <f>IF(ISNA(VLOOKUP($A77,'Org Names'!$B$7:$I$503,2,FALSE)),$B77,VLOOKUP($A77,'Org Names'!$B$7:$I$503,2,FALSE))</f>
        <v>0</v>
      </c>
      <c r="GN77" t="str">
        <f t="shared" si="3"/>
        <v>XXX - 0</v>
      </c>
      <c r="GO77">
        <f>IF(ISNA(VLOOKUP($GM77,'Org Names'!$C$7:$I$503,2,FALSE)),$B77,VLOOKUP($GM77,'Org Names'!$C$7:$I$503,2,FALSE))</f>
        <v>0</v>
      </c>
      <c r="GP77">
        <f>IF(ISNA(VLOOKUP($GM77,'Org Names'!$C$7:$I$503,3,FALSE)),$B77,VLOOKUP($GM77,'Org Names'!$C$7:$I$503,3,FALSE))</f>
        <v>0</v>
      </c>
    </row>
    <row r="78" spans="195:198">
      <c r="GM78">
        <f>IF(ISNA(VLOOKUP($A78,'Org Names'!$B$7:$I$503,2,FALSE)),$B78,VLOOKUP($A78,'Org Names'!$B$7:$I$503,2,FALSE))</f>
        <v>0</v>
      </c>
      <c r="GN78" t="str">
        <f t="shared" si="3"/>
        <v>XXX - 0</v>
      </c>
      <c r="GO78">
        <f>IF(ISNA(VLOOKUP($GM78,'Org Names'!$C$7:$I$503,2,FALSE)),$B78,VLOOKUP($GM78,'Org Names'!$C$7:$I$503,2,FALSE))</f>
        <v>0</v>
      </c>
      <c r="GP78">
        <f>IF(ISNA(VLOOKUP($GM78,'Org Names'!$C$7:$I$503,3,FALSE)),$B78,VLOOKUP($GM78,'Org Names'!$C$7:$I$503,3,FALSE))</f>
        <v>0</v>
      </c>
    </row>
    <row r="79" spans="195:198">
      <c r="GM79">
        <f>IF(ISNA(VLOOKUP($A79,'Org Names'!$B$7:$I$503,2,FALSE)),$B79,VLOOKUP($A79,'Org Names'!$B$7:$I$503,2,FALSE))</f>
        <v>0</v>
      </c>
      <c r="GN79" t="str">
        <f t="shared" si="3"/>
        <v>XXX - 0</v>
      </c>
      <c r="GO79">
        <f>IF(ISNA(VLOOKUP($GM79,'Org Names'!$C$7:$I$503,2,FALSE)),$B79,VLOOKUP($GM79,'Org Names'!$C$7:$I$503,2,FALSE))</f>
        <v>0</v>
      </c>
      <c r="GP79">
        <f>IF(ISNA(VLOOKUP($GM79,'Org Names'!$C$7:$I$503,3,FALSE)),$B79,VLOOKUP($GM79,'Org Names'!$C$7:$I$503,3,FALSE))</f>
        <v>0</v>
      </c>
    </row>
    <row r="80" spans="195:198">
      <c r="GM80">
        <f>IF(ISNA(VLOOKUP($A80,'Org Names'!$B$7:$I$503,2,FALSE)),$B80,VLOOKUP($A80,'Org Names'!$B$7:$I$503,2,FALSE))</f>
        <v>0</v>
      </c>
      <c r="GN80" t="str">
        <f t="shared" si="3"/>
        <v>XXX - 0</v>
      </c>
      <c r="GO80">
        <f>IF(ISNA(VLOOKUP($GM80,'Org Names'!$C$7:$I$503,2,FALSE)),$B80,VLOOKUP($GM80,'Org Names'!$C$7:$I$503,2,FALSE))</f>
        <v>0</v>
      </c>
      <c r="GP80">
        <f>IF(ISNA(VLOOKUP($GM80,'Org Names'!$C$7:$I$503,3,FALSE)),$B80,VLOOKUP($GM80,'Org Names'!$C$7:$I$503,3,FALSE))</f>
        <v>0</v>
      </c>
    </row>
    <row r="81" spans="195:198">
      <c r="GM81">
        <f>IF(ISNA(VLOOKUP($A81,'Org Names'!$B$7:$I$503,2,FALSE)),$B81,VLOOKUP($A81,'Org Names'!$B$7:$I$503,2,FALSE))</f>
        <v>0</v>
      </c>
      <c r="GN81" t="str">
        <f t="shared" si="3"/>
        <v>XXX - 0</v>
      </c>
      <c r="GO81">
        <f>IF(ISNA(VLOOKUP($GM81,'Org Names'!$C$7:$I$503,2,FALSE)),$B81,VLOOKUP($GM81,'Org Names'!$C$7:$I$503,2,FALSE))</f>
        <v>0</v>
      </c>
      <c r="GP81">
        <f>IF(ISNA(VLOOKUP($GM81,'Org Names'!$C$7:$I$503,3,FALSE)),$B81,VLOOKUP($GM81,'Org Names'!$C$7:$I$503,3,FALSE))</f>
        <v>0</v>
      </c>
    </row>
    <row r="82" spans="195:198">
      <c r="GM82">
        <f>IF(ISNA(VLOOKUP($A82,'Org Names'!$B$7:$I$503,2,FALSE)),$B82,VLOOKUP($A82,'Org Names'!$B$7:$I$503,2,FALSE))</f>
        <v>0</v>
      </c>
      <c r="GN82" t="str">
        <f t="shared" si="3"/>
        <v>XXX - 0</v>
      </c>
      <c r="GO82">
        <f>IF(ISNA(VLOOKUP($GM82,'Org Names'!$C$7:$I$503,2,FALSE)),$B82,VLOOKUP($GM82,'Org Names'!$C$7:$I$503,2,FALSE))</f>
        <v>0</v>
      </c>
      <c r="GP82">
        <f>IF(ISNA(VLOOKUP($GM82,'Org Names'!$C$7:$I$503,3,FALSE)),$B82,VLOOKUP($GM82,'Org Names'!$C$7:$I$503,3,FALSE))</f>
        <v>0</v>
      </c>
    </row>
    <row r="83" spans="195:198">
      <c r="GM83">
        <f>IF(ISNA(VLOOKUP($A83,'Org Names'!$B$7:$I$503,2,FALSE)),$B83,VLOOKUP($A83,'Org Names'!$B$7:$I$503,2,FALSE))</f>
        <v>0</v>
      </c>
      <c r="GN83" t="str">
        <f t="shared" si="3"/>
        <v>XXX - 0</v>
      </c>
      <c r="GO83">
        <f>IF(ISNA(VLOOKUP($GM83,'Org Names'!$C$7:$I$503,2,FALSE)),$B83,VLOOKUP($GM83,'Org Names'!$C$7:$I$503,2,FALSE))</f>
        <v>0</v>
      </c>
      <c r="GP83">
        <f>IF(ISNA(VLOOKUP($GM83,'Org Names'!$C$7:$I$503,3,FALSE)),$B83,VLOOKUP($GM83,'Org Names'!$C$7:$I$503,3,FALSE))</f>
        <v>0</v>
      </c>
    </row>
    <row r="84" spans="195:198">
      <c r="GM84">
        <f>IF(ISNA(VLOOKUP($A84,'Org Names'!$B$7:$I$503,2,FALSE)),$B84,VLOOKUP($A84,'Org Names'!$B$7:$I$503,2,FALSE))</f>
        <v>0</v>
      </c>
      <c r="GN84" t="str">
        <f t="shared" si="3"/>
        <v>XXX - 0</v>
      </c>
      <c r="GO84">
        <f>IF(ISNA(VLOOKUP($GM84,'Org Names'!$C$7:$I$503,2,FALSE)),$B84,VLOOKUP($GM84,'Org Names'!$C$7:$I$503,2,FALSE))</f>
        <v>0</v>
      </c>
      <c r="GP84">
        <f>IF(ISNA(VLOOKUP($GM84,'Org Names'!$C$7:$I$503,3,FALSE)),$B84,VLOOKUP($GM84,'Org Names'!$C$7:$I$503,3,FALSE))</f>
        <v>0</v>
      </c>
    </row>
    <row r="85" spans="195:198">
      <c r="GM85">
        <f>IF(ISNA(VLOOKUP($A85,'Org Names'!$B$7:$I$503,2,FALSE)),$B85,VLOOKUP($A85,'Org Names'!$B$7:$I$503,2,FALSE))</f>
        <v>0</v>
      </c>
      <c r="GN85" t="str">
        <f t="shared" si="3"/>
        <v>XXX - 0</v>
      </c>
      <c r="GO85">
        <f>IF(ISNA(VLOOKUP($GM85,'Org Names'!$C$7:$I$503,2,FALSE)),$B85,VLOOKUP($GM85,'Org Names'!$C$7:$I$503,2,FALSE))</f>
        <v>0</v>
      </c>
      <c r="GP85">
        <f>IF(ISNA(VLOOKUP($GM85,'Org Names'!$C$7:$I$503,3,FALSE)),$B85,VLOOKUP($GM85,'Org Names'!$C$7:$I$503,3,FALSE))</f>
        <v>0</v>
      </c>
    </row>
    <row r="86" spans="195:198">
      <c r="GM86">
        <f>IF(ISNA(VLOOKUP($A86,'Org Names'!$B$7:$I$503,2,FALSE)),$B86,VLOOKUP($A86,'Org Names'!$B$7:$I$503,2,FALSE))</f>
        <v>0</v>
      </c>
      <c r="GN86" t="str">
        <f t="shared" si="3"/>
        <v>XXX - 0</v>
      </c>
      <c r="GO86">
        <f>IF(ISNA(VLOOKUP($GM86,'Org Names'!$C$7:$I$503,2,FALSE)),$B86,VLOOKUP($GM86,'Org Names'!$C$7:$I$503,2,FALSE))</f>
        <v>0</v>
      </c>
      <c r="GP86">
        <f>IF(ISNA(VLOOKUP($GM86,'Org Names'!$C$7:$I$503,3,FALSE)),$B86,VLOOKUP($GM86,'Org Names'!$C$7:$I$503,3,FALSE))</f>
        <v>0</v>
      </c>
    </row>
    <row r="87" spans="195:198">
      <c r="GM87">
        <f>IF(ISNA(VLOOKUP($A87,'Org Names'!$B$7:$I$503,2,FALSE)),$B87,VLOOKUP($A87,'Org Names'!$B$7:$I$503,2,FALSE))</f>
        <v>0</v>
      </c>
      <c r="GN87" t="str">
        <f t="shared" si="3"/>
        <v>XXX - 0</v>
      </c>
      <c r="GO87">
        <f>IF(ISNA(VLOOKUP($GM87,'Org Names'!$C$7:$I$503,2,FALSE)),$B87,VLOOKUP($GM87,'Org Names'!$C$7:$I$503,2,FALSE))</f>
        <v>0</v>
      </c>
      <c r="GP87">
        <f>IF(ISNA(VLOOKUP($GM87,'Org Names'!$C$7:$I$503,3,FALSE)),$B87,VLOOKUP($GM87,'Org Names'!$C$7:$I$503,3,FALSE))</f>
        <v>0</v>
      </c>
    </row>
    <row r="88" spans="195:198">
      <c r="GM88">
        <f>IF(ISNA(VLOOKUP($A88,'Org Names'!$B$7:$I$503,2,FALSE)),$B88,VLOOKUP($A88,'Org Names'!$B$7:$I$503,2,FALSE))</f>
        <v>0</v>
      </c>
      <c r="GN88" t="str">
        <f t="shared" si="3"/>
        <v>XXX - 0</v>
      </c>
      <c r="GO88">
        <f>IF(ISNA(VLOOKUP($GM88,'Org Names'!$C$7:$I$503,2,FALSE)),$B88,VLOOKUP($GM88,'Org Names'!$C$7:$I$503,2,FALSE))</f>
        <v>0</v>
      </c>
      <c r="GP88">
        <f>IF(ISNA(VLOOKUP($GM88,'Org Names'!$C$7:$I$503,3,FALSE)),$B88,VLOOKUP($GM88,'Org Names'!$C$7:$I$503,3,FALSE))</f>
        <v>0</v>
      </c>
    </row>
    <row r="89" spans="195:198">
      <c r="GM89">
        <f>IF(ISNA(VLOOKUP($A89,'Org Names'!$B$7:$I$503,2,FALSE)),$B89,VLOOKUP($A89,'Org Names'!$B$7:$I$503,2,FALSE))</f>
        <v>0</v>
      </c>
      <c r="GN89" t="str">
        <f t="shared" si="3"/>
        <v>XXX - 0</v>
      </c>
      <c r="GO89">
        <f>IF(ISNA(VLOOKUP($GM89,'Org Names'!$C$7:$I$503,2,FALSE)),$B89,VLOOKUP($GM89,'Org Names'!$C$7:$I$503,2,FALSE))</f>
        <v>0</v>
      </c>
      <c r="GP89">
        <f>IF(ISNA(VLOOKUP($GM89,'Org Names'!$C$7:$I$503,3,FALSE)),$B89,VLOOKUP($GM89,'Org Names'!$C$7:$I$503,3,FALSE))</f>
        <v>0</v>
      </c>
    </row>
    <row r="90" spans="195:198">
      <c r="GM90">
        <f>IF(ISNA(VLOOKUP($A90,'Org Names'!$B$7:$I$503,2,FALSE)),$B90,VLOOKUP($A90,'Org Names'!$B$7:$I$503,2,FALSE))</f>
        <v>0</v>
      </c>
      <c r="GN90" t="str">
        <f t="shared" si="3"/>
        <v>XXX - 0</v>
      </c>
      <c r="GO90">
        <f>IF(ISNA(VLOOKUP($GM90,'Org Names'!$C$7:$I$503,2,FALSE)),$B90,VLOOKUP($GM90,'Org Names'!$C$7:$I$503,2,FALSE))</f>
        <v>0</v>
      </c>
      <c r="GP90">
        <f>IF(ISNA(VLOOKUP($GM90,'Org Names'!$C$7:$I$503,3,FALSE)),$B90,VLOOKUP($GM90,'Org Names'!$C$7:$I$503,3,FALSE))</f>
        <v>0</v>
      </c>
    </row>
    <row r="91" spans="195:198">
      <c r="GM91">
        <f>IF(ISNA(VLOOKUP($A91,'Org Names'!$B$7:$I$503,2,FALSE)),$B91,VLOOKUP($A91,'Org Names'!$B$7:$I$503,2,FALSE))</f>
        <v>0</v>
      </c>
      <c r="GN91" t="str">
        <f t="shared" si="3"/>
        <v>XXX - 0</v>
      </c>
      <c r="GO91">
        <f>IF(ISNA(VLOOKUP($GM91,'Org Names'!$C$7:$I$503,2,FALSE)),$B91,VLOOKUP($GM91,'Org Names'!$C$7:$I$503,2,FALSE))</f>
        <v>0</v>
      </c>
      <c r="GP91">
        <f>IF(ISNA(VLOOKUP($GM91,'Org Names'!$C$7:$I$503,3,FALSE)),$B91,VLOOKUP($GM91,'Org Names'!$C$7:$I$503,3,FALSE))</f>
        <v>0</v>
      </c>
    </row>
    <row r="92" spans="195:198">
      <c r="GM92">
        <f>IF(ISNA(VLOOKUP($A92,'Org Names'!$B$7:$I$503,2,FALSE)),$B92,VLOOKUP($A92,'Org Names'!$B$7:$I$503,2,FALSE))</f>
        <v>0</v>
      </c>
      <c r="GN92" t="str">
        <f t="shared" si="3"/>
        <v>XXX - 0</v>
      </c>
      <c r="GO92">
        <f>IF(ISNA(VLOOKUP($GM92,'Org Names'!$C$7:$I$503,2,FALSE)),$B92,VLOOKUP($GM92,'Org Names'!$C$7:$I$503,2,FALSE))</f>
        <v>0</v>
      </c>
      <c r="GP92">
        <f>IF(ISNA(VLOOKUP($GM92,'Org Names'!$C$7:$I$503,3,FALSE)),$B92,VLOOKUP($GM92,'Org Names'!$C$7:$I$503,3,FALSE))</f>
        <v>0</v>
      </c>
    </row>
    <row r="93" spans="195:198">
      <c r="GM93">
        <f>IF(ISNA(VLOOKUP($A93,'Org Names'!$B$7:$I$503,2,FALSE)),$B93,VLOOKUP($A93,'Org Names'!$B$7:$I$503,2,FALSE))</f>
        <v>0</v>
      </c>
      <c r="GN93" t="str">
        <f t="shared" si="3"/>
        <v>XXX - 0</v>
      </c>
      <c r="GO93">
        <f>IF(ISNA(VLOOKUP($GM93,'Org Names'!$C$7:$I$503,2,FALSE)),$B93,VLOOKUP($GM93,'Org Names'!$C$7:$I$503,2,FALSE))</f>
        <v>0</v>
      </c>
      <c r="GP93">
        <f>IF(ISNA(VLOOKUP($GM93,'Org Names'!$C$7:$I$503,3,FALSE)),$B93,VLOOKUP($GM93,'Org Names'!$C$7:$I$503,3,FALSE))</f>
        <v>0</v>
      </c>
    </row>
    <row r="94" spans="195:198">
      <c r="GM94">
        <f>IF(ISNA(VLOOKUP($A94,'Org Names'!$B$7:$I$503,2,FALSE)),$B94,VLOOKUP($A94,'Org Names'!$B$7:$I$503,2,FALSE))</f>
        <v>0</v>
      </c>
      <c r="GN94" t="str">
        <f t="shared" si="3"/>
        <v>XXX - 0</v>
      </c>
      <c r="GO94">
        <f>IF(ISNA(VLOOKUP($GM94,'Org Names'!$C$7:$I$503,2,FALSE)),$B94,VLOOKUP($GM94,'Org Names'!$C$7:$I$503,2,FALSE))</f>
        <v>0</v>
      </c>
      <c r="GP94">
        <f>IF(ISNA(VLOOKUP($GM94,'Org Names'!$C$7:$I$503,3,FALSE)),$B94,VLOOKUP($GM94,'Org Names'!$C$7:$I$503,3,FALSE))</f>
        <v>0</v>
      </c>
    </row>
    <row r="95" spans="195:198">
      <c r="GM95">
        <f>IF(ISNA(VLOOKUP($A95,'Org Names'!$B$7:$I$503,2,FALSE)),$B95,VLOOKUP($A95,'Org Names'!$B$7:$I$503,2,FALSE))</f>
        <v>0</v>
      </c>
      <c r="GN95" t="str">
        <f t="shared" ref="GN95:GN158" si="4">IF(A95="","XXX"&amp;" - "&amp;GM95,A95&amp;" - "&amp;GM95)</f>
        <v>XXX - 0</v>
      </c>
      <c r="GO95">
        <f>IF(ISNA(VLOOKUP($GM95,'Org Names'!$C$7:$I$503,2,FALSE)),$B95,VLOOKUP($GM95,'Org Names'!$C$7:$I$503,2,FALSE))</f>
        <v>0</v>
      </c>
      <c r="GP95">
        <f>IF(ISNA(VLOOKUP($GM95,'Org Names'!$C$7:$I$503,3,FALSE)),$B95,VLOOKUP($GM95,'Org Names'!$C$7:$I$503,3,FALSE))</f>
        <v>0</v>
      </c>
    </row>
    <row r="96" spans="195:198">
      <c r="GM96">
        <f>IF(ISNA(VLOOKUP($A96,'Org Names'!$B$7:$I$503,2,FALSE)),$B96,VLOOKUP($A96,'Org Names'!$B$7:$I$503,2,FALSE))</f>
        <v>0</v>
      </c>
      <c r="GN96" t="str">
        <f t="shared" si="4"/>
        <v>XXX - 0</v>
      </c>
      <c r="GO96">
        <f>IF(ISNA(VLOOKUP($GM96,'Org Names'!$C$7:$I$503,2,FALSE)),$B96,VLOOKUP($GM96,'Org Names'!$C$7:$I$503,2,FALSE))</f>
        <v>0</v>
      </c>
      <c r="GP96">
        <f>IF(ISNA(VLOOKUP($GM96,'Org Names'!$C$7:$I$503,3,FALSE)),$B96,VLOOKUP($GM96,'Org Names'!$C$7:$I$503,3,FALSE))</f>
        <v>0</v>
      </c>
    </row>
    <row r="97" spans="195:198">
      <c r="GM97">
        <f>IF(ISNA(VLOOKUP($A97,'Org Names'!$B$7:$I$503,2,FALSE)),$B97,VLOOKUP($A97,'Org Names'!$B$7:$I$503,2,FALSE))</f>
        <v>0</v>
      </c>
      <c r="GN97" t="str">
        <f t="shared" si="4"/>
        <v>XXX - 0</v>
      </c>
      <c r="GO97">
        <f>IF(ISNA(VLOOKUP($GM97,'Org Names'!$C$7:$I$503,2,FALSE)),$B97,VLOOKUP($GM97,'Org Names'!$C$7:$I$503,2,FALSE))</f>
        <v>0</v>
      </c>
      <c r="GP97">
        <f>IF(ISNA(VLOOKUP($GM97,'Org Names'!$C$7:$I$503,3,FALSE)),$B97,VLOOKUP($GM97,'Org Names'!$C$7:$I$503,3,FALSE))</f>
        <v>0</v>
      </c>
    </row>
    <row r="98" spans="195:198">
      <c r="GM98">
        <f>IF(ISNA(VLOOKUP($A98,'Org Names'!$B$7:$I$503,2,FALSE)),$B98,VLOOKUP($A98,'Org Names'!$B$7:$I$503,2,FALSE))</f>
        <v>0</v>
      </c>
      <c r="GN98" t="str">
        <f t="shared" si="4"/>
        <v>XXX - 0</v>
      </c>
      <c r="GO98">
        <f>IF(ISNA(VLOOKUP($GM98,'Org Names'!$C$7:$I$503,2,FALSE)),$B98,VLOOKUP($GM98,'Org Names'!$C$7:$I$503,2,FALSE))</f>
        <v>0</v>
      </c>
      <c r="GP98">
        <f>IF(ISNA(VLOOKUP($GM98,'Org Names'!$C$7:$I$503,3,FALSE)),$B98,VLOOKUP($GM98,'Org Names'!$C$7:$I$503,3,FALSE))</f>
        <v>0</v>
      </c>
    </row>
    <row r="99" spans="195:198">
      <c r="GM99">
        <f>IF(ISNA(VLOOKUP($A99,'Org Names'!$B$7:$I$503,2,FALSE)),$B99,VLOOKUP($A99,'Org Names'!$B$7:$I$503,2,FALSE))</f>
        <v>0</v>
      </c>
      <c r="GN99" t="str">
        <f t="shared" si="4"/>
        <v>XXX - 0</v>
      </c>
      <c r="GO99">
        <f>IF(ISNA(VLOOKUP($GM99,'Org Names'!$C$7:$I$503,2,FALSE)),$B99,VLOOKUP($GM99,'Org Names'!$C$7:$I$503,2,FALSE))</f>
        <v>0</v>
      </c>
      <c r="GP99">
        <f>IF(ISNA(VLOOKUP($GM99,'Org Names'!$C$7:$I$503,3,FALSE)),$B99,VLOOKUP($GM99,'Org Names'!$C$7:$I$503,3,FALSE))</f>
        <v>0</v>
      </c>
    </row>
    <row r="100" spans="195:198">
      <c r="GM100">
        <f>IF(ISNA(VLOOKUP($A100,'Org Names'!$B$7:$I$503,2,FALSE)),$B100,VLOOKUP($A100,'Org Names'!$B$7:$I$503,2,FALSE))</f>
        <v>0</v>
      </c>
      <c r="GN100" t="str">
        <f t="shared" si="4"/>
        <v>XXX - 0</v>
      </c>
      <c r="GO100">
        <f>IF(ISNA(VLOOKUP($GM100,'Org Names'!$C$7:$I$503,2,FALSE)),$B100,VLOOKUP($GM100,'Org Names'!$C$7:$I$503,2,FALSE))</f>
        <v>0</v>
      </c>
      <c r="GP100">
        <f>IF(ISNA(VLOOKUP($GM100,'Org Names'!$C$7:$I$503,3,FALSE)),$B100,VLOOKUP($GM100,'Org Names'!$C$7:$I$503,3,FALSE))</f>
        <v>0</v>
      </c>
    </row>
    <row r="101" spans="195:198">
      <c r="GM101">
        <f>IF(ISNA(VLOOKUP($A101,'Org Names'!$B$7:$I$503,2,FALSE)),$B101,VLOOKUP($A101,'Org Names'!$B$7:$I$503,2,FALSE))</f>
        <v>0</v>
      </c>
      <c r="GN101" t="str">
        <f t="shared" si="4"/>
        <v>XXX - 0</v>
      </c>
      <c r="GO101">
        <f>IF(ISNA(VLOOKUP($GM101,'Org Names'!$C$7:$I$503,2,FALSE)),$B101,VLOOKUP($GM101,'Org Names'!$C$7:$I$503,2,FALSE))</f>
        <v>0</v>
      </c>
      <c r="GP101">
        <f>IF(ISNA(VLOOKUP($GM101,'Org Names'!$C$7:$I$503,3,FALSE)),$B101,VLOOKUP($GM101,'Org Names'!$C$7:$I$503,3,FALSE))</f>
        <v>0</v>
      </c>
    </row>
    <row r="102" spans="195:198">
      <c r="GM102">
        <f>IF(ISNA(VLOOKUP($A102,'Org Names'!$B$7:$I$503,2,FALSE)),$B102,VLOOKUP($A102,'Org Names'!$B$7:$I$503,2,FALSE))</f>
        <v>0</v>
      </c>
      <c r="GN102" t="str">
        <f t="shared" si="4"/>
        <v>XXX - 0</v>
      </c>
      <c r="GO102">
        <f>IF(ISNA(VLOOKUP($GM102,'Org Names'!$C$7:$I$503,2,FALSE)),$B102,VLOOKUP($GM102,'Org Names'!$C$7:$I$503,2,FALSE))</f>
        <v>0</v>
      </c>
      <c r="GP102">
        <f>IF(ISNA(VLOOKUP($GM102,'Org Names'!$C$7:$I$503,3,FALSE)),$B102,VLOOKUP($GM102,'Org Names'!$C$7:$I$503,3,FALSE))</f>
        <v>0</v>
      </c>
    </row>
    <row r="103" spans="195:198">
      <c r="GM103">
        <f>IF(ISNA(VLOOKUP($A103,'Org Names'!$B$7:$I$503,2,FALSE)),$B103,VLOOKUP($A103,'Org Names'!$B$7:$I$503,2,FALSE))</f>
        <v>0</v>
      </c>
      <c r="GN103" t="str">
        <f t="shared" si="4"/>
        <v>XXX - 0</v>
      </c>
      <c r="GO103">
        <f>IF(ISNA(VLOOKUP($GM103,'Org Names'!$C$7:$I$503,2,FALSE)),$B103,VLOOKUP($GM103,'Org Names'!$C$7:$I$503,2,FALSE))</f>
        <v>0</v>
      </c>
      <c r="GP103">
        <f>IF(ISNA(VLOOKUP($GM103,'Org Names'!$C$7:$I$503,3,FALSE)),$B103,VLOOKUP($GM103,'Org Names'!$C$7:$I$503,3,FALSE))</f>
        <v>0</v>
      </c>
    </row>
    <row r="104" spans="195:198">
      <c r="GM104">
        <f>IF(ISNA(VLOOKUP($A104,'Org Names'!$B$7:$I$503,2,FALSE)),$B104,VLOOKUP($A104,'Org Names'!$B$7:$I$503,2,FALSE))</f>
        <v>0</v>
      </c>
      <c r="GN104" t="str">
        <f t="shared" si="4"/>
        <v>XXX - 0</v>
      </c>
      <c r="GO104">
        <f>IF(ISNA(VLOOKUP($GM104,'Org Names'!$C$7:$I$503,2,FALSE)),$B104,VLOOKUP($GM104,'Org Names'!$C$7:$I$503,2,FALSE))</f>
        <v>0</v>
      </c>
      <c r="GP104">
        <f>IF(ISNA(VLOOKUP($GM104,'Org Names'!$C$7:$I$503,3,FALSE)),$B104,VLOOKUP($GM104,'Org Names'!$C$7:$I$503,3,FALSE))</f>
        <v>0</v>
      </c>
    </row>
    <row r="105" spans="195:198">
      <c r="GM105">
        <f>IF(ISNA(VLOOKUP($A105,'Org Names'!$B$7:$I$503,2,FALSE)),$B105,VLOOKUP($A105,'Org Names'!$B$7:$I$503,2,FALSE))</f>
        <v>0</v>
      </c>
      <c r="GN105" t="str">
        <f t="shared" si="4"/>
        <v>XXX - 0</v>
      </c>
      <c r="GO105">
        <f>IF(ISNA(VLOOKUP($GM105,'Org Names'!$C$7:$I$503,2,FALSE)),$B105,VLOOKUP($GM105,'Org Names'!$C$7:$I$503,2,FALSE))</f>
        <v>0</v>
      </c>
      <c r="GP105">
        <f>IF(ISNA(VLOOKUP($GM105,'Org Names'!$C$7:$I$503,3,FALSE)),$B105,VLOOKUP($GM105,'Org Names'!$C$7:$I$503,3,FALSE))</f>
        <v>0</v>
      </c>
    </row>
    <row r="106" spans="195:198">
      <c r="GM106">
        <f>IF(ISNA(VLOOKUP($A106,'Org Names'!$B$7:$I$503,2,FALSE)),$B106,VLOOKUP($A106,'Org Names'!$B$7:$I$503,2,FALSE))</f>
        <v>0</v>
      </c>
      <c r="GN106" t="str">
        <f t="shared" si="4"/>
        <v>XXX - 0</v>
      </c>
      <c r="GO106">
        <f>IF(ISNA(VLOOKUP($GM106,'Org Names'!$C$7:$I$503,2,FALSE)),$B106,VLOOKUP($GM106,'Org Names'!$C$7:$I$503,2,FALSE))</f>
        <v>0</v>
      </c>
      <c r="GP106">
        <f>IF(ISNA(VLOOKUP($GM106,'Org Names'!$C$7:$I$503,3,FALSE)),$B106,VLOOKUP($GM106,'Org Names'!$C$7:$I$503,3,FALSE))</f>
        <v>0</v>
      </c>
    </row>
    <row r="107" spans="195:198">
      <c r="GM107">
        <f>IF(ISNA(VLOOKUP($A107,'Org Names'!$B$7:$I$503,2,FALSE)),$B107,VLOOKUP($A107,'Org Names'!$B$7:$I$503,2,FALSE))</f>
        <v>0</v>
      </c>
      <c r="GN107" t="str">
        <f t="shared" si="4"/>
        <v>XXX - 0</v>
      </c>
      <c r="GO107">
        <f>IF(ISNA(VLOOKUP($GM107,'Org Names'!$C$7:$I$503,2,FALSE)),$B107,VLOOKUP($GM107,'Org Names'!$C$7:$I$503,2,FALSE))</f>
        <v>0</v>
      </c>
      <c r="GP107">
        <f>IF(ISNA(VLOOKUP($GM107,'Org Names'!$C$7:$I$503,3,FALSE)),$B107,VLOOKUP($GM107,'Org Names'!$C$7:$I$503,3,FALSE))</f>
        <v>0</v>
      </c>
    </row>
    <row r="108" spans="195:198">
      <c r="GM108">
        <f>IF(ISNA(VLOOKUP($A108,'Org Names'!$B$7:$I$503,2,FALSE)),$B108,VLOOKUP($A108,'Org Names'!$B$7:$I$503,2,FALSE))</f>
        <v>0</v>
      </c>
      <c r="GN108" t="str">
        <f t="shared" si="4"/>
        <v>XXX - 0</v>
      </c>
      <c r="GO108">
        <f>IF(ISNA(VLOOKUP($GM108,'Org Names'!$C$7:$I$503,2,FALSE)),$B108,VLOOKUP($GM108,'Org Names'!$C$7:$I$503,2,FALSE))</f>
        <v>0</v>
      </c>
      <c r="GP108">
        <f>IF(ISNA(VLOOKUP($GM108,'Org Names'!$C$7:$I$503,3,FALSE)),$B108,VLOOKUP($GM108,'Org Names'!$C$7:$I$503,3,FALSE))</f>
        <v>0</v>
      </c>
    </row>
    <row r="109" spans="195:198">
      <c r="GM109">
        <f>IF(ISNA(VLOOKUP($A109,'Org Names'!$B$7:$I$503,2,FALSE)),$B109,VLOOKUP($A109,'Org Names'!$B$7:$I$503,2,FALSE))</f>
        <v>0</v>
      </c>
      <c r="GN109" t="str">
        <f t="shared" si="4"/>
        <v>XXX - 0</v>
      </c>
      <c r="GO109">
        <f>IF(ISNA(VLOOKUP($GM109,'Org Names'!$C$7:$I$503,2,FALSE)),$B109,VLOOKUP($GM109,'Org Names'!$C$7:$I$503,2,FALSE))</f>
        <v>0</v>
      </c>
      <c r="GP109">
        <f>IF(ISNA(VLOOKUP($GM109,'Org Names'!$C$7:$I$503,3,FALSE)),$B109,VLOOKUP($GM109,'Org Names'!$C$7:$I$503,3,FALSE))</f>
        <v>0</v>
      </c>
    </row>
    <row r="110" spans="195:198">
      <c r="GM110">
        <f>IF(ISNA(VLOOKUP($A110,'Org Names'!$B$7:$I$503,2,FALSE)),$B110,VLOOKUP($A110,'Org Names'!$B$7:$I$503,2,FALSE))</f>
        <v>0</v>
      </c>
      <c r="GN110" t="str">
        <f t="shared" si="4"/>
        <v>XXX - 0</v>
      </c>
      <c r="GO110">
        <f>IF(ISNA(VLOOKUP($GM110,'Org Names'!$C$7:$I$503,2,FALSE)),$B110,VLOOKUP($GM110,'Org Names'!$C$7:$I$503,2,FALSE))</f>
        <v>0</v>
      </c>
      <c r="GP110">
        <f>IF(ISNA(VLOOKUP($GM110,'Org Names'!$C$7:$I$503,3,FALSE)),$B110,VLOOKUP($GM110,'Org Names'!$C$7:$I$503,3,FALSE))</f>
        <v>0</v>
      </c>
    </row>
    <row r="111" spans="195:198">
      <c r="GM111">
        <f>IF(ISNA(VLOOKUP($A111,'Org Names'!$B$7:$I$503,2,FALSE)),$B111,VLOOKUP($A111,'Org Names'!$B$7:$I$503,2,FALSE))</f>
        <v>0</v>
      </c>
      <c r="GN111" t="str">
        <f t="shared" si="4"/>
        <v>XXX - 0</v>
      </c>
      <c r="GO111">
        <f>IF(ISNA(VLOOKUP($GM111,'Org Names'!$C$7:$I$503,2,FALSE)),$B111,VLOOKUP($GM111,'Org Names'!$C$7:$I$503,2,FALSE))</f>
        <v>0</v>
      </c>
      <c r="GP111">
        <f>IF(ISNA(VLOOKUP($GM111,'Org Names'!$C$7:$I$503,3,FALSE)),$B111,VLOOKUP($GM111,'Org Names'!$C$7:$I$503,3,FALSE))</f>
        <v>0</v>
      </c>
    </row>
    <row r="112" spans="195:198">
      <c r="GM112">
        <f>IF(ISNA(VLOOKUP($A112,'Org Names'!$B$7:$I$503,2,FALSE)),$B112,VLOOKUP($A112,'Org Names'!$B$7:$I$503,2,FALSE))</f>
        <v>0</v>
      </c>
      <c r="GN112" t="str">
        <f t="shared" si="4"/>
        <v>XXX - 0</v>
      </c>
      <c r="GO112">
        <f>IF(ISNA(VLOOKUP($GM112,'Org Names'!$C$7:$I$503,2,FALSE)),$B112,VLOOKUP($GM112,'Org Names'!$C$7:$I$503,2,FALSE))</f>
        <v>0</v>
      </c>
      <c r="GP112">
        <f>IF(ISNA(VLOOKUP($GM112,'Org Names'!$C$7:$I$503,3,FALSE)),$B112,VLOOKUP($GM112,'Org Names'!$C$7:$I$503,3,FALSE))</f>
        <v>0</v>
      </c>
    </row>
    <row r="113" spans="195:198">
      <c r="GM113">
        <f>IF(ISNA(VLOOKUP($A113,'Org Names'!$B$7:$I$503,2,FALSE)),$B113,VLOOKUP($A113,'Org Names'!$B$7:$I$503,2,FALSE))</f>
        <v>0</v>
      </c>
      <c r="GN113" t="str">
        <f t="shared" si="4"/>
        <v>XXX - 0</v>
      </c>
      <c r="GO113">
        <f>IF(ISNA(VLOOKUP($GM113,'Org Names'!$C$7:$I$503,2,FALSE)),$B113,VLOOKUP($GM113,'Org Names'!$C$7:$I$503,2,FALSE))</f>
        <v>0</v>
      </c>
      <c r="GP113">
        <f>IF(ISNA(VLOOKUP($GM113,'Org Names'!$C$7:$I$503,3,FALSE)),$B113,VLOOKUP($GM113,'Org Names'!$C$7:$I$503,3,FALSE))</f>
        <v>0</v>
      </c>
    </row>
    <row r="114" spans="195:198">
      <c r="GM114">
        <f>IF(ISNA(VLOOKUP($A114,'Org Names'!$B$7:$I$503,2,FALSE)),$B114,VLOOKUP($A114,'Org Names'!$B$7:$I$503,2,FALSE))</f>
        <v>0</v>
      </c>
      <c r="GN114" t="str">
        <f t="shared" si="4"/>
        <v>XXX - 0</v>
      </c>
      <c r="GO114">
        <f>IF(ISNA(VLOOKUP($GM114,'Org Names'!$C$7:$I$503,2,FALSE)),$B114,VLOOKUP($GM114,'Org Names'!$C$7:$I$503,2,FALSE))</f>
        <v>0</v>
      </c>
      <c r="GP114">
        <f>IF(ISNA(VLOOKUP($GM114,'Org Names'!$C$7:$I$503,3,FALSE)),$B114,VLOOKUP($GM114,'Org Names'!$C$7:$I$503,3,FALSE))</f>
        <v>0</v>
      </c>
    </row>
    <row r="115" spans="195:198">
      <c r="GM115">
        <f>IF(ISNA(VLOOKUP($A115,'Org Names'!$B$7:$I$503,2,FALSE)),$B115,VLOOKUP($A115,'Org Names'!$B$7:$I$503,2,FALSE))</f>
        <v>0</v>
      </c>
      <c r="GN115" t="str">
        <f t="shared" si="4"/>
        <v>XXX - 0</v>
      </c>
      <c r="GO115">
        <f>IF(ISNA(VLOOKUP($GM115,'Org Names'!$C$7:$I$503,2,FALSE)),$B115,VLOOKUP($GM115,'Org Names'!$C$7:$I$503,2,FALSE))</f>
        <v>0</v>
      </c>
      <c r="GP115">
        <f>IF(ISNA(VLOOKUP($GM115,'Org Names'!$C$7:$I$503,3,FALSE)),$B115,VLOOKUP($GM115,'Org Names'!$C$7:$I$503,3,FALSE))</f>
        <v>0</v>
      </c>
    </row>
    <row r="116" spans="195:198">
      <c r="GM116">
        <f>IF(ISNA(VLOOKUP($A116,'Org Names'!$B$7:$I$503,2,FALSE)),$B116,VLOOKUP($A116,'Org Names'!$B$7:$I$503,2,FALSE))</f>
        <v>0</v>
      </c>
      <c r="GN116" t="str">
        <f t="shared" si="4"/>
        <v>XXX - 0</v>
      </c>
      <c r="GO116">
        <f>IF(ISNA(VLOOKUP($GM116,'Org Names'!$C$7:$I$503,2,FALSE)),$B116,VLOOKUP($GM116,'Org Names'!$C$7:$I$503,2,FALSE))</f>
        <v>0</v>
      </c>
      <c r="GP116">
        <f>IF(ISNA(VLOOKUP($GM116,'Org Names'!$C$7:$I$503,3,FALSE)),$B116,VLOOKUP($GM116,'Org Names'!$C$7:$I$503,3,FALSE))</f>
        <v>0</v>
      </c>
    </row>
    <row r="117" spans="195:198">
      <c r="GM117">
        <f>IF(ISNA(VLOOKUP($A117,'Org Names'!$B$7:$I$503,2,FALSE)),$B117,VLOOKUP($A117,'Org Names'!$B$7:$I$503,2,FALSE))</f>
        <v>0</v>
      </c>
      <c r="GN117" t="str">
        <f t="shared" si="4"/>
        <v>XXX - 0</v>
      </c>
      <c r="GO117">
        <f>IF(ISNA(VLOOKUP($GM117,'Org Names'!$C$7:$I$503,2,FALSE)),$B117,VLOOKUP($GM117,'Org Names'!$C$7:$I$503,2,FALSE))</f>
        <v>0</v>
      </c>
      <c r="GP117">
        <f>IF(ISNA(VLOOKUP($GM117,'Org Names'!$C$7:$I$503,3,FALSE)),$B117,VLOOKUP($GM117,'Org Names'!$C$7:$I$503,3,FALSE))</f>
        <v>0</v>
      </c>
    </row>
    <row r="118" spans="195:198">
      <c r="GM118">
        <f>IF(ISNA(VLOOKUP($A118,'Org Names'!$B$7:$I$503,2,FALSE)),$B118,VLOOKUP($A118,'Org Names'!$B$7:$I$503,2,FALSE))</f>
        <v>0</v>
      </c>
      <c r="GN118" t="str">
        <f t="shared" si="4"/>
        <v>XXX - 0</v>
      </c>
      <c r="GO118">
        <f>IF(ISNA(VLOOKUP($GM118,'Org Names'!$C$7:$I$503,2,FALSE)),$B118,VLOOKUP($GM118,'Org Names'!$C$7:$I$503,2,FALSE))</f>
        <v>0</v>
      </c>
      <c r="GP118">
        <f>IF(ISNA(VLOOKUP($GM118,'Org Names'!$C$7:$I$503,3,FALSE)),$B118,VLOOKUP($GM118,'Org Names'!$C$7:$I$503,3,FALSE))</f>
        <v>0</v>
      </c>
    </row>
    <row r="119" spans="195:198">
      <c r="GM119">
        <f>IF(ISNA(VLOOKUP($A119,'Org Names'!$B$7:$I$503,2,FALSE)),$B119,VLOOKUP($A119,'Org Names'!$B$7:$I$503,2,FALSE))</f>
        <v>0</v>
      </c>
      <c r="GN119" t="str">
        <f t="shared" si="4"/>
        <v>XXX - 0</v>
      </c>
      <c r="GO119">
        <f>IF(ISNA(VLOOKUP($GM119,'Org Names'!$C$7:$I$503,2,FALSE)),$B119,VLOOKUP($GM119,'Org Names'!$C$7:$I$503,2,FALSE))</f>
        <v>0</v>
      </c>
      <c r="GP119">
        <f>IF(ISNA(VLOOKUP($GM119,'Org Names'!$C$7:$I$503,3,FALSE)),$B119,VLOOKUP($GM119,'Org Names'!$C$7:$I$503,3,FALSE))</f>
        <v>0</v>
      </c>
    </row>
    <row r="120" spans="195:198">
      <c r="GM120">
        <f>IF(ISNA(VLOOKUP($A120,'Org Names'!$B$7:$I$503,2,FALSE)),$B120,VLOOKUP($A120,'Org Names'!$B$7:$I$503,2,FALSE))</f>
        <v>0</v>
      </c>
      <c r="GN120" t="str">
        <f t="shared" si="4"/>
        <v>XXX - 0</v>
      </c>
      <c r="GO120">
        <f>IF(ISNA(VLOOKUP($GM120,'Org Names'!$C$7:$I$503,2,FALSE)),$B120,VLOOKUP($GM120,'Org Names'!$C$7:$I$503,2,FALSE))</f>
        <v>0</v>
      </c>
      <c r="GP120">
        <f>IF(ISNA(VLOOKUP($GM120,'Org Names'!$C$7:$I$503,3,FALSE)),$B120,VLOOKUP($GM120,'Org Names'!$C$7:$I$503,3,FALSE))</f>
        <v>0</v>
      </c>
    </row>
    <row r="121" spans="195:198">
      <c r="GM121">
        <f>IF(ISNA(VLOOKUP($A121,'Org Names'!$B$7:$I$503,2,FALSE)),$B121,VLOOKUP($A121,'Org Names'!$B$7:$I$503,2,FALSE))</f>
        <v>0</v>
      </c>
      <c r="GN121" t="str">
        <f t="shared" si="4"/>
        <v>XXX - 0</v>
      </c>
      <c r="GO121">
        <f>IF(ISNA(VLOOKUP($GM121,'Org Names'!$C$7:$I$503,2,FALSE)),$B121,VLOOKUP($GM121,'Org Names'!$C$7:$I$503,2,FALSE))</f>
        <v>0</v>
      </c>
      <c r="GP121">
        <f>IF(ISNA(VLOOKUP($GM121,'Org Names'!$C$7:$I$503,3,FALSE)),$B121,VLOOKUP($GM121,'Org Names'!$C$7:$I$503,3,FALSE))</f>
        <v>0</v>
      </c>
    </row>
    <row r="122" spans="195:198">
      <c r="GM122">
        <f>IF(ISNA(VLOOKUP($A122,'Org Names'!$B$7:$I$503,2,FALSE)),$B122,VLOOKUP($A122,'Org Names'!$B$7:$I$503,2,FALSE))</f>
        <v>0</v>
      </c>
      <c r="GN122" t="str">
        <f t="shared" si="4"/>
        <v>XXX - 0</v>
      </c>
      <c r="GO122">
        <f>IF(ISNA(VLOOKUP($GM122,'Org Names'!$C$7:$I$503,2,FALSE)),$B122,VLOOKUP($GM122,'Org Names'!$C$7:$I$503,2,FALSE))</f>
        <v>0</v>
      </c>
      <c r="GP122">
        <f>IF(ISNA(VLOOKUP($GM122,'Org Names'!$C$7:$I$503,3,FALSE)),$B122,VLOOKUP($GM122,'Org Names'!$C$7:$I$503,3,FALSE))</f>
        <v>0</v>
      </c>
    </row>
    <row r="123" spans="195:198">
      <c r="GM123">
        <f>IF(ISNA(VLOOKUP($A123,'Org Names'!$B$7:$I$503,2,FALSE)),$B123,VLOOKUP($A123,'Org Names'!$B$7:$I$503,2,FALSE))</f>
        <v>0</v>
      </c>
      <c r="GN123" t="str">
        <f t="shared" si="4"/>
        <v>XXX - 0</v>
      </c>
      <c r="GO123">
        <f>IF(ISNA(VLOOKUP($GM123,'Org Names'!$C$7:$I$503,2,FALSE)),$B123,VLOOKUP($GM123,'Org Names'!$C$7:$I$503,2,FALSE))</f>
        <v>0</v>
      </c>
      <c r="GP123">
        <f>IF(ISNA(VLOOKUP($GM123,'Org Names'!$C$7:$I$503,3,FALSE)),$B123,VLOOKUP($GM123,'Org Names'!$C$7:$I$503,3,FALSE))</f>
        <v>0</v>
      </c>
    </row>
    <row r="124" spans="195:198">
      <c r="GM124">
        <f>IF(ISNA(VLOOKUP($A124,'Org Names'!$B$7:$I$503,2,FALSE)),$B124,VLOOKUP($A124,'Org Names'!$B$7:$I$503,2,FALSE))</f>
        <v>0</v>
      </c>
      <c r="GN124" t="str">
        <f t="shared" si="4"/>
        <v>XXX - 0</v>
      </c>
      <c r="GO124">
        <f>IF(ISNA(VLOOKUP($GM124,'Org Names'!$C$7:$I$503,2,FALSE)),$B124,VLOOKUP($GM124,'Org Names'!$C$7:$I$503,2,FALSE))</f>
        <v>0</v>
      </c>
      <c r="GP124">
        <f>IF(ISNA(VLOOKUP($GM124,'Org Names'!$C$7:$I$503,3,FALSE)),$B124,VLOOKUP($GM124,'Org Names'!$C$7:$I$503,3,FALSE))</f>
        <v>0</v>
      </c>
    </row>
    <row r="125" spans="195:198">
      <c r="GM125">
        <f>IF(ISNA(VLOOKUP($A125,'Org Names'!$B$7:$I$503,2,FALSE)),$B125,VLOOKUP($A125,'Org Names'!$B$7:$I$503,2,FALSE))</f>
        <v>0</v>
      </c>
      <c r="GN125" t="str">
        <f t="shared" si="4"/>
        <v>XXX - 0</v>
      </c>
      <c r="GO125">
        <f>IF(ISNA(VLOOKUP($GM125,'Org Names'!$C$7:$I$503,2,FALSE)),$B125,VLOOKUP($GM125,'Org Names'!$C$7:$I$503,2,FALSE))</f>
        <v>0</v>
      </c>
      <c r="GP125">
        <f>IF(ISNA(VLOOKUP($GM125,'Org Names'!$C$7:$I$503,3,FALSE)),$B125,VLOOKUP($GM125,'Org Names'!$C$7:$I$503,3,FALSE))</f>
        <v>0</v>
      </c>
    </row>
    <row r="126" spans="195:198">
      <c r="GM126">
        <f>IF(ISNA(VLOOKUP($A126,'Org Names'!$B$7:$I$503,2,FALSE)),$B126,VLOOKUP($A126,'Org Names'!$B$7:$I$503,2,FALSE))</f>
        <v>0</v>
      </c>
      <c r="GN126" t="str">
        <f t="shared" si="4"/>
        <v>XXX - 0</v>
      </c>
      <c r="GO126">
        <f>IF(ISNA(VLOOKUP($GM126,'Org Names'!$C$7:$I$503,2,FALSE)),$B126,VLOOKUP($GM126,'Org Names'!$C$7:$I$503,2,FALSE))</f>
        <v>0</v>
      </c>
      <c r="GP126">
        <f>IF(ISNA(VLOOKUP($GM126,'Org Names'!$C$7:$I$503,3,FALSE)),$B126,VLOOKUP($GM126,'Org Names'!$C$7:$I$503,3,FALSE))</f>
        <v>0</v>
      </c>
    </row>
    <row r="127" spans="195:198">
      <c r="GM127">
        <f>IF(ISNA(VLOOKUP($A127,'Org Names'!$B$7:$I$503,2,FALSE)),$B127,VLOOKUP($A127,'Org Names'!$B$7:$I$503,2,FALSE))</f>
        <v>0</v>
      </c>
      <c r="GN127" t="str">
        <f t="shared" si="4"/>
        <v>XXX - 0</v>
      </c>
      <c r="GO127">
        <f>IF(ISNA(VLOOKUP($GM127,'Org Names'!$C$7:$I$503,2,FALSE)),$B127,VLOOKUP($GM127,'Org Names'!$C$7:$I$503,2,FALSE))</f>
        <v>0</v>
      </c>
      <c r="GP127">
        <f>IF(ISNA(VLOOKUP($GM127,'Org Names'!$C$7:$I$503,3,FALSE)),$B127,VLOOKUP($GM127,'Org Names'!$C$7:$I$503,3,FALSE))</f>
        <v>0</v>
      </c>
    </row>
    <row r="128" spans="195:198">
      <c r="GM128">
        <f>IF(ISNA(VLOOKUP($A128,'Org Names'!$B$7:$I$503,2,FALSE)),$B128,VLOOKUP($A128,'Org Names'!$B$7:$I$503,2,FALSE))</f>
        <v>0</v>
      </c>
      <c r="GN128" t="str">
        <f t="shared" si="4"/>
        <v>XXX - 0</v>
      </c>
      <c r="GO128">
        <f>IF(ISNA(VLOOKUP($GM128,'Org Names'!$C$7:$I$503,2,FALSE)),$B128,VLOOKUP($GM128,'Org Names'!$C$7:$I$503,2,FALSE))</f>
        <v>0</v>
      </c>
      <c r="GP128">
        <f>IF(ISNA(VLOOKUP($GM128,'Org Names'!$C$7:$I$503,3,FALSE)),$B128,VLOOKUP($GM128,'Org Names'!$C$7:$I$503,3,FALSE))</f>
        <v>0</v>
      </c>
    </row>
    <row r="129" spans="195:198">
      <c r="GM129">
        <f>IF(ISNA(VLOOKUP($A129,'Org Names'!$B$7:$I$503,2,FALSE)),$B129,VLOOKUP($A129,'Org Names'!$B$7:$I$503,2,FALSE))</f>
        <v>0</v>
      </c>
      <c r="GN129" t="str">
        <f t="shared" si="4"/>
        <v>XXX - 0</v>
      </c>
      <c r="GO129">
        <f>IF(ISNA(VLOOKUP($GM129,'Org Names'!$C$7:$I$503,2,FALSE)),$B129,VLOOKUP($GM129,'Org Names'!$C$7:$I$503,2,FALSE))</f>
        <v>0</v>
      </c>
      <c r="GP129">
        <f>IF(ISNA(VLOOKUP($GM129,'Org Names'!$C$7:$I$503,3,FALSE)),$B129,VLOOKUP($GM129,'Org Names'!$C$7:$I$503,3,FALSE))</f>
        <v>0</v>
      </c>
    </row>
    <row r="130" spans="195:198">
      <c r="GM130">
        <f>IF(ISNA(VLOOKUP($A130,'Org Names'!$B$7:$I$503,2,FALSE)),$B130,VLOOKUP($A130,'Org Names'!$B$7:$I$503,2,FALSE))</f>
        <v>0</v>
      </c>
      <c r="GN130" t="str">
        <f t="shared" si="4"/>
        <v>XXX - 0</v>
      </c>
      <c r="GO130">
        <f>IF(ISNA(VLOOKUP($GM130,'Org Names'!$C$7:$I$503,2,FALSE)),$B130,VLOOKUP($GM130,'Org Names'!$C$7:$I$503,2,FALSE))</f>
        <v>0</v>
      </c>
      <c r="GP130">
        <f>IF(ISNA(VLOOKUP($GM130,'Org Names'!$C$7:$I$503,3,FALSE)),$B130,VLOOKUP($GM130,'Org Names'!$C$7:$I$503,3,FALSE))</f>
        <v>0</v>
      </c>
    </row>
    <row r="131" spans="195:198">
      <c r="GM131">
        <f>IF(ISNA(VLOOKUP($A131,'Org Names'!$B$7:$I$503,2,FALSE)),$B131,VLOOKUP($A131,'Org Names'!$B$7:$I$503,2,FALSE))</f>
        <v>0</v>
      </c>
      <c r="GN131" t="str">
        <f t="shared" si="4"/>
        <v>XXX - 0</v>
      </c>
      <c r="GO131">
        <f>IF(ISNA(VLOOKUP($GM131,'Org Names'!$C$7:$I$503,2,FALSE)),$B131,VLOOKUP($GM131,'Org Names'!$C$7:$I$503,2,FALSE))</f>
        <v>0</v>
      </c>
      <c r="GP131">
        <f>IF(ISNA(VLOOKUP($GM131,'Org Names'!$C$7:$I$503,3,FALSE)),$B131,VLOOKUP($GM131,'Org Names'!$C$7:$I$503,3,FALSE))</f>
        <v>0</v>
      </c>
    </row>
    <row r="132" spans="195:198">
      <c r="GM132">
        <f>IF(ISNA(VLOOKUP($A132,'Org Names'!$B$7:$I$503,2,FALSE)),$B132,VLOOKUP($A132,'Org Names'!$B$7:$I$503,2,FALSE))</f>
        <v>0</v>
      </c>
      <c r="GN132" t="str">
        <f t="shared" si="4"/>
        <v>XXX - 0</v>
      </c>
      <c r="GO132">
        <f>IF(ISNA(VLOOKUP($GM132,'Org Names'!$C$7:$I$503,2,FALSE)),$B132,VLOOKUP($GM132,'Org Names'!$C$7:$I$503,2,FALSE))</f>
        <v>0</v>
      </c>
      <c r="GP132">
        <f>IF(ISNA(VLOOKUP($GM132,'Org Names'!$C$7:$I$503,3,FALSE)),$B132,VLOOKUP($GM132,'Org Names'!$C$7:$I$503,3,FALSE))</f>
        <v>0</v>
      </c>
    </row>
    <row r="133" spans="195:198">
      <c r="GM133">
        <f>IF(ISNA(VLOOKUP($A133,'Org Names'!$B$7:$I$503,2,FALSE)),$B133,VLOOKUP($A133,'Org Names'!$B$7:$I$503,2,FALSE))</f>
        <v>0</v>
      </c>
      <c r="GN133" t="str">
        <f t="shared" si="4"/>
        <v>XXX - 0</v>
      </c>
      <c r="GO133">
        <f>IF(ISNA(VLOOKUP($GM133,'Org Names'!$C$7:$I$503,2,FALSE)),$B133,VLOOKUP($GM133,'Org Names'!$C$7:$I$503,2,FALSE))</f>
        <v>0</v>
      </c>
      <c r="GP133">
        <f>IF(ISNA(VLOOKUP($GM133,'Org Names'!$C$7:$I$503,3,FALSE)),$B133,VLOOKUP($GM133,'Org Names'!$C$7:$I$503,3,FALSE))</f>
        <v>0</v>
      </c>
    </row>
    <row r="134" spans="195:198">
      <c r="GM134">
        <f>IF(ISNA(VLOOKUP($A134,'Org Names'!$B$7:$I$503,2,FALSE)),$B134,VLOOKUP($A134,'Org Names'!$B$7:$I$503,2,FALSE))</f>
        <v>0</v>
      </c>
      <c r="GN134" t="str">
        <f t="shared" si="4"/>
        <v>XXX - 0</v>
      </c>
      <c r="GO134">
        <f>IF(ISNA(VLOOKUP($GM134,'Org Names'!$C$7:$I$503,2,FALSE)),$B134,VLOOKUP($GM134,'Org Names'!$C$7:$I$503,2,FALSE))</f>
        <v>0</v>
      </c>
      <c r="GP134">
        <f>IF(ISNA(VLOOKUP($GM134,'Org Names'!$C$7:$I$503,3,FALSE)),$B134,VLOOKUP($GM134,'Org Names'!$C$7:$I$503,3,FALSE))</f>
        <v>0</v>
      </c>
    </row>
    <row r="135" spans="195:198">
      <c r="GM135">
        <f>IF(ISNA(VLOOKUP($A135,'Org Names'!$B$7:$I$503,2,FALSE)),$B135,VLOOKUP($A135,'Org Names'!$B$7:$I$503,2,FALSE))</f>
        <v>0</v>
      </c>
      <c r="GN135" t="str">
        <f t="shared" si="4"/>
        <v>XXX - 0</v>
      </c>
      <c r="GO135">
        <f>IF(ISNA(VLOOKUP($GM135,'Org Names'!$C$7:$I$503,2,FALSE)),$B135,VLOOKUP($GM135,'Org Names'!$C$7:$I$503,2,FALSE))</f>
        <v>0</v>
      </c>
      <c r="GP135">
        <f>IF(ISNA(VLOOKUP($GM135,'Org Names'!$C$7:$I$503,3,FALSE)),$B135,VLOOKUP($GM135,'Org Names'!$C$7:$I$503,3,FALSE))</f>
        <v>0</v>
      </c>
    </row>
    <row r="136" spans="195:198">
      <c r="GM136">
        <f>IF(ISNA(VLOOKUP($A136,'Org Names'!$B$7:$I$503,2,FALSE)),$B136,VLOOKUP($A136,'Org Names'!$B$7:$I$503,2,FALSE))</f>
        <v>0</v>
      </c>
      <c r="GN136" t="str">
        <f t="shared" si="4"/>
        <v>XXX - 0</v>
      </c>
      <c r="GO136">
        <f>IF(ISNA(VLOOKUP($GM136,'Org Names'!$C$7:$I$503,2,FALSE)),$B136,VLOOKUP($GM136,'Org Names'!$C$7:$I$503,2,FALSE))</f>
        <v>0</v>
      </c>
      <c r="GP136">
        <f>IF(ISNA(VLOOKUP($GM136,'Org Names'!$C$7:$I$503,3,FALSE)),$B136,VLOOKUP($GM136,'Org Names'!$C$7:$I$503,3,FALSE))</f>
        <v>0</v>
      </c>
    </row>
    <row r="137" spans="195:198">
      <c r="GM137">
        <f>IF(ISNA(VLOOKUP($A137,'Org Names'!$B$7:$I$503,2,FALSE)),$B137,VLOOKUP($A137,'Org Names'!$B$7:$I$503,2,FALSE))</f>
        <v>0</v>
      </c>
      <c r="GN137" t="str">
        <f t="shared" si="4"/>
        <v>XXX - 0</v>
      </c>
      <c r="GO137">
        <f>IF(ISNA(VLOOKUP($GM137,'Org Names'!$C$7:$I$503,2,FALSE)),$B137,VLOOKUP($GM137,'Org Names'!$C$7:$I$503,2,FALSE))</f>
        <v>0</v>
      </c>
      <c r="GP137">
        <f>IF(ISNA(VLOOKUP($GM137,'Org Names'!$C$7:$I$503,3,FALSE)),$B137,VLOOKUP($GM137,'Org Names'!$C$7:$I$503,3,FALSE))</f>
        <v>0</v>
      </c>
    </row>
    <row r="138" spans="195:198">
      <c r="GM138">
        <f>IF(ISNA(VLOOKUP($A138,'Org Names'!$B$7:$I$503,2,FALSE)),$B138,VLOOKUP($A138,'Org Names'!$B$7:$I$503,2,FALSE))</f>
        <v>0</v>
      </c>
      <c r="GN138" t="str">
        <f t="shared" si="4"/>
        <v>XXX - 0</v>
      </c>
      <c r="GO138">
        <f>IF(ISNA(VLOOKUP($GM138,'Org Names'!$C$7:$I$503,2,FALSE)),$B138,VLOOKUP($GM138,'Org Names'!$C$7:$I$503,2,FALSE))</f>
        <v>0</v>
      </c>
      <c r="GP138">
        <f>IF(ISNA(VLOOKUP($GM138,'Org Names'!$C$7:$I$503,3,FALSE)),$B138,VLOOKUP($GM138,'Org Names'!$C$7:$I$503,3,FALSE))</f>
        <v>0</v>
      </c>
    </row>
    <row r="139" spans="195:198">
      <c r="GM139">
        <f>IF(ISNA(VLOOKUP($A139,'Org Names'!$B$7:$I$503,2,FALSE)),$B139,VLOOKUP($A139,'Org Names'!$B$7:$I$503,2,FALSE))</f>
        <v>0</v>
      </c>
      <c r="GN139" t="str">
        <f t="shared" si="4"/>
        <v>XXX - 0</v>
      </c>
      <c r="GO139">
        <f>IF(ISNA(VLOOKUP($GM139,'Org Names'!$C$7:$I$503,2,FALSE)),$B139,VLOOKUP($GM139,'Org Names'!$C$7:$I$503,2,FALSE))</f>
        <v>0</v>
      </c>
      <c r="GP139">
        <f>IF(ISNA(VLOOKUP($GM139,'Org Names'!$C$7:$I$503,3,FALSE)),$B139,VLOOKUP($GM139,'Org Names'!$C$7:$I$503,3,FALSE))</f>
        <v>0</v>
      </c>
    </row>
    <row r="140" spans="195:198">
      <c r="GM140">
        <f>IF(ISNA(VLOOKUP($A140,'Org Names'!$B$7:$I$503,2,FALSE)),$B140,VLOOKUP($A140,'Org Names'!$B$7:$I$503,2,FALSE))</f>
        <v>0</v>
      </c>
      <c r="GN140" t="str">
        <f t="shared" si="4"/>
        <v>XXX - 0</v>
      </c>
      <c r="GO140">
        <f>IF(ISNA(VLOOKUP($GM140,'Org Names'!$C$7:$I$503,2,FALSE)),$B140,VLOOKUP($GM140,'Org Names'!$C$7:$I$503,2,FALSE))</f>
        <v>0</v>
      </c>
      <c r="GP140">
        <f>IF(ISNA(VLOOKUP($GM140,'Org Names'!$C$7:$I$503,3,FALSE)),$B140,VLOOKUP($GM140,'Org Names'!$C$7:$I$503,3,FALSE))</f>
        <v>0</v>
      </c>
    </row>
    <row r="141" spans="195:198">
      <c r="GM141">
        <f>IF(ISNA(VLOOKUP($A141,'Org Names'!$B$7:$I$503,2,FALSE)),$B141,VLOOKUP($A141,'Org Names'!$B$7:$I$503,2,FALSE))</f>
        <v>0</v>
      </c>
      <c r="GN141" t="str">
        <f t="shared" si="4"/>
        <v>XXX - 0</v>
      </c>
      <c r="GO141">
        <f>IF(ISNA(VLOOKUP($GM141,'Org Names'!$C$7:$I$503,2,FALSE)),$B141,VLOOKUP($GM141,'Org Names'!$C$7:$I$503,2,FALSE))</f>
        <v>0</v>
      </c>
      <c r="GP141">
        <f>IF(ISNA(VLOOKUP($GM141,'Org Names'!$C$7:$I$503,3,FALSE)),$B141,VLOOKUP($GM141,'Org Names'!$C$7:$I$503,3,FALSE))</f>
        <v>0</v>
      </c>
    </row>
    <row r="142" spans="195:198">
      <c r="GM142">
        <f>IF(ISNA(VLOOKUP($A142,'Org Names'!$B$7:$I$503,2,FALSE)),$B142,VLOOKUP($A142,'Org Names'!$B$7:$I$503,2,FALSE))</f>
        <v>0</v>
      </c>
      <c r="GN142" t="str">
        <f t="shared" si="4"/>
        <v>XXX - 0</v>
      </c>
      <c r="GO142">
        <f>IF(ISNA(VLOOKUP($GM142,'Org Names'!$C$7:$I$503,2,FALSE)),$B142,VLOOKUP($GM142,'Org Names'!$C$7:$I$503,2,FALSE))</f>
        <v>0</v>
      </c>
      <c r="GP142">
        <f>IF(ISNA(VLOOKUP($GM142,'Org Names'!$C$7:$I$503,3,FALSE)),$B142,VLOOKUP($GM142,'Org Names'!$C$7:$I$503,3,FALSE))</f>
        <v>0</v>
      </c>
    </row>
    <row r="143" spans="195:198">
      <c r="GM143">
        <f>IF(ISNA(VLOOKUP($A143,'Org Names'!$B$7:$I$503,2,FALSE)),$B143,VLOOKUP($A143,'Org Names'!$B$7:$I$503,2,FALSE))</f>
        <v>0</v>
      </c>
      <c r="GN143" t="str">
        <f t="shared" si="4"/>
        <v>XXX - 0</v>
      </c>
      <c r="GO143">
        <f>IF(ISNA(VLOOKUP($GM143,'Org Names'!$C$7:$I$503,2,FALSE)),$B143,VLOOKUP($GM143,'Org Names'!$C$7:$I$503,2,FALSE))</f>
        <v>0</v>
      </c>
      <c r="GP143">
        <f>IF(ISNA(VLOOKUP($GM143,'Org Names'!$C$7:$I$503,3,FALSE)),$B143,VLOOKUP($GM143,'Org Names'!$C$7:$I$503,3,FALSE))</f>
        <v>0</v>
      </c>
    </row>
    <row r="144" spans="195:198">
      <c r="GM144">
        <f>IF(ISNA(VLOOKUP($A144,'Org Names'!$B$7:$I$503,2,FALSE)),$B144,VLOOKUP($A144,'Org Names'!$B$7:$I$503,2,FALSE))</f>
        <v>0</v>
      </c>
      <c r="GN144" t="str">
        <f t="shared" si="4"/>
        <v>XXX - 0</v>
      </c>
      <c r="GO144">
        <f>IF(ISNA(VLOOKUP($GM144,'Org Names'!$C$7:$I$503,2,FALSE)),$B144,VLOOKUP($GM144,'Org Names'!$C$7:$I$503,2,FALSE))</f>
        <v>0</v>
      </c>
      <c r="GP144">
        <f>IF(ISNA(VLOOKUP($GM144,'Org Names'!$C$7:$I$503,3,FALSE)),$B144,VLOOKUP($GM144,'Org Names'!$C$7:$I$503,3,FALSE))</f>
        <v>0</v>
      </c>
    </row>
    <row r="145" spans="195:198">
      <c r="GM145">
        <f>IF(ISNA(VLOOKUP($A145,'Org Names'!$B$7:$I$503,2,FALSE)),$B145,VLOOKUP($A145,'Org Names'!$B$7:$I$503,2,FALSE))</f>
        <v>0</v>
      </c>
      <c r="GN145" t="str">
        <f t="shared" si="4"/>
        <v>XXX - 0</v>
      </c>
      <c r="GO145">
        <f>IF(ISNA(VLOOKUP($GM145,'Org Names'!$C$7:$I$503,2,FALSE)),$B145,VLOOKUP($GM145,'Org Names'!$C$7:$I$503,2,FALSE))</f>
        <v>0</v>
      </c>
      <c r="GP145">
        <f>IF(ISNA(VLOOKUP($GM145,'Org Names'!$C$7:$I$503,3,FALSE)),$B145,VLOOKUP($GM145,'Org Names'!$C$7:$I$503,3,FALSE))</f>
        <v>0</v>
      </c>
    </row>
    <row r="146" spans="195:198">
      <c r="GM146">
        <f>IF(ISNA(VLOOKUP($A146,'Org Names'!$B$7:$I$503,2,FALSE)),$B146,VLOOKUP($A146,'Org Names'!$B$7:$I$503,2,FALSE))</f>
        <v>0</v>
      </c>
      <c r="GN146" t="str">
        <f t="shared" si="4"/>
        <v>XXX - 0</v>
      </c>
      <c r="GO146">
        <f>IF(ISNA(VLOOKUP($GM146,'Org Names'!$C$7:$I$503,2,FALSE)),$B146,VLOOKUP($GM146,'Org Names'!$C$7:$I$503,2,FALSE))</f>
        <v>0</v>
      </c>
      <c r="GP146">
        <f>IF(ISNA(VLOOKUP($GM146,'Org Names'!$C$7:$I$503,3,FALSE)),$B146,VLOOKUP($GM146,'Org Names'!$C$7:$I$503,3,FALSE))</f>
        <v>0</v>
      </c>
    </row>
    <row r="147" spans="195:198">
      <c r="GM147">
        <f>IF(ISNA(VLOOKUP($A147,'Org Names'!$B$7:$I$503,2,FALSE)),$B147,VLOOKUP($A147,'Org Names'!$B$7:$I$503,2,FALSE))</f>
        <v>0</v>
      </c>
      <c r="GN147" t="str">
        <f t="shared" si="4"/>
        <v>XXX - 0</v>
      </c>
      <c r="GO147">
        <f>IF(ISNA(VLOOKUP($GM147,'Org Names'!$C$7:$I$503,2,FALSE)),$B147,VLOOKUP($GM147,'Org Names'!$C$7:$I$503,2,FALSE))</f>
        <v>0</v>
      </c>
      <c r="GP147">
        <f>IF(ISNA(VLOOKUP($GM147,'Org Names'!$C$7:$I$503,3,FALSE)),$B147,VLOOKUP($GM147,'Org Names'!$C$7:$I$503,3,FALSE))</f>
        <v>0</v>
      </c>
    </row>
    <row r="148" spans="195:198">
      <c r="GM148">
        <f>IF(ISNA(VLOOKUP($A148,'Org Names'!$B$7:$I$503,2,FALSE)),$B148,VLOOKUP($A148,'Org Names'!$B$7:$I$503,2,FALSE))</f>
        <v>0</v>
      </c>
      <c r="GN148" t="str">
        <f t="shared" si="4"/>
        <v>XXX - 0</v>
      </c>
      <c r="GO148">
        <f>IF(ISNA(VLOOKUP($GM148,'Org Names'!$C$7:$I$503,2,FALSE)),$B148,VLOOKUP($GM148,'Org Names'!$C$7:$I$503,2,FALSE))</f>
        <v>0</v>
      </c>
      <c r="GP148">
        <f>IF(ISNA(VLOOKUP($GM148,'Org Names'!$C$7:$I$503,3,FALSE)),$B148,VLOOKUP($GM148,'Org Names'!$C$7:$I$503,3,FALSE))</f>
        <v>0</v>
      </c>
    </row>
    <row r="149" spans="195:198">
      <c r="GM149">
        <f>IF(ISNA(VLOOKUP($A149,'Org Names'!$B$7:$I$503,2,FALSE)),$B149,VLOOKUP($A149,'Org Names'!$B$7:$I$503,2,FALSE))</f>
        <v>0</v>
      </c>
      <c r="GN149" t="str">
        <f t="shared" si="4"/>
        <v>XXX - 0</v>
      </c>
      <c r="GO149">
        <f>IF(ISNA(VLOOKUP($GM149,'Org Names'!$C$7:$I$503,2,FALSE)),$B149,VLOOKUP($GM149,'Org Names'!$C$7:$I$503,2,FALSE))</f>
        <v>0</v>
      </c>
      <c r="GP149">
        <f>IF(ISNA(VLOOKUP($GM149,'Org Names'!$C$7:$I$503,3,FALSE)),$B149,VLOOKUP($GM149,'Org Names'!$C$7:$I$503,3,FALSE))</f>
        <v>0</v>
      </c>
    </row>
    <row r="150" spans="195:198">
      <c r="GM150">
        <f>IF(ISNA(VLOOKUP($A150,'Org Names'!$B$7:$I$503,2,FALSE)),$B150,VLOOKUP($A150,'Org Names'!$B$7:$I$503,2,FALSE))</f>
        <v>0</v>
      </c>
      <c r="GN150" t="str">
        <f t="shared" si="4"/>
        <v>XXX - 0</v>
      </c>
      <c r="GO150">
        <f>IF(ISNA(VLOOKUP($GM150,'Org Names'!$C$7:$I$503,2,FALSE)),$B150,VLOOKUP($GM150,'Org Names'!$C$7:$I$503,2,FALSE))</f>
        <v>0</v>
      </c>
      <c r="GP150">
        <f>IF(ISNA(VLOOKUP($GM150,'Org Names'!$C$7:$I$503,3,FALSE)),$B150,VLOOKUP($GM150,'Org Names'!$C$7:$I$503,3,FALSE))</f>
        <v>0</v>
      </c>
    </row>
    <row r="151" spans="195:198">
      <c r="GM151">
        <f>IF(ISNA(VLOOKUP($A151,'Org Names'!$B$7:$I$503,2,FALSE)),$B151,VLOOKUP($A151,'Org Names'!$B$7:$I$503,2,FALSE))</f>
        <v>0</v>
      </c>
      <c r="GN151" t="str">
        <f t="shared" si="4"/>
        <v>XXX - 0</v>
      </c>
      <c r="GO151">
        <f>IF(ISNA(VLOOKUP($GM151,'Org Names'!$C$7:$I$503,2,FALSE)),$B151,VLOOKUP($GM151,'Org Names'!$C$7:$I$503,2,FALSE))</f>
        <v>0</v>
      </c>
      <c r="GP151">
        <f>IF(ISNA(VLOOKUP($GM151,'Org Names'!$C$7:$I$503,3,FALSE)),$B151,VLOOKUP($GM151,'Org Names'!$C$7:$I$503,3,FALSE))</f>
        <v>0</v>
      </c>
    </row>
    <row r="152" spans="195:198">
      <c r="GM152">
        <f>IF(ISNA(VLOOKUP($A152,'Org Names'!$B$7:$I$503,2,FALSE)),$B152,VLOOKUP($A152,'Org Names'!$B$7:$I$503,2,FALSE))</f>
        <v>0</v>
      </c>
      <c r="GN152" t="str">
        <f t="shared" si="4"/>
        <v>XXX - 0</v>
      </c>
      <c r="GO152">
        <f>IF(ISNA(VLOOKUP($GM152,'Org Names'!$C$7:$I$503,2,FALSE)),$B152,VLOOKUP($GM152,'Org Names'!$C$7:$I$503,2,FALSE))</f>
        <v>0</v>
      </c>
      <c r="GP152">
        <f>IF(ISNA(VLOOKUP($GM152,'Org Names'!$C$7:$I$503,3,FALSE)),$B152,VLOOKUP($GM152,'Org Names'!$C$7:$I$503,3,FALSE))</f>
        <v>0</v>
      </c>
    </row>
    <row r="153" spans="195:198">
      <c r="GM153">
        <f>IF(ISNA(VLOOKUP($A153,'Org Names'!$B$7:$I$503,2,FALSE)),$B153,VLOOKUP($A153,'Org Names'!$B$7:$I$503,2,FALSE))</f>
        <v>0</v>
      </c>
      <c r="GN153" t="str">
        <f t="shared" si="4"/>
        <v>XXX - 0</v>
      </c>
      <c r="GO153">
        <f>IF(ISNA(VLOOKUP($GM153,'Org Names'!$C$7:$I$503,2,FALSE)),$B153,VLOOKUP($GM153,'Org Names'!$C$7:$I$503,2,FALSE))</f>
        <v>0</v>
      </c>
      <c r="GP153">
        <f>IF(ISNA(VLOOKUP($GM153,'Org Names'!$C$7:$I$503,3,FALSE)),$B153,VLOOKUP($GM153,'Org Names'!$C$7:$I$503,3,FALSE))</f>
        <v>0</v>
      </c>
    </row>
    <row r="154" spans="195:198">
      <c r="GM154">
        <f>IF(ISNA(VLOOKUP($A154,'Org Names'!$B$7:$I$503,2,FALSE)),$B154,VLOOKUP($A154,'Org Names'!$B$7:$I$503,2,FALSE))</f>
        <v>0</v>
      </c>
      <c r="GN154" t="str">
        <f t="shared" si="4"/>
        <v>XXX - 0</v>
      </c>
      <c r="GO154">
        <f>IF(ISNA(VLOOKUP($GM154,'Org Names'!$C$7:$I$503,2,FALSE)),$B154,VLOOKUP($GM154,'Org Names'!$C$7:$I$503,2,FALSE))</f>
        <v>0</v>
      </c>
      <c r="GP154">
        <f>IF(ISNA(VLOOKUP($GM154,'Org Names'!$C$7:$I$503,3,FALSE)),$B154,VLOOKUP($GM154,'Org Names'!$C$7:$I$503,3,FALSE))</f>
        <v>0</v>
      </c>
    </row>
    <row r="155" spans="195:198">
      <c r="GM155">
        <f>IF(ISNA(VLOOKUP($A155,'Org Names'!$B$7:$I$503,2,FALSE)),$B155,VLOOKUP($A155,'Org Names'!$B$7:$I$503,2,FALSE))</f>
        <v>0</v>
      </c>
      <c r="GN155" t="str">
        <f t="shared" si="4"/>
        <v>XXX - 0</v>
      </c>
      <c r="GO155">
        <f>IF(ISNA(VLOOKUP($GM155,'Org Names'!$C$7:$I$503,2,FALSE)),$B155,VLOOKUP($GM155,'Org Names'!$C$7:$I$503,2,FALSE))</f>
        <v>0</v>
      </c>
      <c r="GP155">
        <f>IF(ISNA(VLOOKUP($GM155,'Org Names'!$C$7:$I$503,3,FALSE)),$B155,VLOOKUP($GM155,'Org Names'!$C$7:$I$503,3,FALSE))</f>
        <v>0</v>
      </c>
    </row>
    <row r="156" spans="195:198">
      <c r="GM156">
        <f>IF(ISNA(VLOOKUP($A156,'Org Names'!$B$7:$I$503,2,FALSE)),$B156,VLOOKUP($A156,'Org Names'!$B$7:$I$503,2,FALSE))</f>
        <v>0</v>
      </c>
      <c r="GN156" t="str">
        <f t="shared" si="4"/>
        <v>XXX - 0</v>
      </c>
      <c r="GO156">
        <f>IF(ISNA(VLOOKUP($GM156,'Org Names'!$C$7:$I$503,2,FALSE)),$B156,VLOOKUP($GM156,'Org Names'!$C$7:$I$503,2,FALSE))</f>
        <v>0</v>
      </c>
      <c r="GP156">
        <f>IF(ISNA(VLOOKUP($GM156,'Org Names'!$C$7:$I$503,3,FALSE)),$B156,VLOOKUP($GM156,'Org Names'!$C$7:$I$503,3,FALSE))</f>
        <v>0</v>
      </c>
    </row>
    <row r="157" spans="195:198">
      <c r="GM157">
        <f>IF(ISNA(VLOOKUP($A157,'Org Names'!$B$7:$I$503,2,FALSE)),$B157,VLOOKUP($A157,'Org Names'!$B$7:$I$503,2,FALSE))</f>
        <v>0</v>
      </c>
      <c r="GN157" t="str">
        <f t="shared" si="4"/>
        <v>XXX - 0</v>
      </c>
      <c r="GO157">
        <f>IF(ISNA(VLOOKUP($GM157,'Org Names'!$C$7:$I$503,2,FALSE)),$B157,VLOOKUP($GM157,'Org Names'!$C$7:$I$503,2,FALSE))</f>
        <v>0</v>
      </c>
      <c r="GP157">
        <f>IF(ISNA(VLOOKUP($GM157,'Org Names'!$C$7:$I$503,3,FALSE)),$B157,VLOOKUP($GM157,'Org Names'!$C$7:$I$503,3,FALSE))</f>
        <v>0</v>
      </c>
    </row>
    <row r="158" spans="195:198">
      <c r="GM158">
        <f>IF(ISNA(VLOOKUP($A158,'Org Names'!$B$7:$I$503,2,FALSE)),$B158,VLOOKUP($A158,'Org Names'!$B$7:$I$503,2,FALSE))</f>
        <v>0</v>
      </c>
      <c r="GN158" t="str">
        <f t="shared" si="4"/>
        <v>XXX - 0</v>
      </c>
      <c r="GO158">
        <f>IF(ISNA(VLOOKUP($GM158,'Org Names'!$C$7:$I$503,2,FALSE)),$B158,VLOOKUP($GM158,'Org Names'!$C$7:$I$503,2,FALSE))</f>
        <v>0</v>
      </c>
      <c r="GP158">
        <f>IF(ISNA(VLOOKUP($GM158,'Org Names'!$C$7:$I$503,3,FALSE)),$B158,VLOOKUP($GM158,'Org Names'!$C$7:$I$503,3,FALSE))</f>
        <v>0</v>
      </c>
    </row>
    <row r="159" spans="195:198">
      <c r="GM159">
        <f>IF(ISNA(VLOOKUP($A159,'Org Names'!$B$7:$I$503,2,FALSE)),$B159,VLOOKUP($A159,'Org Names'!$B$7:$I$503,2,FALSE))</f>
        <v>0</v>
      </c>
      <c r="GN159" t="str">
        <f t="shared" ref="GN159:GN222" si="5">IF(A159="","XXX"&amp;" - "&amp;GM159,A159&amp;" - "&amp;GM159)</f>
        <v>XXX - 0</v>
      </c>
      <c r="GO159">
        <f>IF(ISNA(VLOOKUP($GM159,'Org Names'!$C$7:$I$503,2,FALSE)),$B159,VLOOKUP($GM159,'Org Names'!$C$7:$I$503,2,FALSE))</f>
        <v>0</v>
      </c>
      <c r="GP159">
        <f>IF(ISNA(VLOOKUP($GM159,'Org Names'!$C$7:$I$503,3,FALSE)),$B159,VLOOKUP($GM159,'Org Names'!$C$7:$I$503,3,FALSE))</f>
        <v>0</v>
      </c>
    </row>
    <row r="160" spans="195:198">
      <c r="GM160">
        <f>IF(ISNA(VLOOKUP($A160,'Org Names'!$B$7:$I$503,2,FALSE)),$B160,VLOOKUP($A160,'Org Names'!$B$7:$I$503,2,FALSE))</f>
        <v>0</v>
      </c>
      <c r="GN160" t="str">
        <f t="shared" si="5"/>
        <v>XXX - 0</v>
      </c>
      <c r="GO160">
        <f>IF(ISNA(VLOOKUP($GM160,'Org Names'!$C$7:$I$503,2,FALSE)),$B160,VLOOKUP($GM160,'Org Names'!$C$7:$I$503,2,FALSE))</f>
        <v>0</v>
      </c>
      <c r="GP160">
        <f>IF(ISNA(VLOOKUP($GM160,'Org Names'!$C$7:$I$503,3,FALSE)),$B160,VLOOKUP($GM160,'Org Names'!$C$7:$I$503,3,FALSE))</f>
        <v>0</v>
      </c>
    </row>
    <row r="161" spans="195:198">
      <c r="GM161">
        <f>IF(ISNA(VLOOKUP($A161,'Org Names'!$B$7:$I$503,2,FALSE)),$B161,VLOOKUP($A161,'Org Names'!$B$7:$I$503,2,FALSE))</f>
        <v>0</v>
      </c>
      <c r="GN161" t="str">
        <f t="shared" si="5"/>
        <v>XXX - 0</v>
      </c>
      <c r="GO161">
        <f>IF(ISNA(VLOOKUP($GM161,'Org Names'!$C$7:$I$503,2,FALSE)),$B161,VLOOKUP($GM161,'Org Names'!$C$7:$I$503,2,FALSE))</f>
        <v>0</v>
      </c>
      <c r="GP161">
        <f>IF(ISNA(VLOOKUP($GM161,'Org Names'!$C$7:$I$503,3,FALSE)),$B161,VLOOKUP($GM161,'Org Names'!$C$7:$I$503,3,FALSE))</f>
        <v>0</v>
      </c>
    </row>
    <row r="162" spans="195:198">
      <c r="GM162">
        <f>IF(ISNA(VLOOKUP($A162,'Org Names'!$B$7:$I$503,2,FALSE)),$B162,VLOOKUP($A162,'Org Names'!$B$7:$I$503,2,FALSE))</f>
        <v>0</v>
      </c>
      <c r="GN162" t="str">
        <f t="shared" si="5"/>
        <v>XXX - 0</v>
      </c>
      <c r="GO162">
        <f>IF(ISNA(VLOOKUP($GM162,'Org Names'!$C$7:$I$503,2,FALSE)),$B162,VLOOKUP($GM162,'Org Names'!$C$7:$I$503,2,FALSE))</f>
        <v>0</v>
      </c>
      <c r="GP162">
        <f>IF(ISNA(VLOOKUP($GM162,'Org Names'!$C$7:$I$503,3,FALSE)),$B162,VLOOKUP($GM162,'Org Names'!$C$7:$I$503,3,FALSE))</f>
        <v>0</v>
      </c>
    </row>
    <row r="163" spans="195:198">
      <c r="GM163">
        <f>IF(ISNA(VLOOKUP($A163,'Org Names'!$B$7:$I$503,2,FALSE)),$B163,VLOOKUP($A163,'Org Names'!$B$7:$I$503,2,FALSE))</f>
        <v>0</v>
      </c>
      <c r="GN163" t="str">
        <f t="shared" si="5"/>
        <v>XXX - 0</v>
      </c>
      <c r="GO163">
        <f>IF(ISNA(VLOOKUP($GM163,'Org Names'!$C$7:$I$503,2,FALSE)),$B163,VLOOKUP($GM163,'Org Names'!$C$7:$I$503,2,FALSE))</f>
        <v>0</v>
      </c>
      <c r="GP163">
        <f>IF(ISNA(VLOOKUP($GM163,'Org Names'!$C$7:$I$503,3,FALSE)),$B163,VLOOKUP($GM163,'Org Names'!$C$7:$I$503,3,FALSE))</f>
        <v>0</v>
      </c>
    </row>
    <row r="164" spans="195:198">
      <c r="GM164">
        <f>IF(ISNA(VLOOKUP($A164,'Org Names'!$B$7:$I$503,2,FALSE)),$B164,VLOOKUP($A164,'Org Names'!$B$7:$I$503,2,FALSE))</f>
        <v>0</v>
      </c>
      <c r="GN164" t="str">
        <f t="shared" si="5"/>
        <v>XXX - 0</v>
      </c>
      <c r="GO164">
        <f>IF(ISNA(VLOOKUP($GM164,'Org Names'!$C$7:$I$503,2,FALSE)),$B164,VLOOKUP($GM164,'Org Names'!$C$7:$I$503,2,FALSE))</f>
        <v>0</v>
      </c>
      <c r="GP164">
        <f>IF(ISNA(VLOOKUP($GM164,'Org Names'!$C$7:$I$503,3,FALSE)),$B164,VLOOKUP($GM164,'Org Names'!$C$7:$I$503,3,FALSE))</f>
        <v>0</v>
      </c>
    </row>
    <row r="165" spans="195:198">
      <c r="GM165">
        <f>IF(ISNA(VLOOKUP($A165,'Org Names'!$B$7:$I$503,2,FALSE)),$B165,VLOOKUP($A165,'Org Names'!$B$7:$I$503,2,FALSE))</f>
        <v>0</v>
      </c>
      <c r="GN165" t="str">
        <f t="shared" si="5"/>
        <v>XXX - 0</v>
      </c>
      <c r="GO165">
        <f>IF(ISNA(VLOOKUP($GM165,'Org Names'!$C$7:$I$503,2,FALSE)),$B165,VLOOKUP($GM165,'Org Names'!$C$7:$I$503,2,FALSE))</f>
        <v>0</v>
      </c>
      <c r="GP165">
        <f>IF(ISNA(VLOOKUP($GM165,'Org Names'!$C$7:$I$503,3,FALSE)),$B165,VLOOKUP($GM165,'Org Names'!$C$7:$I$503,3,FALSE))</f>
        <v>0</v>
      </c>
    </row>
    <row r="166" spans="195:198">
      <c r="GM166">
        <f>IF(ISNA(VLOOKUP($A166,'Org Names'!$B$7:$I$503,2,FALSE)),$B166,VLOOKUP($A166,'Org Names'!$B$7:$I$503,2,FALSE))</f>
        <v>0</v>
      </c>
      <c r="GN166" t="str">
        <f t="shared" si="5"/>
        <v>XXX - 0</v>
      </c>
      <c r="GO166">
        <f>IF(ISNA(VLOOKUP($GM166,'Org Names'!$C$7:$I$503,2,FALSE)),$B166,VLOOKUP($GM166,'Org Names'!$C$7:$I$503,2,FALSE))</f>
        <v>0</v>
      </c>
      <c r="GP166">
        <f>IF(ISNA(VLOOKUP($GM166,'Org Names'!$C$7:$I$503,3,FALSE)),$B166,VLOOKUP($GM166,'Org Names'!$C$7:$I$503,3,FALSE))</f>
        <v>0</v>
      </c>
    </row>
    <row r="167" spans="195:198">
      <c r="GM167">
        <f>IF(ISNA(VLOOKUP($A167,'Org Names'!$B$7:$I$503,2,FALSE)),$B167,VLOOKUP($A167,'Org Names'!$B$7:$I$503,2,FALSE))</f>
        <v>0</v>
      </c>
      <c r="GN167" t="str">
        <f t="shared" si="5"/>
        <v>XXX - 0</v>
      </c>
      <c r="GO167">
        <f>IF(ISNA(VLOOKUP($GM167,'Org Names'!$C$7:$I$503,2,FALSE)),$B167,VLOOKUP($GM167,'Org Names'!$C$7:$I$503,2,FALSE))</f>
        <v>0</v>
      </c>
      <c r="GP167">
        <f>IF(ISNA(VLOOKUP($GM167,'Org Names'!$C$7:$I$503,3,FALSE)),$B167,VLOOKUP($GM167,'Org Names'!$C$7:$I$503,3,FALSE))</f>
        <v>0</v>
      </c>
    </row>
    <row r="168" spans="195:198">
      <c r="GM168">
        <f>IF(ISNA(VLOOKUP($A168,'Org Names'!$B$7:$I$503,2,FALSE)),$B168,VLOOKUP($A168,'Org Names'!$B$7:$I$503,2,FALSE))</f>
        <v>0</v>
      </c>
      <c r="GN168" t="str">
        <f t="shared" si="5"/>
        <v>XXX - 0</v>
      </c>
      <c r="GO168">
        <f>IF(ISNA(VLOOKUP($GM168,'Org Names'!$C$7:$I$503,2,FALSE)),$B168,VLOOKUP($GM168,'Org Names'!$C$7:$I$503,2,FALSE))</f>
        <v>0</v>
      </c>
      <c r="GP168">
        <f>IF(ISNA(VLOOKUP($GM168,'Org Names'!$C$7:$I$503,3,FALSE)),$B168,VLOOKUP($GM168,'Org Names'!$C$7:$I$503,3,FALSE))</f>
        <v>0</v>
      </c>
    </row>
    <row r="169" spans="195:198">
      <c r="GM169">
        <f>IF(ISNA(VLOOKUP($A169,'Org Names'!$B$7:$I$503,2,FALSE)),$B169,VLOOKUP($A169,'Org Names'!$B$7:$I$503,2,FALSE))</f>
        <v>0</v>
      </c>
      <c r="GN169" t="str">
        <f t="shared" si="5"/>
        <v>XXX - 0</v>
      </c>
      <c r="GO169">
        <f>IF(ISNA(VLOOKUP($GM169,'Org Names'!$C$7:$I$503,2,FALSE)),$B169,VLOOKUP($GM169,'Org Names'!$C$7:$I$503,2,FALSE))</f>
        <v>0</v>
      </c>
      <c r="GP169">
        <f>IF(ISNA(VLOOKUP($GM169,'Org Names'!$C$7:$I$503,3,FALSE)),$B169,VLOOKUP($GM169,'Org Names'!$C$7:$I$503,3,FALSE))</f>
        <v>0</v>
      </c>
    </row>
    <row r="170" spans="195:198">
      <c r="GM170">
        <f>IF(ISNA(VLOOKUP($A170,'Org Names'!$B$7:$I$503,2,FALSE)),$B170,VLOOKUP($A170,'Org Names'!$B$7:$I$503,2,FALSE))</f>
        <v>0</v>
      </c>
      <c r="GN170" t="str">
        <f t="shared" si="5"/>
        <v>XXX - 0</v>
      </c>
      <c r="GO170">
        <f>IF(ISNA(VLOOKUP($GM170,'Org Names'!$C$7:$I$503,2,FALSE)),$B170,VLOOKUP($GM170,'Org Names'!$C$7:$I$503,2,FALSE))</f>
        <v>0</v>
      </c>
      <c r="GP170">
        <f>IF(ISNA(VLOOKUP($GM170,'Org Names'!$C$7:$I$503,3,FALSE)),$B170,VLOOKUP($GM170,'Org Names'!$C$7:$I$503,3,FALSE))</f>
        <v>0</v>
      </c>
    </row>
    <row r="171" spans="195:198">
      <c r="GM171">
        <f>IF(ISNA(VLOOKUP($A171,'Org Names'!$B$7:$I$503,2,FALSE)),$B171,VLOOKUP($A171,'Org Names'!$B$7:$I$503,2,FALSE))</f>
        <v>0</v>
      </c>
      <c r="GN171" t="str">
        <f t="shared" si="5"/>
        <v>XXX - 0</v>
      </c>
      <c r="GO171">
        <f>IF(ISNA(VLOOKUP($GM171,'Org Names'!$C$7:$I$503,2,FALSE)),$B171,VLOOKUP($GM171,'Org Names'!$C$7:$I$503,2,FALSE))</f>
        <v>0</v>
      </c>
      <c r="GP171">
        <f>IF(ISNA(VLOOKUP($GM171,'Org Names'!$C$7:$I$503,3,FALSE)),$B171,VLOOKUP($GM171,'Org Names'!$C$7:$I$503,3,FALSE))</f>
        <v>0</v>
      </c>
    </row>
    <row r="172" spans="195:198">
      <c r="GM172">
        <f>IF(ISNA(VLOOKUP($A172,'Org Names'!$B$7:$I$503,2,FALSE)),$B172,VLOOKUP($A172,'Org Names'!$B$7:$I$503,2,FALSE))</f>
        <v>0</v>
      </c>
      <c r="GN172" t="str">
        <f t="shared" si="5"/>
        <v>XXX - 0</v>
      </c>
      <c r="GO172">
        <f>IF(ISNA(VLOOKUP($GM172,'Org Names'!$C$7:$I$503,2,FALSE)),$B172,VLOOKUP($GM172,'Org Names'!$C$7:$I$503,2,FALSE))</f>
        <v>0</v>
      </c>
      <c r="GP172">
        <f>IF(ISNA(VLOOKUP($GM172,'Org Names'!$C$7:$I$503,3,FALSE)),$B172,VLOOKUP($GM172,'Org Names'!$C$7:$I$503,3,FALSE))</f>
        <v>0</v>
      </c>
    </row>
    <row r="173" spans="195:198">
      <c r="GM173">
        <f>IF(ISNA(VLOOKUP($A173,'Org Names'!$B$7:$I$503,2,FALSE)),$B173,VLOOKUP($A173,'Org Names'!$B$7:$I$503,2,FALSE))</f>
        <v>0</v>
      </c>
      <c r="GN173" t="str">
        <f t="shared" si="5"/>
        <v>XXX - 0</v>
      </c>
      <c r="GO173">
        <f>IF(ISNA(VLOOKUP($GM173,'Org Names'!$C$7:$I$503,2,FALSE)),$B173,VLOOKUP($GM173,'Org Names'!$C$7:$I$503,2,FALSE))</f>
        <v>0</v>
      </c>
      <c r="GP173">
        <f>IF(ISNA(VLOOKUP($GM173,'Org Names'!$C$7:$I$503,3,FALSE)),$B173,VLOOKUP($GM173,'Org Names'!$C$7:$I$503,3,FALSE))</f>
        <v>0</v>
      </c>
    </row>
    <row r="174" spans="195:198">
      <c r="GM174">
        <f>IF(ISNA(VLOOKUP($A174,'Org Names'!$B$7:$I$503,2,FALSE)),$B174,VLOOKUP($A174,'Org Names'!$B$7:$I$503,2,FALSE))</f>
        <v>0</v>
      </c>
      <c r="GN174" t="str">
        <f t="shared" si="5"/>
        <v>XXX - 0</v>
      </c>
      <c r="GO174">
        <f>IF(ISNA(VLOOKUP($GM174,'Org Names'!$C$7:$I$503,2,FALSE)),$B174,VLOOKUP($GM174,'Org Names'!$C$7:$I$503,2,FALSE))</f>
        <v>0</v>
      </c>
      <c r="GP174">
        <f>IF(ISNA(VLOOKUP($GM174,'Org Names'!$C$7:$I$503,3,FALSE)),$B174,VLOOKUP($GM174,'Org Names'!$C$7:$I$503,3,FALSE))</f>
        <v>0</v>
      </c>
    </row>
    <row r="175" spans="195:198">
      <c r="GM175">
        <f>IF(ISNA(VLOOKUP($A175,'Org Names'!$B$7:$I$503,2,FALSE)),$B175,VLOOKUP($A175,'Org Names'!$B$7:$I$503,2,FALSE))</f>
        <v>0</v>
      </c>
      <c r="GN175" t="str">
        <f t="shared" si="5"/>
        <v>XXX - 0</v>
      </c>
      <c r="GO175">
        <f>IF(ISNA(VLOOKUP($GM175,'Org Names'!$C$7:$I$503,2,FALSE)),$B175,VLOOKUP($GM175,'Org Names'!$C$7:$I$503,2,FALSE))</f>
        <v>0</v>
      </c>
      <c r="GP175">
        <f>IF(ISNA(VLOOKUP($GM175,'Org Names'!$C$7:$I$503,3,FALSE)),$B175,VLOOKUP($GM175,'Org Names'!$C$7:$I$503,3,FALSE))</f>
        <v>0</v>
      </c>
    </row>
    <row r="176" spans="195:198">
      <c r="GM176">
        <f>IF(ISNA(VLOOKUP($A176,'Org Names'!$B$7:$I$503,2,FALSE)),$B176,VLOOKUP($A176,'Org Names'!$B$7:$I$503,2,FALSE))</f>
        <v>0</v>
      </c>
      <c r="GN176" t="str">
        <f t="shared" si="5"/>
        <v>XXX - 0</v>
      </c>
      <c r="GO176">
        <f>IF(ISNA(VLOOKUP($GM176,'Org Names'!$C$7:$I$503,2,FALSE)),$B176,VLOOKUP($GM176,'Org Names'!$C$7:$I$503,2,FALSE))</f>
        <v>0</v>
      </c>
      <c r="GP176">
        <f>IF(ISNA(VLOOKUP($GM176,'Org Names'!$C$7:$I$503,3,FALSE)),$B176,VLOOKUP($GM176,'Org Names'!$C$7:$I$503,3,FALSE))</f>
        <v>0</v>
      </c>
    </row>
    <row r="177" spans="195:198">
      <c r="GM177">
        <f>IF(ISNA(VLOOKUP($A177,'Org Names'!$B$7:$I$503,2,FALSE)),$B177,VLOOKUP($A177,'Org Names'!$B$7:$I$503,2,FALSE))</f>
        <v>0</v>
      </c>
      <c r="GN177" t="str">
        <f t="shared" si="5"/>
        <v>XXX - 0</v>
      </c>
      <c r="GO177">
        <f>IF(ISNA(VLOOKUP($GM177,'Org Names'!$C$7:$I$503,2,FALSE)),$B177,VLOOKUP($GM177,'Org Names'!$C$7:$I$503,2,FALSE))</f>
        <v>0</v>
      </c>
      <c r="GP177">
        <f>IF(ISNA(VLOOKUP($GM177,'Org Names'!$C$7:$I$503,3,FALSE)),$B177,VLOOKUP($GM177,'Org Names'!$C$7:$I$503,3,FALSE))</f>
        <v>0</v>
      </c>
    </row>
    <row r="178" spans="195:198">
      <c r="GM178">
        <f>IF(ISNA(VLOOKUP($A178,'Org Names'!$B$7:$I$503,2,FALSE)),$B178,VLOOKUP($A178,'Org Names'!$B$7:$I$503,2,FALSE))</f>
        <v>0</v>
      </c>
      <c r="GN178" t="str">
        <f t="shared" si="5"/>
        <v>XXX - 0</v>
      </c>
      <c r="GO178">
        <f>IF(ISNA(VLOOKUP($GM178,'Org Names'!$C$7:$I$503,2,FALSE)),$B178,VLOOKUP($GM178,'Org Names'!$C$7:$I$503,2,FALSE))</f>
        <v>0</v>
      </c>
      <c r="GP178">
        <f>IF(ISNA(VLOOKUP($GM178,'Org Names'!$C$7:$I$503,3,FALSE)),$B178,VLOOKUP($GM178,'Org Names'!$C$7:$I$503,3,FALSE))</f>
        <v>0</v>
      </c>
    </row>
    <row r="179" spans="195:198">
      <c r="GM179">
        <f>IF(ISNA(VLOOKUP($A179,'Org Names'!$B$7:$I$503,2,FALSE)),$B179,VLOOKUP($A179,'Org Names'!$B$7:$I$503,2,FALSE))</f>
        <v>0</v>
      </c>
      <c r="GN179" t="str">
        <f t="shared" si="5"/>
        <v>XXX - 0</v>
      </c>
      <c r="GO179">
        <f>IF(ISNA(VLOOKUP($GM179,'Org Names'!$C$7:$I$503,2,FALSE)),$B179,VLOOKUP($GM179,'Org Names'!$C$7:$I$503,2,FALSE))</f>
        <v>0</v>
      </c>
      <c r="GP179">
        <f>IF(ISNA(VLOOKUP($GM179,'Org Names'!$C$7:$I$503,3,FALSE)),$B179,VLOOKUP($GM179,'Org Names'!$C$7:$I$503,3,FALSE))</f>
        <v>0</v>
      </c>
    </row>
    <row r="180" spans="195:198">
      <c r="GM180">
        <f>IF(ISNA(VLOOKUP($A180,'Org Names'!$B$7:$I$503,2,FALSE)),$B180,VLOOKUP($A180,'Org Names'!$B$7:$I$503,2,FALSE))</f>
        <v>0</v>
      </c>
      <c r="GN180" t="str">
        <f t="shared" si="5"/>
        <v>XXX - 0</v>
      </c>
      <c r="GO180">
        <f>IF(ISNA(VLOOKUP($GM180,'Org Names'!$C$7:$I$503,2,FALSE)),$B180,VLOOKUP($GM180,'Org Names'!$C$7:$I$503,2,FALSE))</f>
        <v>0</v>
      </c>
      <c r="GP180">
        <f>IF(ISNA(VLOOKUP($GM180,'Org Names'!$C$7:$I$503,3,FALSE)),$B180,VLOOKUP($GM180,'Org Names'!$C$7:$I$503,3,FALSE))</f>
        <v>0</v>
      </c>
    </row>
    <row r="181" spans="195:198">
      <c r="GM181">
        <f>IF(ISNA(VLOOKUP($A181,'Org Names'!$B$7:$I$503,2,FALSE)),$B181,VLOOKUP($A181,'Org Names'!$B$7:$I$503,2,FALSE))</f>
        <v>0</v>
      </c>
      <c r="GN181" t="str">
        <f t="shared" si="5"/>
        <v>XXX - 0</v>
      </c>
      <c r="GO181">
        <f>IF(ISNA(VLOOKUP($GM181,'Org Names'!$C$7:$I$503,2,FALSE)),$B181,VLOOKUP($GM181,'Org Names'!$C$7:$I$503,2,FALSE))</f>
        <v>0</v>
      </c>
      <c r="GP181">
        <f>IF(ISNA(VLOOKUP($GM181,'Org Names'!$C$7:$I$503,3,FALSE)),$B181,VLOOKUP($GM181,'Org Names'!$C$7:$I$503,3,FALSE))</f>
        <v>0</v>
      </c>
    </row>
    <row r="182" spans="195:198">
      <c r="GM182">
        <f>IF(ISNA(VLOOKUP($A182,'Org Names'!$B$7:$I$503,2,FALSE)),$B182,VLOOKUP($A182,'Org Names'!$B$7:$I$503,2,FALSE))</f>
        <v>0</v>
      </c>
      <c r="GN182" t="str">
        <f t="shared" si="5"/>
        <v>XXX - 0</v>
      </c>
      <c r="GO182">
        <f>IF(ISNA(VLOOKUP($GM182,'Org Names'!$C$7:$I$503,2,FALSE)),$B182,VLOOKUP($GM182,'Org Names'!$C$7:$I$503,2,FALSE))</f>
        <v>0</v>
      </c>
      <c r="GP182">
        <f>IF(ISNA(VLOOKUP($GM182,'Org Names'!$C$7:$I$503,3,FALSE)),$B182,VLOOKUP($GM182,'Org Names'!$C$7:$I$503,3,FALSE))</f>
        <v>0</v>
      </c>
    </row>
    <row r="183" spans="195:198">
      <c r="GM183">
        <f>IF(ISNA(VLOOKUP($A183,'Org Names'!$B$7:$I$503,2,FALSE)),$B183,VLOOKUP($A183,'Org Names'!$B$7:$I$503,2,FALSE))</f>
        <v>0</v>
      </c>
      <c r="GN183" t="str">
        <f t="shared" si="5"/>
        <v>XXX - 0</v>
      </c>
      <c r="GO183">
        <f>IF(ISNA(VLOOKUP($GM183,'Org Names'!$C$7:$I$503,2,FALSE)),$B183,VLOOKUP($GM183,'Org Names'!$C$7:$I$503,2,FALSE))</f>
        <v>0</v>
      </c>
      <c r="GP183">
        <f>IF(ISNA(VLOOKUP($GM183,'Org Names'!$C$7:$I$503,3,FALSE)),$B183,VLOOKUP($GM183,'Org Names'!$C$7:$I$503,3,FALSE))</f>
        <v>0</v>
      </c>
    </row>
    <row r="184" spans="195:198">
      <c r="GM184">
        <f>IF(ISNA(VLOOKUP($A184,'Org Names'!$B$7:$I$503,2,FALSE)),$B184,VLOOKUP($A184,'Org Names'!$B$7:$I$503,2,FALSE))</f>
        <v>0</v>
      </c>
      <c r="GN184" t="str">
        <f t="shared" si="5"/>
        <v>XXX - 0</v>
      </c>
      <c r="GO184">
        <f>IF(ISNA(VLOOKUP($GM184,'Org Names'!$C$7:$I$503,2,FALSE)),$B184,VLOOKUP($GM184,'Org Names'!$C$7:$I$503,2,FALSE))</f>
        <v>0</v>
      </c>
      <c r="GP184">
        <f>IF(ISNA(VLOOKUP($GM184,'Org Names'!$C$7:$I$503,3,FALSE)),$B184,VLOOKUP($GM184,'Org Names'!$C$7:$I$503,3,FALSE))</f>
        <v>0</v>
      </c>
    </row>
    <row r="185" spans="195:198">
      <c r="GM185">
        <f>IF(ISNA(VLOOKUP($A185,'Org Names'!$B$7:$I$503,2,FALSE)),$B185,VLOOKUP($A185,'Org Names'!$B$7:$I$503,2,FALSE))</f>
        <v>0</v>
      </c>
      <c r="GN185" t="str">
        <f t="shared" si="5"/>
        <v>XXX - 0</v>
      </c>
      <c r="GO185">
        <f>IF(ISNA(VLOOKUP($GM185,'Org Names'!$C$7:$I$503,2,FALSE)),$B185,VLOOKUP($GM185,'Org Names'!$C$7:$I$503,2,FALSE))</f>
        <v>0</v>
      </c>
      <c r="GP185">
        <f>IF(ISNA(VLOOKUP($GM185,'Org Names'!$C$7:$I$503,3,FALSE)),$B185,VLOOKUP($GM185,'Org Names'!$C$7:$I$503,3,FALSE))</f>
        <v>0</v>
      </c>
    </row>
    <row r="186" spans="195:198">
      <c r="GM186">
        <f>IF(ISNA(VLOOKUP($A186,'Org Names'!$B$7:$I$503,2,FALSE)),$B186,VLOOKUP($A186,'Org Names'!$B$7:$I$503,2,FALSE))</f>
        <v>0</v>
      </c>
      <c r="GN186" t="str">
        <f t="shared" si="5"/>
        <v>XXX - 0</v>
      </c>
      <c r="GO186">
        <f>IF(ISNA(VLOOKUP($GM186,'Org Names'!$C$7:$I$503,2,FALSE)),$B186,VLOOKUP($GM186,'Org Names'!$C$7:$I$503,2,FALSE))</f>
        <v>0</v>
      </c>
      <c r="GP186">
        <f>IF(ISNA(VLOOKUP($GM186,'Org Names'!$C$7:$I$503,3,FALSE)),$B186,VLOOKUP($GM186,'Org Names'!$C$7:$I$503,3,FALSE))</f>
        <v>0</v>
      </c>
    </row>
    <row r="187" spans="195:198">
      <c r="GM187">
        <f>IF(ISNA(VLOOKUP($A187,'Org Names'!$B$7:$I$503,2,FALSE)),$B187,VLOOKUP($A187,'Org Names'!$B$7:$I$503,2,FALSE))</f>
        <v>0</v>
      </c>
      <c r="GN187" t="str">
        <f t="shared" si="5"/>
        <v>XXX - 0</v>
      </c>
      <c r="GO187">
        <f>IF(ISNA(VLOOKUP($GM187,'Org Names'!$C$7:$I$503,2,FALSE)),$B187,VLOOKUP($GM187,'Org Names'!$C$7:$I$503,2,FALSE))</f>
        <v>0</v>
      </c>
      <c r="GP187">
        <f>IF(ISNA(VLOOKUP($GM187,'Org Names'!$C$7:$I$503,3,FALSE)),$B187,VLOOKUP($GM187,'Org Names'!$C$7:$I$503,3,FALSE))</f>
        <v>0</v>
      </c>
    </row>
    <row r="188" spans="195:198">
      <c r="GM188">
        <f>IF(ISNA(VLOOKUP($A188,'Org Names'!$B$7:$I$503,2,FALSE)),$B188,VLOOKUP($A188,'Org Names'!$B$7:$I$503,2,FALSE))</f>
        <v>0</v>
      </c>
      <c r="GN188" t="str">
        <f t="shared" si="5"/>
        <v>XXX - 0</v>
      </c>
      <c r="GO188">
        <f>IF(ISNA(VLOOKUP($GM188,'Org Names'!$C$7:$I$503,2,FALSE)),$B188,VLOOKUP($GM188,'Org Names'!$C$7:$I$503,2,FALSE))</f>
        <v>0</v>
      </c>
      <c r="GP188">
        <f>IF(ISNA(VLOOKUP($GM188,'Org Names'!$C$7:$I$503,3,FALSE)),$B188,VLOOKUP($GM188,'Org Names'!$C$7:$I$503,3,FALSE))</f>
        <v>0</v>
      </c>
    </row>
    <row r="189" spans="195:198">
      <c r="GM189">
        <f>IF(ISNA(VLOOKUP($A189,'Org Names'!$B$7:$I$503,2,FALSE)),$B189,VLOOKUP($A189,'Org Names'!$B$7:$I$503,2,FALSE))</f>
        <v>0</v>
      </c>
      <c r="GN189" t="str">
        <f t="shared" si="5"/>
        <v>XXX - 0</v>
      </c>
      <c r="GO189">
        <f>IF(ISNA(VLOOKUP($GM189,'Org Names'!$C$7:$I$503,2,FALSE)),$B189,VLOOKUP($GM189,'Org Names'!$C$7:$I$503,2,FALSE))</f>
        <v>0</v>
      </c>
      <c r="GP189">
        <f>IF(ISNA(VLOOKUP($GM189,'Org Names'!$C$7:$I$503,3,FALSE)),$B189,VLOOKUP($GM189,'Org Names'!$C$7:$I$503,3,FALSE))</f>
        <v>0</v>
      </c>
    </row>
    <row r="190" spans="195:198">
      <c r="GM190">
        <f>IF(ISNA(VLOOKUP($A190,'Org Names'!$B$7:$I$503,2,FALSE)),$B190,VLOOKUP($A190,'Org Names'!$B$7:$I$503,2,FALSE))</f>
        <v>0</v>
      </c>
      <c r="GN190" t="str">
        <f t="shared" si="5"/>
        <v>XXX - 0</v>
      </c>
      <c r="GO190">
        <f>IF(ISNA(VLOOKUP($GM190,'Org Names'!$C$7:$I$503,2,FALSE)),$B190,VLOOKUP($GM190,'Org Names'!$C$7:$I$503,2,FALSE))</f>
        <v>0</v>
      </c>
      <c r="GP190">
        <f>IF(ISNA(VLOOKUP($GM190,'Org Names'!$C$7:$I$503,3,FALSE)),$B190,VLOOKUP($GM190,'Org Names'!$C$7:$I$503,3,FALSE))</f>
        <v>0</v>
      </c>
    </row>
    <row r="191" spans="195:198">
      <c r="GM191">
        <f>IF(ISNA(VLOOKUP($A191,'Org Names'!$B$7:$I$503,2,FALSE)),$B191,VLOOKUP($A191,'Org Names'!$B$7:$I$503,2,FALSE))</f>
        <v>0</v>
      </c>
      <c r="GN191" t="str">
        <f t="shared" si="5"/>
        <v>XXX - 0</v>
      </c>
      <c r="GO191">
        <f>IF(ISNA(VLOOKUP($GM191,'Org Names'!$C$7:$I$503,2,FALSE)),$B191,VLOOKUP($GM191,'Org Names'!$C$7:$I$503,2,FALSE))</f>
        <v>0</v>
      </c>
      <c r="GP191">
        <f>IF(ISNA(VLOOKUP($GM191,'Org Names'!$C$7:$I$503,3,FALSE)),$B191,VLOOKUP($GM191,'Org Names'!$C$7:$I$503,3,FALSE))</f>
        <v>0</v>
      </c>
    </row>
    <row r="192" spans="195:198">
      <c r="GM192">
        <f>IF(ISNA(VLOOKUP($A192,'Org Names'!$B$7:$I$503,2,FALSE)),$B192,VLOOKUP($A192,'Org Names'!$B$7:$I$503,2,FALSE))</f>
        <v>0</v>
      </c>
      <c r="GN192" t="str">
        <f t="shared" si="5"/>
        <v>XXX - 0</v>
      </c>
      <c r="GO192">
        <f>IF(ISNA(VLOOKUP($GM192,'Org Names'!$C$7:$I$503,2,FALSE)),$B192,VLOOKUP($GM192,'Org Names'!$C$7:$I$503,2,FALSE))</f>
        <v>0</v>
      </c>
      <c r="GP192">
        <f>IF(ISNA(VLOOKUP($GM192,'Org Names'!$C$7:$I$503,3,FALSE)),$B192,VLOOKUP($GM192,'Org Names'!$C$7:$I$503,3,FALSE))</f>
        <v>0</v>
      </c>
    </row>
    <row r="193" spans="195:198">
      <c r="GM193">
        <f>IF(ISNA(VLOOKUP($A193,'Org Names'!$B$7:$I$503,2,FALSE)),$B193,VLOOKUP($A193,'Org Names'!$B$7:$I$503,2,FALSE))</f>
        <v>0</v>
      </c>
      <c r="GN193" t="str">
        <f t="shared" si="5"/>
        <v>XXX - 0</v>
      </c>
      <c r="GO193">
        <f>IF(ISNA(VLOOKUP($GM193,'Org Names'!$C$7:$I$503,2,FALSE)),$B193,VLOOKUP($GM193,'Org Names'!$C$7:$I$503,2,FALSE))</f>
        <v>0</v>
      </c>
      <c r="GP193">
        <f>IF(ISNA(VLOOKUP($GM193,'Org Names'!$C$7:$I$503,3,FALSE)),$B193,VLOOKUP($GM193,'Org Names'!$C$7:$I$503,3,FALSE))</f>
        <v>0</v>
      </c>
    </row>
    <row r="194" spans="195:198">
      <c r="GM194">
        <f>IF(ISNA(VLOOKUP($A194,'Org Names'!$B$7:$I$503,2,FALSE)),$B194,VLOOKUP($A194,'Org Names'!$B$7:$I$503,2,FALSE))</f>
        <v>0</v>
      </c>
      <c r="GN194" t="str">
        <f t="shared" si="5"/>
        <v>XXX - 0</v>
      </c>
      <c r="GO194">
        <f>IF(ISNA(VLOOKUP($GM194,'Org Names'!$C$7:$I$503,2,FALSE)),$B194,VLOOKUP($GM194,'Org Names'!$C$7:$I$503,2,FALSE))</f>
        <v>0</v>
      </c>
      <c r="GP194">
        <f>IF(ISNA(VLOOKUP($GM194,'Org Names'!$C$7:$I$503,3,FALSE)),$B194,VLOOKUP($GM194,'Org Names'!$C$7:$I$503,3,FALSE))</f>
        <v>0</v>
      </c>
    </row>
    <row r="195" spans="195:198">
      <c r="GM195">
        <f>IF(ISNA(VLOOKUP($A195,'Org Names'!$B$7:$I$503,2,FALSE)),$B195,VLOOKUP($A195,'Org Names'!$B$7:$I$503,2,FALSE))</f>
        <v>0</v>
      </c>
      <c r="GN195" t="str">
        <f t="shared" si="5"/>
        <v>XXX - 0</v>
      </c>
      <c r="GO195">
        <f>IF(ISNA(VLOOKUP($GM195,'Org Names'!$C$7:$I$503,2,FALSE)),$B195,VLOOKUP($GM195,'Org Names'!$C$7:$I$503,2,FALSE))</f>
        <v>0</v>
      </c>
      <c r="GP195">
        <f>IF(ISNA(VLOOKUP($GM195,'Org Names'!$C$7:$I$503,3,FALSE)),$B195,VLOOKUP($GM195,'Org Names'!$C$7:$I$503,3,FALSE))</f>
        <v>0</v>
      </c>
    </row>
    <row r="196" spans="195:198">
      <c r="GM196">
        <f>IF(ISNA(VLOOKUP($A196,'Org Names'!$B$7:$I$503,2,FALSE)),$B196,VLOOKUP($A196,'Org Names'!$B$7:$I$503,2,FALSE))</f>
        <v>0</v>
      </c>
      <c r="GN196" t="str">
        <f t="shared" si="5"/>
        <v>XXX - 0</v>
      </c>
      <c r="GO196">
        <f>IF(ISNA(VLOOKUP($GM196,'Org Names'!$C$7:$I$503,2,FALSE)),$B196,VLOOKUP($GM196,'Org Names'!$C$7:$I$503,2,FALSE))</f>
        <v>0</v>
      </c>
      <c r="GP196">
        <f>IF(ISNA(VLOOKUP($GM196,'Org Names'!$C$7:$I$503,3,FALSE)),$B196,VLOOKUP($GM196,'Org Names'!$C$7:$I$503,3,FALSE))</f>
        <v>0</v>
      </c>
    </row>
    <row r="197" spans="195:198">
      <c r="GM197">
        <f>IF(ISNA(VLOOKUP($A197,'Org Names'!$B$7:$I$503,2,FALSE)),$B197,VLOOKUP($A197,'Org Names'!$B$7:$I$503,2,FALSE))</f>
        <v>0</v>
      </c>
      <c r="GN197" t="str">
        <f t="shared" si="5"/>
        <v>XXX - 0</v>
      </c>
      <c r="GO197">
        <f>IF(ISNA(VLOOKUP($GM197,'Org Names'!$C$7:$I$503,2,FALSE)),$B197,VLOOKUP($GM197,'Org Names'!$C$7:$I$503,2,FALSE))</f>
        <v>0</v>
      </c>
      <c r="GP197">
        <f>IF(ISNA(VLOOKUP($GM197,'Org Names'!$C$7:$I$503,3,FALSE)),$B197,VLOOKUP($GM197,'Org Names'!$C$7:$I$503,3,FALSE))</f>
        <v>0</v>
      </c>
    </row>
    <row r="198" spans="195:198">
      <c r="GM198">
        <f>IF(ISNA(VLOOKUP($A198,'Org Names'!$B$7:$I$503,2,FALSE)),$B198,VLOOKUP($A198,'Org Names'!$B$7:$I$503,2,FALSE))</f>
        <v>0</v>
      </c>
      <c r="GN198" t="str">
        <f t="shared" si="5"/>
        <v>XXX - 0</v>
      </c>
      <c r="GO198">
        <f>IF(ISNA(VLOOKUP($GM198,'Org Names'!$C$7:$I$503,2,FALSE)),$B198,VLOOKUP($GM198,'Org Names'!$C$7:$I$503,2,FALSE))</f>
        <v>0</v>
      </c>
      <c r="GP198">
        <f>IF(ISNA(VLOOKUP($GM198,'Org Names'!$C$7:$I$503,3,FALSE)),$B198,VLOOKUP($GM198,'Org Names'!$C$7:$I$503,3,FALSE))</f>
        <v>0</v>
      </c>
    </row>
    <row r="199" spans="195:198">
      <c r="GM199">
        <f>IF(ISNA(VLOOKUP($A199,'Org Names'!$B$7:$I$503,2,FALSE)),$B199,VLOOKUP($A199,'Org Names'!$B$7:$I$503,2,FALSE))</f>
        <v>0</v>
      </c>
      <c r="GN199" t="str">
        <f t="shared" si="5"/>
        <v>XXX - 0</v>
      </c>
      <c r="GO199">
        <f>IF(ISNA(VLOOKUP($GM199,'Org Names'!$C$7:$I$503,2,FALSE)),$B199,VLOOKUP($GM199,'Org Names'!$C$7:$I$503,2,FALSE))</f>
        <v>0</v>
      </c>
      <c r="GP199">
        <f>IF(ISNA(VLOOKUP($GM199,'Org Names'!$C$7:$I$503,3,FALSE)),$B199,VLOOKUP($GM199,'Org Names'!$C$7:$I$503,3,FALSE))</f>
        <v>0</v>
      </c>
    </row>
    <row r="200" spans="195:198">
      <c r="GM200">
        <f>IF(ISNA(VLOOKUP($A200,'Org Names'!$B$7:$I$503,2,FALSE)),$B200,VLOOKUP($A200,'Org Names'!$B$7:$I$503,2,FALSE))</f>
        <v>0</v>
      </c>
      <c r="GN200" t="str">
        <f t="shared" si="5"/>
        <v>XXX - 0</v>
      </c>
      <c r="GO200">
        <f>IF(ISNA(VLOOKUP($GM200,'Org Names'!$C$7:$I$503,2,FALSE)),$B200,VLOOKUP($GM200,'Org Names'!$C$7:$I$503,2,FALSE))</f>
        <v>0</v>
      </c>
      <c r="GP200">
        <f>IF(ISNA(VLOOKUP($GM200,'Org Names'!$C$7:$I$503,3,FALSE)),$B200,VLOOKUP($GM200,'Org Names'!$C$7:$I$503,3,FALSE))</f>
        <v>0</v>
      </c>
    </row>
    <row r="201" spans="195:198">
      <c r="GM201">
        <f>IF(ISNA(VLOOKUP($A201,'Org Names'!$B$7:$I$503,2,FALSE)),$B201,VLOOKUP($A201,'Org Names'!$B$7:$I$503,2,FALSE))</f>
        <v>0</v>
      </c>
      <c r="GN201" t="str">
        <f t="shared" si="5"/>
        <v>XXX - 0</v>
      </c>
      <c r="GO201">
        <f>IF(ISNA(VLOOKUP($GM201,'Org Names'!$C$7:$I$503,2,FALSE)),$B201,VLOOKUP($GM201,'Org Names'!$C$7:$I$503,2,FALSE))</f>
        <v>0</v>
      </c>
      <c r="GP201">
        <f>IF(ISNA(VLOOKUP($GM201,'Org Names'!$C$7:$I$503,3,FALSE)),$B201,VLOOKUP($GM201,'Org Names'!$C$7:$I$503,3,FALSE))</f>
        <v>0</v>
      </c>
    </row>
    <row r="202" spans="195:198">
      <c r="GM202">
        <f>IF(ISNA(VLOOKUP($A202,'Org Names'!$B$7:$I$503,2,FALSE)),$B202,VLOOKUP($A202,'Org Names'!$B$7:$I$503,2,FALSE))</f>
        <v>0</v>
      </c>
      <c r="GN202" t="str">
        <f t="shared" si="5"/>
        <v>XXX - 0</v>
      </c>
      <c r="GO202">
        <f>IF(ISNA(VLOOKUP($GM202,'Org Names'!$C$7:$I$503,2,FALSE)),$B202,VLOOKUP($GM202,'Org Names'!$C$7:$I$503,2,FALSE))</f>
        <v>0</v>
      </c>
      <c r="GP202">
        <f>IF(ISNA(VLOOKUP($GM202,'Org Names'!$C$7:$I$503,3,FALSE)),$B202,VLOOKUP($GM202,'Org Names'!$C$7:$I$503,3,FALSE))</f>
        <v>0</v>
      </c>
    </row>
    <row r="203" spans="195:198">
      <c r="GM203">
        <f>IF(ISNA(VLOOKUP($A203,'Org Names'!$B$7:$I$503,2,FALSE)),$B203,VLOOKUP($A203,'Org Names'!$B$7:$I$503,2,FALSE))</f>
        <v>0</v>
      </c>
      <c r="GN203" t="str">
        <f t="shared" si="5"/>
        <v>XXX - 0</v>
      </c>
      <c r="GO203">
        <f>IF(ISNA(VLOOKUP($GM203,'Org Names'!$C$7:$I$503,2,FALSE)),$B203,VLOOKUP($GM203,'Org Names'!$C$7:$I$503,2,FALSE))</f>
        <v>0</v>
      </c>
      <c r="GP203">
        <f>IF(ISNA(VLOOKUP($GM203,'Org Names'!$C$7:$I$503,3,FALSE)),$B203,VLOOKUP($GM203,'Org Names'!$C$7:$I$503,3,FALSE))</f>
        <v>0</v>
      </c>
    </row>
    <row r="204" spans="195:198">
      <c r="GM204">
        <f>IF(ISNA(VLOOKUP($A204,'Org Names'!$B$7:$I$503,2,FALSE)),$B204,VLOOKUP($A204,'Org Names'!$B$7:$I$503,2,FALSE))</f>
        <v>0</v>
      </c>
      <c r="GN204" t="str">
        <f t="shared" si="5"/>
        <v>XXX - 0</v>
      </c>
      <c r="GO204">
        <f>IF(ISNA(VLOOKUP($GM204,'Org Names'!$C$7:$I$503,2,FALSE)),$B204,VLOOKUP($GM204,'Org Names'!$C$7:$I$503,2,FALSE))</f>
        <v>0</v>
      </c>
      <c r="GP204">
        <f>IF(ISNA(VLOOKUP($GM204,'Org Names'!$C$7:$I$503,3,FALSE)),$B204,VLOOKUP($GM204,'Org Names'!$C$7:$I$503,3,FALSE))</f>
        <v>0</v>
      </c>
    </row>
    <row r="205" spans="195:198">
      <c r="GM205">
        <f>IF(ISNA(VLOOKUP($A205,'Org Names'!$B$7:$I$503,2,FALSE)),$B205,VLOOKUP($A205,'Org Names'!$B$7:$I$503,2,FALSE))</f>
        <v>0</v>
      </c>
      <c r="GN205" t="str">
        <f t="shared" si="5"/>
        <v>XXX - 0</v>
      </c>
      <c r="GO205">
        <f>IF(ISNA(VLOOKUP($GM205,'Org Names'!$C$7:$I$503,2,FALSE)),$B205,VLOOKUP($GM205,'Org Names'!$C$7:$I$503,2,FALSE))</f>
        <v>0</v>
      </c>
      <c r="GP205">
        <f>IF(ISNA(VLOOKUP($GM205,'Org Names'!$C$7:$I$503,3,FALSE)),$B205,VLOOKUP($GM205,'Org Names'!$C$7:$I$503,3,FALSE))</f>
        <v>0</v>
      </c>
    </row>
    <row r="206" spans="195:198">
      <c r="GM206">
        <f>IF(ISNA(VLOOKUP($A206,'Org Names'!$B$7:$I$503,2,FALSE)),$B206,VLOOKUP($A206,'Org Names'!$B$7:$I$503,2,FALSE))</f>
        <v>0</v>
      </c>
      <c r="GN206" t="str">
        <f t="shared" si="5"/>
        <v>XXX - 0</v>
      </c>
      <c r="GO206">
        <f>IF(ISNA(VLOOKUP($GM206,'Org Names'!$C$7:$I$503,2,FALSE)),$B206,VLOOKUP($GM206,'Org Names'!$C$7:$I$503,2,FALSE))</f>
        <v>0</v>
      </c>
      <c r="GP206">
        <f>IF(ISNA(VLOOKUP($GM206,'Org Names'!$C$7:$I$503,3,FALSE)),$B206,VLOOKUP($GM206,'Org Names'!$C$7:$I$503,3,FALSE))</f>
        <v>0</v>
      </c>
    </row>
    <row r="207" spans="195:198">
      <c r="GM207">
        <f>IF(ISNA(VLOOKUP($A207,'Org Names'!$B$7:$I$503,2,FALSE)),$B207,VLOOKUP($A207,'Org Names'!$B$7:$I$503,2,FALSE))</f>
        <v>0</v>
      </c>
      <c r="GN207" t="str">
        <f t="shared" si="5"/>
        <v>XXX - 0</v>
      </c>
      <c r="GO207">
        <f>IF(ISNA(VLOOKUP($GM207,'Org Names'!$C$7:$I$503,2,FALSE)),$B207,VLOOKUP($GM207,'Org Names'!$C$7:$I$503,2,FALSE))</f>
        <v>0</v>
      </c>
      <c r="GP207">
        <f>IF(ISNA(VLOOKUP($GM207,'Org Names'!$C$7:$I$503,3,FALSE)),$B207,VLOOKUP($GM207,'Org Names'!$C$7:$I$503,3,FALSE))</f>
        <v>0</v>
      </c>
    </row>
    <row r="208" spans="195:198">
      <c r="GM208">
        <f>IF(ISNA(VLOOKUP($A208,'Org Names'!$B$7:$I$503,2,FALSE)),$B208,VLOOKUP($A208,'Org Names'!$B$7:$I$503,2,FALSE))</f>
        <v>0</v>
      </c>
      <c r="GN208" t="str">
        <f t="shared" si="5"/>
        <v>XXX - 0</v>
      </c>
      <c r="GO208">
        <f>IF(ISNA(VLOOKUP($GM208,'Org Names'!$C$7:$I$503,2,FALSE)),$B208,VLOOKUP($GM208,'Org Names'!$C$7:$I$503,2,FALSE))</f>
        <v>0</v>
      </c>
      <c r="GP208">
        <f>IF(ISNA(VLOOKUP($GM208,'Org Names'!$C$7:$I$503,3,FALSE)),$B208,VLOOKUP($GM208,'Org Names'!$C$7:$I$503,3,FALSE))</f>
        <v>0</v>
      </c>
    </row>
    <row r="209" spans="195:198">
      <c r="GM209">
        <f>IF(ISNA(VLOOKUP($A209,'Org Names'!$B$7:$I$503,2,FALSE)),$B209,VLOOKUP($A209,'Org Names'!$B$7:$I$503,2,FALSE))</f>
        <v>0</v>
      </c>
      <c r="GN209" t="str">
        <f t="shared" si="5"/>
        <v>XXX - 0</v>
      </c>
      <c r="GO209">
        <f>IF(ISNA(VLOOKUP($GM209,'Org Names'!$C$7:$I$503,2,FALSE)),$B209,VLOOKUP($GM209,'Org Names'!$C$7:$I$503,2,FALSE))</f>
        <v>0</v>
      </c>
      <c r="GP209">
        <f>IF(ISNA(VLOOKUP($GM209,'Org Names'!$C$7:$I$503,3,FALSE)),$B209,VLOOKUP($GM209,'Org Names'!$C$7:$I$503,3,FALSE))</f>
        <v>0</v>
      </c>
    </row>
    <row r="210" spans="195:198">
      <c r="GM210">
        <f>IF(ISNA(VLOOKUP($A210,'Org Names'!$B$7:$I$503,2,FALSE)),$B210,VLOOKUP($A210,'Org Names'!$B$7:$I$503,2,FALSE))</f>
        <v>0</v>
      </c>
      <c r="GN210" t="str">
        <f t="shared" si="5"/>
        <v>XXX - 0</v>
      </c>
      <c r="GO210">
        <f>IF(ISNA(VLOOKUP($GM210,'Org Names'!$C$7:$I$503,2,FALSE)),$B210,VLOOKUP($GM210,'Org Names'!$C$7:$I$503,2,FALSE))</f>
        <v>0</v>
      </c>
      <c r="GP210">
        <f>IF(ISNA(VLOOKUP($GM210,'Org Names'!$C$7:$I$503,3,FALSE)),$B210,VLOOKUP($GM210,'Org Names'!$C$7:$I$503,3,FALSE))</f>
        <v>0</v>
      </c>
    </row>
    <row r="211" spans="195:198">
      <c r="GM211">
        <f>IF(ISNA(VLOOKUP($A211,'Org Names'!$B$7:$I$503,2,FALSE)),$B211,VLOOKUP($A211,'Org Names'!$B$7:$I$503,2,FALSE))</f>
        <v>0</v>
      </c>
      <c r="GN211" t="str">
        <f t="shared" si="5"/>
        <v>XXX - 0</v>
      </c>
      <c r="GO211">
        <f>IF(ISNA(VLOOKUP($GM211,'Org Names'!$C$7:$I$503,2,FALSE)),$B211,VLOOKUP($GM211,'Org Names'!$C$7:$I$503,2,FALSE))</f>
        <v>0</v>
      </c>
      <c r="GP211">
        <f>IF(ISNA(VLOOKUP($GM211,'Org Names'!$C$7:$I$503,3,FALSE)),$B211,VLOOKUP($GM211,'Org Names'!$C$7:$I$503,3,FALSE))</f>
        <v>0</v>
      </c>
    </row>
    <row r="212" spans="195:198">
      <c r="GM212">
        <f>IF(ISNA(VLOOKUP($A212,'Org Names'!$B$7:$I$503,2,FALSE)),$B212,VLOOKUP($A212,'Org Names'!$B$7:$I$503,2,FALSE))</f>
        <v>0</v>
      </c>
      <c r="GN212" t="str">
        <f t="shared" si="5"/>
        <v>XXX - 0</v>
      </c>
      <c r="GO212">
        <f>IF(ISNA(VLOOKUP($GM212,'Org Names'!$C$7:$I$503,2,FALSE)),$B212,VLOOKUP($GM212,'Org Names'!$C$7:$I$503,2,FALSE))</f>
        <v>0</v>
      </c>
      <c r="GP212">
        <f>IF(ISNA(VLOOKUP($GM212,'Org Names'!$C$7:$I$503,3,FALSE)),$B212,VLOOKUP($GM212,'Org Names'!$C$7:$I$503,3,FALSE))</f>
        <v>0</v>
      </c>
    </row>
    <row r="213" spans="195:198">
      <c r="GM213">
        <f>IF(ISNA(VLOOKUP($A213,'Org Names'!$B$7:$I$503,2,FALSE)),$B213,VLOOKUP($A213,'Org Names'!$B$7:$I$503,2,FALSE))</f>
        <v>0</v>
      </c>
      <c r="GN213" t="str">
        <f t="shared" si="5"/>
        <v>XXX - 0</v>
      </c>
      <c r="GO213">
        <f>IF(ISNA(VLOOKUP($GM213,'Org Names'!$C$7:$I$503,2,FALSE)),$B213,VLOOKUP($GM213,'Org Names'!$C$7:$I$503,2,FALSE))</f>
        <v>0</v>
      </c>
      <c r="GP213">
        <f>IF(ISNA(VLOOKUP($GM213,'Org Names'!$C$7:$I$503,3,FALSE)),$B213,VLOOKUP($GM213,'Org Names'!$C$7:$I$503,3,FALSE))</f>
        <v>0</v>
      </c>
    </row>
    <row r="214" spans="195:198">
      <c r="GM214">
        <f>IF(ISNA(VLOOKUP($A214,'Org Names'!$B$7:$I$503,2,FALSE)),$B214,VLOOKUP($A214,'Org Names'!$B$7:$I$503,2,FALSE))</f>
        <v>0</v>
      </c>
      <c r="GN214" t="str">
        <f t="shared" si="5"/>
        <v>XXX - 0</v>
      </c>
      <c r="GO214">
        <f>IF(ISNA(VLOOKUP($GM214,'Org Names'!$C$7:$I$503,2,FALSE)),$B214,VLOOKUP($GM214,'Org Names'!$C$7:$I$503,2,FALSE))</f>
        <v>0</v>
      </c>
      <c r="GP214">
        <f>IF(ISNA(VLOOKUP($GM214,'Org Names'!$C$7:$I$503,3,FALSE)),$B214,VLOOKUP($GM214,'Org Names'!$C$7:$I$503,3,FALSE))</f>
        <v>0</v>
      </c>
    </row>
    <row r="215" spans="195:198">
      <c r="GM215">
        <f>IF(ISNA(VLOOKUP($A215,'Org Names'!$B$7:$I$503,2,FALSE)),$B215,VLOOKUP($A215,'Org Names'!$B$7:$I$503,2,FALSE))</f>
        <v>0</v>
      </c>
      <c r="GN215" t="str">
        <f t="shared" si="5"/>
        <v>XXX - 0</v>
      </c>
      <c r="GO215">
        <f>IF(ISNA(VLOOKUP($GM215,'Org Names'!$C$7:$I$503,2,FALSE)),$B215,VLOOKUP($GM215,'Org Names'!$C$7:$I$503,2,FALSE))</f>
        <v>0</v>
      </c>
      <c r="GP215">
        <f>IF(ISNA(VLOOKUP($GM215,'Org Names'!$C$7:$I$503,3,FALSE)),$B215,VLOOKUP($GM215,'Org Names'!$C$7:$I$503,3,FALSE))</f>
        <v>0</v>
      </c>
    </row>
    <row r="216" spans="195:198">
      <c r="GM216">
        <f>IF(ISNA(VLOOKUP($A216,'Org Names'!$B$7:$I$503,2,FALSE)),$B216,VLOOKUP($A216,'Org Names'!$B$7:$I$503,2,FALSE))</f>
        <v>0</v>
      </c>
      <c r="GN216" t="str">
        <f t="shared" si="5"/>
        <v>XXX - 0</v>
      </c>
      <c r="GO216">
        <f>IF(ISNA(VLOOKUP($GM216,'Org Names'!$C$7:$I$503,2,FALSE)),$B216,VLOOKUP($GM216,'Org Names'!$C$7:$I$503,2,FALSE))</f>
        <v>0</v>
      </c>
      <c r="GP216">
        <f>IF(ISNA(VLOOKUP($GM216,'Org Names'!$C$7:$I$503,3,FALSE)),$B216,VLOOKUP($GM216,'Org Names'!$C$7:$I$503,3,FALSE))</f>
        <v>0</v>
      </c>
    </row>
    <row r="217" spans="195:198">
      <c r="GM217">
        <f>IF(ISNA(VLOOKUP($A217,'Org Names'!$B$7:$I$503,2,FALSE)),$B217,VLOOKUP($A217,'Org Names'!$B$7:$I$503,2,FALSE))</f>
        <v>0</v>
      </c>
      <c r="GN217" t="str">
        <f t="shared" si="5"/>
        <v>XXX - 0</v>
      </c>
      <c r="GO217">
        <f>IF(ISNA(VLOOKUP($GM217,'Org Names'!$C$7:$I$503,2,FALSE)),$B217,VLOOKUP($GM217,'Org Names'!$C$7:$I$503,2,FALSE))</f>
        <v>0</v>
      </c>
      <c r="GP217">
        <f>IF(ISNA(VLOOKUP($GM217,'Org Names'!$C$7:$I$503,3,FALSE)),$B217,VLOOKUP($GM217,'Org Names'!$C$7:$I$503,3,FALSE))</f>
        <v>0</v>
      </c>
    </row>
    <row r="218" spans="195:198">
      <c r="GM218">
        <f>IF(ISNA(VLOOKUP($A218,'Org Names'!$B$7:$I$503,2,FALSE)),$B218,VLOOKUP($A218,'Org Names'!$B$7:$I$503,2,FALSE))</f>
        <v>0</v>
      </c>
      <c r="GN218" t="str">
        <f t="shared" si="5"/>
        <v>XXX - 0</v>
      </c>
      <c r="GO218">
        <f>IF(ISNA(VLOOKUP($GM218,'Org Names'!$C$7:$I$503,2,FALSE)),$B218,VLOOKUP($GM218,'Org Names'!$C$7:$I$503,2,FALSE))</f>
        <v>0</v>
      </c>
      <c r="GP218">
        <f>IF(ISNA(VLOOKUP($GM218,'Org Names'!$C$7:$I$503,3,FALSE)),$B218,VLOOKUP($GM218,'Org Names'!$C$7:$I$503,3,FALSE))</f>
        <v>0</v>
      </c>
    </row>
    <row r="219" spans="195:198">
      <c r="GM219">
        <f>IF(ISNA(VLOOKUP($A219,'Org Names'!$B$7:$I$503,2,FALSE)),$B219,VLOOKUP($A219,'Org Names'!$B$7:$I$503,2,FALSE))</f>
        <v>0</v>
      </c>
      <c r="GN219" t="str">
        <f t="shared" si="5"/>
        <v>XXX - 0</v>
      </c>
      <c r="GO219">
        <f>IF(ISNA(VLOOKUP($GM219,'Org Names'!$C$7:$I$503,2,FALSE)),$B219,VLOOKUP($GM219,'Org Names'!$C$7:$I$503,2,FALSE))</f>
        <v>0</v>
      </c>
      <c r="GP219">
        <f>IF(ISNA(VLOOKUP($GM219,'Org Names'!$C$7:$I$503,3,FALSE)),$B219,VLOOKUP($GM219,'Org Names'!$C$7:$I$503,3,FALSE))</f>
        <v>0</v>
      </c>
    </row>
    <row r="220" spans="195:198">
      <c r="GM220">
        <f>IF(ISNA(VLOOKUP($A220,'Org Names'!$B$7:$I$503,2,FALSE)),$B220,VLOOKUP($A220,'Org Names'!$B$7:$I$503,2,FALSE))</f>
        <v>0</v>
      </c>
      <c r="GN220" t="str">
        <f t="shared" si="5"/>
        <v>XXX - 0</v>
      </c>
      <c r="GO220">
        <f>IF(ISNA(VLOOKUP($GM220,'Org Names'!$C$7:$I$503,2,FALSE)),$B220,VLOOKUP($GM220,'Org Names'!$C$7:$I$503,2,FALSE))</f>
        <v>0</v>
      </c>
      <c r="GP220">
        <f>IF(ISNA(VLOOKUP($GM220,'Org Names'!$C$7:$I$503,3,FALSE)),$B220,VLOOKUP($GM220,'Org Names'!$C$7:$I$503,3,FALSE))</f>
        <v>0</v>
      </c>
    </row>
    <row r="221" spans="195:198">
      <c r="GM221">
        <f>IF(ISNA(VLOOKUP($A221,'Org Names'!$B$7:$I$503,2,FALSE)),$B221,VLOOKUP($A221,'Org Names'!$B$7:$I$503,2,FALSE))</f>
        <v>0</v>
      </c>
      <c r="GN221" t="str">
        <f t="shared" si="5"/>
        <v>XXX - 0</v>
      </c>
      <c r="GO221">
        <f>IF(ISNA(VLOOKUP($GM221,'Org Names'!$C$7:$I$503,2,FALSE)),$B221,VLOOKUP($GM221,'Org Names'!$C$7:$I$503,2,FALSE))</f>
        <v>0</v>
      </c>
      <c r="GP221">
        <f>IF(ISNA(VLOOKUP($GM221,'Org Names'!$C$7:$I$503,3,FALSE)),$B221,VLOOKUP($GM221,'Org Names'!$C$7:$I$503,3,FALSE))</f>
        <v>0</v>
      </c>
    </row>
    <row r="222" spans="195:198">
      <c r="GM222">
        <f>IF(ISNA(VLOOKUP($A222,'Org Names'!$B$7:$I$503,2,FALSE)),$B222,VLOOKUP($A222,'Org Names'!$B$7:$I$503,2,FALSE))</f>
        <v>0</v>
      </c>
      <c r="GN222" t="str">
        <f t="shared" si="5"/>
        <v>XXX - 0</v>
      </c>
      <c r="GO222">
        <f>IF(ISNA(VLOOKUP($GM222,'Org Names'!$C$7:$I$503,2,FALSE)),$B222,VLOOKUP($GM222,'Org Names'!$C$7:$I$503,2,FALSE))</f>
        <v>0</v>
      </c>
      <c r="GP222">
        <f>IF(ISNA(VLOOKUP($GM222,'Org Names'!$C$7:$I$503,3,FALSE)),$B222,VLOOKUP($GM222,'Org Names'!$C$7:$I$503,3,FALSE))</f>
        <v>0</v>
      </c>
    </row>
    <row r="223" spans="195:198">
      <c r="GM223">
        <f>IF(ISNA(VLOOKUP($A223,'Org Names'!$B$7:$I$503,2,FALSE)),$B223,VLOOKUP($A223,'Org Names'!$B$7:$I$503,2,FALSE))</f>
        <v>0</v>
      </c>
      <c r="GN223" t="str">
        <f t="shared" ref="GN223:GN286" si="6">IF(A223="","XXX"&amp;" - "&amp;GM223,A223&amp;" - "&amp;GM223)</f>
        <v>XXX - 0</v>
      </c>
      <c r="GO223">
        <f>IF(ISNA(VLOOKUP($GM223,'Org Names'!$C$7:$I$503,2,FALSE)),$B223,VLOOKUP($GM223,'Org Names'!$C$7:$I$503,2,FALSE))</f>
        <v>0</v>
      </c>
      <c r="GP223">
        <f>IF(ISNA(VLOOKUP($GM223,'Org Names'!$C$7:$I$503,3,FALSE)),$B223,VLOOKUP($GM223,'Org Names'!$C$7:$I$503,3,FALSE))</f>
        <v>0</v>
      </c>
    </row>
    <row r="224" spans="195:198">
      <c r="GM224">
        <f>IF(ISNA(VLOOKUP($A224,'Org Names'!$B$7:$I$503,2,FALSE)),$B224,VLOOKUP($A224,'Org Names'!$B$7:$I$503,2,FALSE))</f>
        <v>0</v>
      </c>
      <c r="GN224" t="str">
        <f t="shared" si="6"/>
        <v>XXX - 0</v>
      </c>
      <c r="GO224">
        <f>IF(ISNA(VLOOKUP($GM224,'Org Names'!$C$7:$I$503,2,FALSE)),$B224,VLOOKUP($GM224,'Org Names'!$C$7:$I$503,2,FALSE))</f>
        <v>0</v>
      </c>
      <c r="GP224">
        <f>IF(ISNA(VLOOKUP($GM224,'Org Names'!$C$7:$I$503,3,FALSE)),$B224,VLOOKUP($GM224,'Org Names'!$C$7:$I$503,3,FALSE))</f>
        <v>0</v>
      </c>
    </row>
    <row r="225" spans="195:198">
      <c r="GM225">
        <f>IF(ISNA(VLOOKUP($A225,'Org Names'!$B$7:$I$503,2,FALSE)),$B225,VLOOKUP($A225,'Org Names'!$B$7:$I$503,2,FALSE))</f>
        <v>0</v>
      </c>
      <c r="GN225" t="str">
        <f t="shared" si="6"/>
        <v>XXX - 0</v>
      </c>
      <c r="GO225">
        <f>IF(ISNA(VLOOKUP($GM225,'Org Names'!$C$7:$I$503,2,FALSE)),$B225,VLOOKUP($GM225,'Org Names'!$C$7:$I$503,2,FALSE))</f>
        <v>0</v>
      </c>
      <c r="GP225">
        <f>IF(ISNA(VLOOKUP($GM225,'Org Names'!$C$7:$I$503,3,FALSE)),$B225,VLOOKUP($GM225,'Org Names'!$C$7:$I$503,3,FALSE))</f>
        <v>0</v>
      </c>
    </row>
    <row r="226" spans="195:198">
      <c r="GM226">
        <f>IF(ISNA(VLOOKUP($A226,'Org Names'!$B$7:$I$503,2,FALSE)),$B226,VLOOKUP($A226,'Org Names'!$B$7:$I$503,2,FALSE))</f>
        <v>0</v>
      </c>
      <c r="GN226" t="str">
        <f t="shared" si="6"/>
        <v>XXX - 0</v>
      </c>
      <c r="GO226">
        <f>IF(ISNA(VLOOKUP($GM226,'Org Names'!$C$7:$I$503,2,FALSE)),$B226,VLOOKUP($GM226,'Org Names'!$C$7:$I$503,2,FALSE))</f>
        <v>0</v>
      </c>
      <c r="GP226">
        <f>IF(ISNA(VLOOKUP($GM226,'Org Names'!$C$7:$I$503,3,FALSE)),$B226,VLOOKUP($GM226,'Org Names'!$C$7:$I$503,3,FALSE))</f>
        <v>0</v>
      </c>
    </row>
    <row r="227" spans="195:198">
      <c r="GM227">
        <f>IF(ISNA(VLOOKUP($A227,'Org Names'!$B$7:$I$503,2,FALSE)),$B227,VLOOKUP($A227,'Org Names'!$B$7:$I$503,2,FALSE))</f>
        <v>0</v>
      </c>
      <c r="GN227" t="str">
        <f t="shared" si="6"/>
        <v>XXX - 0</v>
      </c>
      <c r="GO227">
        <f>IF(ISNA(VLOOKUP($GM227,'Org Names'!$C$7:$I$503,2,FALSE)),$B227,VLOOKUP($GM227,'Org Names'!$C$7:$I$503,2,FALSE))</f>
        <v>0</v>
      </c>
      <c r="GP227">
        <f>IF(ISNA(VLOOKUP($GM227,'Org Names'!$C$7:$I$503,3,FALSE)),$B227,VLOOKUP($GM227,'Org Names'!$C$7:$I$503,3,FALSE))</f>
        <v>0</v>
      </c>
    </row>
    <row r="228" spans="195:198">
      <c r="GM228">
        <f>IF(ISNA(VLOOKUP($A228,'Org Names'!$B$7:$I$503,2,FALSE)),$B228,VLOOKUP($A228,'Org Names'!$B$7:$I$503,2,FALSE))</f>
        <v>0</v>
      </c>
      <c r="GN228" t="str">
        <f t="shared" si="6"/>
        <v>XXX - 0</v>
      </c>
      <c r="GO228">
        <f>IF(ISNA(VLOOKUP($GM228,'Org Names'!$C$7:$I$503,2,FALSE)),$B228,VLOOKUP($GM228,'Org Names'!$C$7:$I$503,2,FALSE))</f>
        <v>0</v>
      </c>
      <c r="GP228">
        <f>IF(ISNA(VLOOKUP($GM228,'Org Names'!$C$7:$I$503,3,FALSE)),$B228,VLOOKUP($GM228,'Org Names'!$C$7:$I$503,3,FALSE))</f>
        <v>0</v>
      </c>
    </row>
    <row r="229" spans="195:198">
      <c r="GM229">
        <f>IF(ISNA(VLOOKUP($A229,'Org Names'!$B$7:$I$503,2,FALSE)),$B229,VLOOKUP($A229,'Org Names'!$B$7:$I$503,2,FALSE))</f>
        <v>0</v>
      </c>
      <c r="GN229" t="str">
        <f t="shared" si="6"/>
        <v>XXX - 0</v>
      </c>
      <c r="GO229">
        <f>IF(ISNA(VLOOKUP($GM229,'Org Names'!$C$7:$I$503,2,FALSE)),$B229,VLOOKUP($GM229,'Org Names'!$C$7:$I$503,2,FALSE))</f>
        <v>0</v>
      </c>
      <c r="GP229">
        <f>IF(ISNA(VLOOKUP($GM229,'Org Names'!$C$7:$I$503,3,FALSE)),$B229,VLOOKUP($GM229,'Org Names'!$C$7:$I$503,3,FALSE))</f>
        <v>0</v>
      </c>
    </row>
    <row r="230" spans="195:198">
      <c r="GM230">
        <f>IF(ISNA(VLOOKUP($A230,'Org Names'!$B$7:$I$503,2,FALSE)),$B230,VLOOKUP($A230,'Org Names'!$B$7:$I$503,2,FALSE))</f>
        <v>0</v>
      </c>
      <c r="GN230" t="str">
        <f t="shared" si="6"/>
        <v>XXX - 0</v>
      </c>
      <c r="GO230">
        <f>IF(ISNA(VLOOKUP($GM230,'Org Names'!$C$7:$I$503,2,FALSE)),$B230,VLOOKUP($GM230,'Org Names'!$C$7:$I$503,2,FALSE))</f>
        <v>0</v>
      </c>
      <c r="GP230">
        <f>IF(ISNA(VLOOKUP($GM230,'Org Names'!$C$7:$I$503,3,FALSE)),$B230,VLOOKUP($GM230,'Org Names'!$C$7:$I$503,3,FALSE))</f>
        <v>0</v>
      </c>
    </row>
    <row r="231" spans="195:198">
      <c r="GM231">
        <f>IF(ISNA(VLOOKUP($A231,'Org Names'!$B$7:$I$503,2,FALSE)),$B231,VLOOKUP($A231,'Org Names'!$B$7:$I$503,2,FALSE))</f>
        <v>0</v>
      </c>
      <c r="GN231" t="str">
        <f t="shared" si="6"/>
        <v>XXX - 0</v>
      </c>
      <c r="GO231">
        <f>IF(ISNA(VLOOKUP($GM231,'Org Names'!$C$7:$I$503,2,FALSE)),$B231,VLOOKUP($GM231,'Org Names'!$C$7:$I$503,2,FALSE))</f>
        <v>0</v>
      </c>
      <c r="GP231">
        <f>IF(ISNA(VLOOKUP($GM231,'Org Names'!$C$7:$I$503,3,FALSE)),$B231,VLOOKUP($GM231,'Org Names'!$C$7:$I$503,3,FALSE))</f>
        <v>0</v>
      </c>
    </row>
    <row r="232" spans="195:198">
      <c r="GM232">
        <f>IF(ISNA(VLOOKUP($A232,'Org Names'!$B$7:$I$503,2,FALSE)),$B232,VLOOKUP($A232,'Org Names'!$B$7:$I$503,2,FALSE))</f>
        <v>0</v>
      </c>
      <c r="GN232" t="str">
        <f t="shared" si="6"/>
        <v>XXX - 0</v>
      </c>
      <c r="GO232">
        <f>IF(ISNA(VLOOKUP($GM232,'Org Names'!$C$7:$I$503,2,FALSE)),$B232,VLOOKUP($GM232,'Org Names'!$C$7:$I$503,2,FALSE))</f>
        <v>0</v>
      </c>
      <c r="GP232">
        <f>IF(ISNA(VLOOKUP($GM232,'Org Names'!$C$7:$I$503,3,FALSE)),$B232,VLOOKUP($GM232,'Org Names'!$C$7:$I$503,3,FALSE))</f>
        <v>0</v>
      </c>
    </row>
    <row r="233" spans="195:198">
      <c r="GM233">
        <f>IF(ISNA(VLOOKUP($A233,'Org Names'!$B$7:$I$503,2,FALSE)),$B233,VLOOKUP($A233,'Org Names'!$B$7:$I$503,2,FALSE))</f>
        <v>0</v>
      </c>
      <c r="GN233" t="str">
        <f t="shared" si="6"/>
        <v>XXX - 0</v>
      </c>
      <c r="GO233">
        <f>IF(ISNA(VLOOKUP($GM233,'Org Names'!$C$7:$I$503,2,FALSE)),$B233,VLOOKUP($GM233,'Org Names'!$C$7:$I$503,2,FALSE))</f>
        <v>0</v>
      </c>
      <c r="GP233">
        <f>IF(ISNA(VLOOKUP($GM233,'Org Names'!$C$7:$I$503,3,FALSE)),$B233,VLOOKUP($GM233,'Org Names'!$C$7:$I$503,3,FALSE))</f>
        <v>0</v>
      </c>
    </row>
    <row r="234" spans="195:198">
      <c r="GM234">
        <f>IF(ISNA(VLOOKUP($A234,'Org Names'!$B$7:$I$503,2,FALSE)),$B234,VLOOKUP($A234,'Org Names'!$B$7:$I$503,2,FALSE))</f>
        <v>0</v>
      </c>
      <c r="GN234" t="str">
        <f t="shared" si="6"/>
        <v>XXX - 0</v>
      </c>
      <c r="GO234">
        <f>IF(ISNA(VLOOKUP($GM234,'Org Names'!$C$7:$I$503,2,FALSE)),$B234,VLOOKUP($GM234,'Org Names'!$C$7:$I$503,2,FALSE))</f>
        <v>0</v>
      </c>
      <c r="GP234">
        <f>IF(ISNA(VLOOKUP($GM234,'Org Names'!$C$7:$I$503,3,FALSE)),$B234,VLOOKUP($GM234,'Org Names'!$C$7:$I$503,3,FALSE))</f>
        <v>0</v>
      </c>
    </row>
    <row r="235" spans="195:198">
      <c r="GM235">
        <f>IF(ISNA(VLOOKUP($A235,'Org Names'!$B$7:$I$503,2,FALSE)),$B235,VLOOKUP($A235,'Org Names'!$B$7:$I$503,2,FALSE))</f>
        <v>0</v>
      </c>
      <c r="GN235" t="str">
        <f t="shared" si="6"/>
        <v>XXX - 0</v>
      </c>
      <c r="GO235">
        <f>IF(ISNA(VLOOKUP($GM235,'Org Names'!$C$7:$I$503,2,FALSE)),$B235,VLOOKUP($GM235,'Org Names'!$C$7:$I$503,2,FALSE))</f>
        <v>0</v>
      </c>
      <c r="GP235">
        <f>IF(ISNA(VLOOKUP($GM235,'Org Names'!$C$7:$I$503,3,FALSE)),$B235,VLOOKUP($GM235,'Org Names'!$C$7:$I$503,3,FALSE))</f>
        <v>0</v>
      </c>
    </row>
    <row r="236" spans="195:198">
      <c r="GM236">
        <f>IF(ISNA(VLOOKUP($A236,'Org Names'!$B$7:$I$503,2,FALSE)),$B236,VLOOKUP($A236,'Org Names'!$B$7:$I$503,2,FALSE))</f>
        <v>0</v>
      </c>
      <c r="GN236" t="str">
        <f t="shared" si="6"/>
        <v>XXX - 0</v>
      </c>
      <c r="GO236">
        <f>IF(ISNA(VLOOKUP($GM236,'Org Names'!$C$7:$I$503,2,FALSE)),$B236,VLOOKUP($GM236,'Org Names'!$C$7:$I$503,2,FALSE))</f>
        <v>0</v>
      </c>
      <c r="GP236">
        <f>IF(ISNA(VLOOKUP($GM236,'Org Names'!$C$7:$I$503,3,FALSE)),$B236,VLOOKUP($GM236,'Org Names'!$C$7:$I$503,3,FALSE))</f>
        <v>0</v>
      </c>
    </row>
    <row r="237" spans="195:198">
      <c r="GM237">
        <f>IF(ISNA(VLOOKUP($A237,'Org Names'!$B$7:$I$503,2,FALSE)),$B237,VLOOKUP($A237,'Org Names'!$B$7:$I$503,2,FALSE))</f>
        <v>0</v>
      </c>
      <c r="GN237" t="str">
        <f t="shared" si="6"/>
        <v>XXX - 0</v>
      </c>
      <c r="GO237">
        <f>IF(ISNA(VLOOKUP($GM237,'Org Names'!$C$7:$I$503,2,FALSE)),$B237,VLOOKUP($GM237,'Org Names'!$C$7:$I$503,2,FALSE))</f>
        <v>0</v>
      </c>
      <c r="GP237">
        <f>IF(ISNA(VLOOKUP($GM237,'Org Names'!$C$7:$I$503,3,FALSE)),$B237,VLOOKUP($GM237,'Org Names'!$C$7:$I$503,3,FALSE))</f>
        <v>0</v>
      </c>
    </row>
    <row r="238" spans="195:198">
      <c r="GM238">
        <f>IF(ISNA(VLOOKUP($A238,'Org Names'!$B$7:$I$503,2,FALSE)),$B238,VLOOKUP($A238,'Org Names'!$B$7:$I$503,2,FALSE))</f>
        <v>0</v>
      </c>
      <c r="GN238" t="str">
        <f t="shared" si="6"/>
        <v>XXX - 0</v>
      </c>
      <c r="GO238">
        <f>IF(ISNA(VLOOKUP($GM238,'Org Names'!$C$7:$I$503,2,FALSE)),$B238,VLOOKUP($GM238,'Org Names'!$C$7:$I$503,2,FALSE))</f>
        <v>0</v>
      </c>
      <c r="GP238">
        <f>IF(ISNA(VLOOKUP($GM238,'Org Names'!$C$7:$I$503,3,FALSE)),$B238,VLOOKUP($GM238,'Org Names'!$C$7:$I$503,3,FALSE))</f>
        <v>0</v>
      </c>
    </row>
    <row r="239" spans="195:198">
      <c r="GM239">
        <f>IF(ISNA(VLOOKUP($A239,'Org Names'!$B$7:$I$503,2,FALSE)),$B239,VLOOKUP($A239,'Org Names'!$B$7:$I$503,2,FALSE))</f>
        <v>0</v>
      </c>
      <c r="GN239" t="str">
        <f t="shared" si="6"/>
        <v>XXX - 0</v>
      </c>
      <c r="GO239">
        <f>IF(ISNA(VLOOKUP($GM239,'Org Names'!$C$7:$I$503,2,FALSE)),$B239,VLOOKUP($GM239,'Org Names'!$C$7:$I$503,2,FALSE))</f>
        <v>0</v>
      </c>
      <c r="GP239">
        <f>IF(ISNA(VLOOKUP($GM239,'Org Names'!$C$7:$I$503,3,FALSE)),$B239,VLOOKUP($GM239,'Org Names'!$C$7:$I$503,3,FALSE))</f>
        <v>0</v>
      </c>
    </row>
    <row r="240" spans="195:198">
      <c r="GM240">
        <f>IF(ISNA(VLOOKUP($A240,'Org Names'!$B$7:$I$503,2,FALSE)),$B240,VLOOKUP($A240,'Org Names'!$B$7:$I$503,2,FALSE))</f>
        <v>0</v>
      </c>
      <c r="GN240" t="str">
        <f t="shared" si="6"/>
        <v>XXX - 0</v>
      </c>
      <c r="GO240">
        <f>IF(ISNA(VLOOKUP($GM240,'Org Names'!$C$7:$I$503,2,FALSE)),$B240,VLOOKUP($GM240,'Org Names'!$C$7:$I$503,2,FALSE))</f>
        <v>0</v>
      </c>
      <c r="GP240">
        <f>IF(ISNA(VLOOKUP($GM240,'Org Names'!$C$7:$I$503,3,FALSE)),$B240,VLOOKUP($GM240,'Org Names'!$C$7:$I$503,3,FALSE))</f>
        <v>0</v>
      </c>
    </row>
    <row r="241" spans="195:198">
      <c r="GM241">
        <f>IF(ISNA(VLOOKUP($A241,'Org Names'!$B$7:$I$503,2,FALSE)),$B241,VLOOKUP($A241,'Org Names'!$B$7:$I$503,2,FALSE))</f>
        <v>0</v>
      </c>
      <c r="GN241" t="str">
        <f t="shared" si="6"/>
        <v>XXX - 0</v>
      </c>
      <c r="GO241">
        <f>IF(ISNA(VLOOKUP($GM241,'Org Names'!$C$7:$I$503,2,FALSE)),$B241,VLOOKUP($GM241,'Org Names'!$C$7:$I$503,2,FALSE))</f>
        <v>0</v>
      </c>
      <c r="GP241">
        <f>IF(ISNA(VLOOKUP($GM241,'Org Names'!$C$7:$I$503,3,FALSE)),$B241,VLOOKUP($GM241,'Org Names'!$C$7:$I$503,3,FALSE))</f>
        <v>0</v>
      </c>
    </row>
    <row r="242" spans="195:198">
      <c r="GM242">
        <f>IF(ISNA(VLOOKUP($A242,'Org Names'!$B$7:$I$503,2,FALSE)),$B242,VLOOKUP($A242,'Org Names'!$B$7:$I$503,2,FALSE))</f>
        <v>0</v>
      </c>
      <c r="GN242" t="str">
        <f t="shared" si="6"/>
        <v>XXX - 0</v>
      </c>
      <c r="GO242">
        <f>IF(ISNA(VLOOKUP($GM242,'Org Names'!$C$7:$I$503,2,FALSE)),$B242,VLOOKUP($GM242,'Org Names'!$C$7:$I$503,2,FALSE))</f>
        <v>0</v>
      </c>
      <c r="GP242">
        <f>IF(ISNA(VLOOKUP($GM242,'Org Names'!$C$7:$I$503,3,FALSE)),$B242,VLOOKUP($GM242,'Org Names'!$C$7:$I$503,3,FALSE))</f>
        <v>0</v>
      </c>
    </row>
    <row r="243" spans="195:198">
      <c r="GM243">
        <f>IF(ISNA(VLOOKUP($A243,'Org Names'!$B$7:$I$503,2,FALSE)),$B243,VLOOKUP($A243,'Org Names'!$B$7:$I$503,2,FALSE))</f>
        <v>0</v>
      </c>
      <c r="GN243" t="str">
        <f t="shared" si="6"/>
        <v>XXX - 0</v>
      </c>
      <c r="GO243">
        <f>IF(ISNA(VLOOKUP($GM243,'Org Names'!$C$7:$I$503,2,FALSE)),$B243,VLOOKUP($GM243,'Org Names'!$C$7:$I$503,2,FALSE))</f>
        <v>0</v>
      </c>
      <c r="GP243">
        <f>IF(ISNA(VLOOKUP($GM243,'Org Names'!$C$7:$I$503,3,FALSE)),$B243,VLOOKUP($GM243,'Org Names'!$C$7:$I$503,3,FALSE))</f>
        <v>0</v>
      </c>
    </row>
    <row r="244" spans="195:198">
      <c r="GM244">
        <f>IF(ISNA(VLOOKUP($A244,'Org Names'!$B$7:$I$503,2,FALSE)),$B244,VLOOKUP($A244,'Org Names'!$B$7:$I$503,2,FALSE))</f>
        <v>0</v>
      </c>
      <c r="GN244" t="str">
        <f t="shared" si="6"/>
        <v>XXX - 0</v>
      </c>
      <c r="GO244">
        <f>IF(ISNA(VLOOKUP($GM244,'Org Names'!$C$7:$I$503,2,FALSE)),$B244,VLOOKUP($GM244,'Org Names'!$C$7:$I$503,2,FALSE))</f>
        <v>0</v>
      </c>
      <c r="GP244">
        <f>IF(ISNA(VLOOKUP($GM244,'Org Names'!$C$7:$I$503,3,FALSE)),$B244,VLOOKUP($GM244,'Org Names'!$C$7:$I$503,3,FALSE))</f>
        <v>0</v>
      </c>
    </row>
    <row r="245" spans="195:198">
      <c r="GM245">
        <f>IF(ISNA(VLOOKUP($A245,'Org Names'!$B$7:$I$503,2,FALSE)),$B245,VLOOKUP($A245,'Org Names'!$B$7:$I$503,2,FALSE))</f>
        <v>0</v>
      </c>
      <c r="GN245" t="str">
        <f t="shared" si="6"/>
        <v>XXX - 0</v>
      </c>
      <c r="GO245">
        <f>IF(ISNA(VLOOKUP($GM245,'Org Names'!$C$7:$I$503,2,FALSE)),$B245,VLOOKUP($GM245,'Org Names'!$C$7:$I$503,2,FALSE))</f>
        <v>0</v>
      </c>
      <c r="GP245">
        <f>IF(ISNA(VLOOKUP($GM245,'Org Names'!$C$7:$I$503,3,FALSE)),$B245,VLOOKUP($GM245,'Org Names'!$C$7:$I$503,3,FALSE))</f>
        <v>0</v>
      </c>
    </row>
    <row r="246" spans="195:198">
      <c r="GM246">
        <f>IF(ISNA(VLOOKUP($A246,'Org Names'!$B$7:$I$503,2,FALSE)),$B246,VLOOKUP($A246,'Org Names'!$B$7:$I$503,2,FALSE))</f>
        <v>0</v>
      </c>
      <c r="GN246" t="str">
        <f t="shared" si="6"/>
        <v>XXX - 0</v>
      </c>
      <c r="GO246">
        <f>IF(ISNA(VLOOKUP($GM246,'Org Names'!$C$7:$I$503,2,FALSE)),$B246,VLOOKUP($GM246,'Org Names'!$C$7:$I$503,2,FALSE))</f>
        <v>0</v>
      </c>
      <c r="GP246">
        <f>IF(ISNA(VLOOKUP($GM246,'Org Names'!$C$7:$I$503,3,FALSE)),$B246,VLOOKUP($GM246,'Org Names'!$C$7:$I$503,3,FALSE))</f>
        <v>0</v>
      </c>
    </row>
    <row r="247" spans="195:198">
      <c r="GM247">
        <f>IF(ISNA(VLOOKUP($A247,'Org Names'!$B$7:$I$503,2,FALSE)),$B247,VLOOKUP($A247,'Org Names'!$B$7:$I$503,2,FALSE))</f>
        <v>0</v>
      </c>
      <c r="GN247" t="str">
        <f t="shared" si="6"/>
        <v>XXX - 0</v>
      </c>
      <c r="GO247">
        <f>IF(ISNA(VLOOKUP($GM247,'Org Names'!$C$7:$I$503,2,FALSE)),$B247,VLOOKUP($GM247,'Org Names'!$C$7:$I$503,2,FALSE))</f>
        <v>0</v>
      </c>
      <c r="GP247">
        <f>IF(ISNA(VLOOKUP($GM247,'Org Names'!$C$7:$I$503,3,FALSE)),$B247,VLOOKUP($GM247,'Org Names'!$C$7:$I$503,3,FALSE))</f>
        <v>0</v>
      </c>
    </row>
    <row r="248" spans="195:198">
      <c r="GM248">
        <f>IF(ISNA(VLOOKUP($A248,'Org Names'!$B$7:$I$503,2,FALSE)),$B248,VLOOKUP($A248,'Org Names'!$B$7:$I$503,2,FALSE))</f>
        <v>0</v>
      </c>
      <c r="GN248" t="str">
        <f t="shared" si="6"/>
        <v>XXX - 0</v>
      </c>
      <c r="GO248">
        <f>IF(ISNA(VLOOKUP($GM248,'Org Names'!$C$7:$I$503,2,FALSE)),$B248,VLOOKUP($GM248,'Org Names'!$C$7:$I$503,2,FALSE))</f>
        <v>0</v>
      </c>
      <c r="GP248">
        <f>IF(ISNA(VLOOKUP($GM248,'Org Names'!$C$7:$I$503,3,FALSE)),$B248,VLOOKUP($GM248,'Org Names'!$C$7:$I$503,3,FALSE))</f>
        <v>0</v>
      </c>
    </row>
    <row r="249" spans="195:198">
      <c r="GM249">
        <f>IF(ISNA(VLOOKUP($A249,'Org Names'!$B$7:$I$503,2,FALSE)),$B249,VLOOKUP($A249,'Org Names'!$B$7:$I$503,2,FALSE))</f>
        <v>0</v>
      </c>
      <c r="GN249" t="str">
        <f t="shared" si="6"/>
        <v>XXX - 0</v>
      </c>
      <c r="GO249">
        <f>IF(ISNA(VLOOKUP($GM249,'Org Names'!$C$7:$I$503,2,FALSE)),$B249,VLOOKUP($GM249,'Org Names'!$C$7:$I$503,2,FALSE))</f>
        <v>0</v>
      </c>
      <c r="GP249">
        <f>IF(ISNA(VLOOKUP($GM249,'Org Names'!$C$7:$I$503,3,FALSE)),$B249,VLOOKUP($GM249,'Org Names'!$C$7:$I$503,3,FALSE))</f>
        <v>0</v>
      </c>
    </row>
    <row r="250" spans="195:198">
      <c r="GM250">
        <f>IF(ISNA(VLOOKUP($A250,'Org Names'!$B$7:$I$503,2,FALSE)),$B250,VLOOKUP($A250,'Org Names'!$B$7:$I$503,2,FALSE))</f>
        <v>0</v>
      </c>
      <c r="GN250" t="str">
        <f t="shared" si="6"/>
        <v>XXX - 0</v>
      </c>
      <c r="GO250">
        <f>IF(ISNA(VLOOKUP($GM250,'Org Names'!$C$7:$I$503,2,FALSE)),$B250,VLOOKUP($GM250,'Org Names'!$C$7:$I$503,2,FALSE))</f>
        <v>0</v>
      </c>
      <c r="GP250">
        <f>IF(ISNA(VLOOKUP($GM250,'Org Names'!$C$7:$I$503,3,FALSE)),$B250,VLOOKUP($GM250,'Org Names'!$C$7:$I$503,3,FALSE))</f>
        <v>0</v>
      </c>
    </row>
    <row r="251" spans="195:198">
      <c r="GM251">
        <f>IF(ISNA(VLOOKUP($A251,'Org Names'!$B$7:$I$503,2,FALSE)),$B251,VLOOKUP($A251,'Org Names'!$B$7:$I$503,2,FALSE))</f>
        <v>0</v>
      </c>
      <c r="GN251" t="str">
        <f t="shared" si="6"/>
        <v>XXX - 0</v>
      </c>
      <c r="GO251">
        <f>IF(ISNA(VLOOKUP($GM251,'Org Names'!$C$7:$I$503,2,FALSE)),$B251,VLOOKUP($GM251,'Org Names'!$C$7:$I$503,2,FALSE))</f>
        <v>0</v>
      </c>
      <c r="GP251">
        <f>IF(ISNA(VLOOKUP($GM251,'Org Names'!$C$7:$I$503,3,FALSE)),$B251,VLOOKUP($GM251,'Org Names'!$C$7:$I$503,3,FALSE))</f>
        <v>0</v>
      </c>
    </row>
    <row r="252" spans="195:198">
      <c r="GM252">
        <f>IF(ISNA(VLOOKUP($A252,'Org Names'!$B$7:$I$503,2,FALSE)),$B252,VLOOKUP($A252,'Org Names'!$B$7:$I$503,2,FALSE))</f>
        <v>0</v>
      </c>
      <c r="GN252" t="str">
        <f t="shared" si="6"/>
        <v>XXX - 0</v>
      </c>
      <c r="GO252">
        <f>IF(ISNA(VLOOKUP($GM252,'Org Names'!$C$7:$I$503,2,FALSE)),$B252,VLOOKUP($GM252,'Org Names'!$C$7:$I$503,2,FALSE))</f>
        <v>0</v>
      </c>
      <c r="GP252">
        <f>IF(ISNA(VLOOKUP($GM252,'Org Names'!$C$7:$I$503,3,FALSE)),$B252,VLOOKUP($GM252,'Org Names'!$C$7:$I$503,3,FALSE))</f>
        <v>0</v>
      </c>
    </row>
    <row r="253" spans="195:198">
      <c r="GM253">
        <f>IF(ISNA(VLOOKUP($A253,'Org Names'!$B$7:$I$503,2,FALSE)),$B253,VLOOKUP($A253,'Org Names'!$B$7:$I$503,2,FALSE))</f>
        <v>0</v>
      </c>
      <c r="GN253" t="str">
        <f t="shared" si="6"/>
        <v>XXX - 0</v>
      </c>
      <c r="GO253">
        <f>IF(ISNA(VLOOKUP($GM253,'Org Names'!$C$7:$I$503,2,FALSE)),$B253,VLOOKUP($GM253,'Org Names'!$C$7:$I$503,2,FALSE))</f>
        <v>0</v>
      </c>
      <c r="GP253">
        <f>IF(ISNA(VLOOKUP($GM253,'Org Names'!$C$7:$I$503,3,FALSE)),$B253,VLOOKUP($GM253,'Org Names'!$C$7:$I$503,3,FALSE))</f>
        <v>0</v>
      </c>
    </row>
    <row r="254" spans="195:198">
      <c r="GM254">
        <f>IF(ISNA(VLOOKUP($A254,'Org Names'!$B$7:$I$503,2,FALSE)),$B254,VLOOKUP($A254,'Org Names'!$B$7:$I$503,2,FALSE))</f>
        <v>0</v>
      </c>
      <c r="GN254" t="str">
        <f t="shared" si="6"/>
        <v>XXX - 0</v>
      </c>
      <c r="GO254">
        <f>IF(ISNA(VLOOKUP($GM254,'Org Names'!$C$7:$I$503,2,FALSE)),$B254,VLOOKUP($GM254,'Org Names'!$C$7:$I$503,2,FALSE))</f>
        <v>0</v>
      </c>
      <c r="GP254">
        <f>IF(ISNA(VLOOKUP($GM254,'Org Names'!$C$7:$I$503,3,FALSE)),$B254,VLOOKUP($GM254,'Org Names'!$C$7:$I$503,3,FALSE))</f>
        <v>0</v>
      </c>
    </row>
    <row r="255" spans="195:198">
      <c r="GM255">
        <f>IF(ISNA(VLOOKUP($A255,'Org Names'!$B$7:$I$503,2,FALSE)),$B255,VLOOKUP($A255,'Org Names'!$B$7:$I$503,2,FALSE))</f>
        <v>0</v>
      </c>
      <c r="GN255" t="str">
        <f t="shared" si="6"/>
        <v>XXX - 0</v>
      </c>
      <c r="GO255">
        <f>IF(ISNA(VLOOKUP($GM255,'Org Names'!$C$7:$I$503,2,FALSE)),$B255,VLOOKUP($GM255,'Org Names'!$C$7:$I$503,2,FALSE))</f>
        <v>0</v>
      </c>
      <c r="GP255">
        <f>IF(ISNA(VLOOKUP($GM255,'Org Names'!$C$7:$I$503,3,FALSE)),$B255,VLOOKUP($GM255,'Org Names'!$C$7:$I$503,3,FALSE))</f>
        <v>0</v>
      </c>
    </row>
    <row r="256" spans="195:198">
      <c r="GM256">
        <f>IF(ISNA(VLOOKUP($A256,'Org Names'!$B$7:$I$503,2,FALSE)),$B256,VLOOKUP($A256,'Org Names'!$B$7:$I$503,2,FALSE))</f>
        <v>0</v>
      </c>
      <c r="GN256" t="str">
        <f t="shared" si="6"/>
        <v>XXX - 0</v>
      </c>
      <c r="GO256">
        <f>IF(ISNA(VLOOKUP($GM256,'Org Names'!$C$7:$I$503,2,FALSE)),$B256,VLOOKUP($GM256,'Org Names'!$C$7:$I$503,2,FALSE))</f>
        <v>0</v>
      </c>
      <c r="GP256">
        <f>IF(ISNA(VLOOKUP($GM256,'Org Names'!$C$7:$I$503,3,FALSE)),$B256,VLOOKUP($GM256,'Org Names'!$C$7:$I$503,3,FALSE))</f>
        <v>0</v>
      </c>
    </row>
    <row r="257" spans="195:198">
      <c r="GM257">
        <f>IF(ISNA(VLOOKUP($A257,'Org Names'!$B$7:$I$503,2,FALSE)),$B257,VLOOKUP($A257,'Org Names'!$B$7:$I$503,2,FALSE))</f>
        <v>0</v>
      </c>
      <c r="GN257" t="str">
        <f t="shared" si="6"/>
        <v>XXX - 0</v>
      </c>
      <c r="GO257">
        <f>IF(ISNA(VLOOKUP($GM257,'Org Names'!$C$7:$I$503,2,FALSE)),$B257,VLOOKUP($GM257,'Org Names'!$C$7:$I$503,2,FALSE))</f>
        <v>0</v>
      </c>
      <c r="GP257">
        <f>IF(ISNA(VLOOKUP($GM257,'Org Names'!$C$7:$I$503,3,FALSE)),$B257,VLOOKUP($GM257,'Org Names'!$C$7:$I$503,3,FALSE))</f>
        <v>0</v>
      </c>
    </row>
    <row r="258" spans="195:198">
      <c r="GM258">
        <f>IF(ISNA(VLOOKUP($A258,'Org Names'!$B$7:$I$503,2,FALSE)),$B258,VLOOKUP($A258,'Org Names'!$B$7:$I$503,2,FALSE))</f>
        <v>0</v>
      </c>
      <c r="GN258" t="str">
        <f t="shared" si="6"/>
        <v>XXX - 0</v>
      </c>
      <c r="GO258">
        <f>IF(ISNA(VLOOKUP($GM258,'Org Names'!$C$7:$I$503,2,FALSE)),$B258,VLOOKUP($GM258,'Org Names'!$C$7:$I$503,2,FALSE))</f>
        <v>0</v>
      </c>
      <c r="GP258">
        <f>IF(ISNA(VLOOKUP($GM258,'Org Names'!$C$7:$I$503,3,FALSE)),$B258,VLOOKUP($GM258,'Org Names'!$C$7:$I$503,3,FALSE))</f>
        <v>0</v>
      </c>
    </row>
    <row r="259" spans="195:198">
      <c r="GM259">
        <f>IF(ISNA(VLOOKUP($A259,'Org Names'!$B$7:$I$503,2,FALSE)),$B259,VLOOKUP($A259,'Org Names'!$B$7:$I$503,2,FALSE))</f>
        <v>0</v>
      </c>
      <c r="GN259" t="str">
        <f t="shared" si="6"/>
        <v>XXX - 0</v>
      </c>
      <c r="GO259">
        <f>IF(ISNA(VLOOKUP($GM259,'Org Names'!$C$7:$I$503,2,FALSE)),$B259,VLOOKUP($GM259,'Org Names'!$C$7:$I$503,2,FALSE))</f>
        <v>0</v>
      </c>
      <c r="GP259">
        <f>IF(ISNA(VLOOKUP($GM259,'Org Names'!$C$7:$I$503,3,FALSE)),$B259,VLOOKUP($GM259,'Org Names'!$C$7:$I$503,3,FALSE))</f>
        <v>0</v>
      </c>
    </row>
    <row r="260" spans="195:198">
      <c r="GM260">
        <f>IF(ISNA(VLOOKUP($A260,'Org Names'!$B$7:$I$503,2,FALSE)),$B260,VLOOKUP($A260,'Org Names'!$B$7:$I$503,2,FALSE))</f>
        <v>0</v>
      </c>
      <c r="GN260" t="str">
        <f t="shared" si="6"/>
        <v>XXX - 0</v>
      </c>
      <c r="GO260">
        <f>IF(ISNA(VLOOKUP($GM260,'Org Names'!$C$7:$I$503,2,FALSE)),$B260,VLOOKUP($GM260,'Org Names'!$C$7:$I$503,2,FALSE))</f>
        <v>0</v>
      </c>
      <c r="GP260">
        <f>IF(ISNA(VLOOKUP($GM260,'Org Names'!$C$7:$I$503,3,FALSE)),$B260,VLOOKUP($GM260,'Org Names'!$C$7:$I$503,3,FALSE))</f>
        <v>0</v>
      </c>
    </row>
    <row r="261" spans="195:198">
      <c r="GM261">
        <f>IF(ISNA(VLOOKUP($A261,'Org Names'!$B$7:$I$503,2,FALSE)),$B261,VLOOKUP($A261,'Org Names'!$B$7:$I$503,2,FALSE))</f>
        <v>0</v>
      </c>
      <c r="GN261" t="str">
        <f t="shared" si="6"/>
        <v>XXX - 0</v>
      </c>
      <c r="GO261">
        <f>IF(ISNA(VLOOKUP($GM261,'Org Names'!$C$7:$I$503,2,FALSE)),$B261,VLOOKUP($GM261,'Org Names'!$C$7:$I$503,2,FALSE))</f>
        <v>0</v>
      </c>
      <c r="GP261">
        <f>IF(ISNA(VLOOKUP($GM261,'Org Names'!$C$7:$I$503,3,FALSE)),$B261,VLOOKUP($GM261,'Org Names'!$C$7:$I$503,3,FALSE))</f>
        <v>0</v>
      </c>
    </row>
    <row r="262" spans="195:198">
      <c r="GM262">
        <f>IF(ISNA(VLOOKUP($A262,'Org Names'!$B$7:$I$503,2,FALSE)),$B262,VLOOKUP($A262,'Org Names'!$B$7:$I$503,2,FALSE))</f>
        <v>0</v>
      </c>
      <c r="GN262" t="str">
        <f t="shared" si="6"/>
        <v>XXX - 0</v>
      </c>
      <c r="GO262">
        <f>IF(ISNA(VLOOKUP($GM262,'Org Names'!$C$7:$I$503,2,FALSE)),$B262,VLOOKUP($GM262,'Org Names'!$C$7:$I$503,2,FALSE))</f>
        <v>0</v>
      </c>
      <c r="GP262">
        <f>IF(ISNA(VLOOKUP($GM262,'Org Names'!$C$7:$I$503,3,FALSE)),$B262,VLOOKUP($GM262,'Org Names'!$C$7:$I$503,3,FALSE))</f>
        <v>0</v>
      </c>
    </row>
    <row r="263" spans="195:198">
      <c r="GM263">
        <f>IF(ISNA(VLOOKUP($A263,'Org Names'!$B$7:$I$503,2,FALSE)),$B263,VLOOKUP($A263,'Org Names'!$B$7:$I$503,2,FALSE))</f>
        <v>0</v>
      </c>
      <c r="GN263" t="str">
        <f t="shared" si="6"/>
        <v>XXX - 0</v>
      </c>
      <c r="GO263">
        <f>IF(ISNA(VLOOKUP($GM263,'Org Names'!$C$7:$I$503,2,FALSE)),$B263,VLOOKUP($GM263,'Org Names'!$C$7:$I$503,2,FALSE))</f>
        <v>0</v>
      </c>
      <c r="GP263">
        <f>IF(ISNA(VLOOKUP($GM263,'Org Names'!$C$7:$I$503,3,FALSE)),$B263,VLOOKUP($GM263,'Org Names'!$C$7:$I$503,3,FALSE))</f>
        <v>0</v>
      </c>
    </row>
    <row r="264" spans="195:198">
      <c r="GM264">
        <f>IF(ISNA(VLOOKUP($A264,'Org Names'!$B$7:$I$503,2,FALSE)),$B264,VLOOKUP($A264,'Org Names'!$B$7:$I$503,2,FALSE))</f>
        <v>0</v>
      </c>
      <c r="GN264" t="str">
        <f t="shared" si="6"/>
        <v>XXX - 0</v>
      </c>
      <c r="GO264">
        <f>IF(ISNA(VLOOKUP($GM264,'Org Names'!$C$7:$I$503,2,FALSE)),$B264,VLOOKUP($GM264,'Org Names'!$C$7:$I$503,2,FALSE))</f>
        <v>0</v>
      </c>
      <c r="GP264">
        <f>IF(ISNA(VLOOKUP($GM264,'Org Names'!$C$7:$I$503,3,FALSE)),$B264,VLOOKUP($GM264,'Org Names'!$C$7:$I$503,3,FALSE))</f>
        <v>0</v>
      </c>
    </row>
    <row r="265" spans="195:198">
      <c r="GM265">
        <f>IF(ISNA(VLOOKUP($A265,'Org Names'!$B$7:$I$503,2,FALSE)),$B265,VLOOKUP($A265,'Org Names'!$B$7:$I$503,2,FALSE))</f>
        <v>0</v>
      </c>
      <c r="GN265" t="str">
        <f t="shared" si="6"/>
        <v>XXX - 0</v>
      </c>
      <c r="GO265">
        <f>IF(ISNA(VLOOKUP($GM265,'Org Names'!$C$7:$I$503,2,FALSE)),$B265,VLOOKUP($GM265,'Org Names'!$C$7:$I$503,2,FALSE))</f>
        <v>0</v>
      </c>
      <c r="GP265">
        <f>IF(ISNA(VLOOKUP($GM265,'Org Names'!$C$7:$I$503,3,FALSE)),$B265,VLOOKUP($GM265,'Org Names'!$C$7:$I$503,3,FALSE))</f>
        <v>0</v>
      </c>
    </row>
    <row r="266" spans="195:198">
      <c r="GM266">
        <f>IF(ISNA(VLOOKUP($A266,'Org Names'!$B$7:$I$503,2,FALSE)),$B266,VLOOKUP($A266,'Org Names'!$B$7:$I$503,2,FALSE))</f>
        <v>0</v>
      </c>
      <c r="GN266" t="str">
        <f t="shared" si="6"/>
        <v>XXX - 0</v>
      </c>
      <c r="GO266">
        <f>IF(ISNA(VLOOKUP($GM266,'Org Names'!$C$7:$I$503,2,FALSE)),$B266,VLOOKUP($GM266,'Org Names'!$C$7:$I$503,2,FALSE))</f>
        <v>0</v>
      </c>
      <c r="GP266">
        <f>IF(ISNA(VLOOKUP($GM266,'Org Names'!$C$7:$I$503,3,FALSE)),$B266,VLOOKUP($GM266,'Org Names'!$C$7:$I$503,3,FALSE))</f>
        <v>0</v>
      </c>
    </row>
    <row r="267" spans="195:198">
      <c r="GM267">
        <f>IF(ISNA(VLOOKUP($A267,'Org Names'!$B$7:$I$503,2,FALSE)),$B267,VLOOKUP($A267,'Org Names'!$B$7:$I$503,2,FALSE))</f>
        <v>0</v>
      </c>
      <c r="GN267" t="str">
        <f t="shared" si="6"/>
        <v>XXX - 0</v>
      </c>
      <c r="GO267">
        <f>IF(ISNA(VLOOKUP($GM267,'Org Names'!$C$7:$I$503,2,FALSE)),$B267,VLOOKUP($GM267,'Org Names'!$C$7:$I$503,2,FALSE))</f>
        <v>0</v>
      </c>
      <c r="GP267">
        <f>IF(ISNA(VLOOKUP($GM267,'Org Names'!$C$7:$I$503,3,FALSE)),$B267,VLOOKUP($GM267,'Org Names'!$C$7:$I$503,3,FALSE))</f>
        <v>0</v>
      </c>
    </row>
    <row r="268" spans="195:198">
      <c r="GM268">
        <f>IF(ISNA(VLOOKUP($A268,'Org Names'!$B$7:$I$503,2,FALSE)),$B268,VLOOKUP($A268,'Org Names'!$B$7:$I$503,2,FALSE))</f>
        <v>0</v>
      </c>
      <c r="GN268" t="str">
        <f t="shared" si="6"/>
        <v>XXX - 0</v>
      </c>
      <c r="GO268">
        <f>IF(ISNA(VLOOKUP($GM268,'Org Names'!$C$7:$I$503,2,FALSE)),$B268,VLOOKUP($GM268,'Org Names'!$C$7:$I$503,2,FALSE))</f>
        <v>0</v>
      </c>
      <c r="GP268">
        <f>IF(ISNA(VLOOKUP($GM268,'Org Names'!$C$7:$I$503,3,FALSE)),$B268,VLOOKUP($GM268,'Org Names'!$C$7:$I$503,3,FALSE))</f>
        <v>0</v>
      </c>
    </row>
    <row r="269" spans="195:198">
      <c r="GM269">
        <f>IF(ISNA(VLOOKUP($A269,'Org Names'!$B$7:$I$503,2,FALSE)),$B269,VLOOKUP($A269,'Org Names'!$B$7:$I$503,2,FALSE))</f>
        <v>0</v>
      </c>
      <c r="GN269" t="str">
        <f t="shared" si="6"/>
        <v>XXX - 0</v>
      </c>
      <c r="GO269">
        <f>IF(ISNA(VLOOKUP($GM269,'Org Names'!$C$7:$I$503,2,FALSE)),$B269,VLOOKUP($GM269,'Org Names'!$C$7:$I$503,2,FALSE))</f>
        <v>0</v>
      </c>
      <c r="GP269">
        <f>IF(ISNA(VLOOKUP($GM269,'Org Names'!$C$7:$I$503,3,FALSE)),$B269,VLOOKUP($GM269,'Org Names'!$C$7:$I$503,3,FALSE))</f>
        <v>0</v>
      </c>
    </row>
    <row r="270" spans="195:198">
      <c r="GM270">
        <f>IF(ISNA(VLOOKUP($A270,'Org Names'!$B$7:$I$503,2,FALSE)),$B270,VLOOKUP($A270,'Org Names'!$B$7:$I$503,2,FALSE))</f>
        <v>0</v>
      </c>
      <c r="GN270" t="str">
        <f t="shared" si="6"/>
        <v>XXX - 0</v>
      </c>
      <c r="GO270">
        <f>IF(ISNA(VLOOKUP($GM270,'Org Names'!$C$7:$I$503,2,FALSE)),$B270,VLOOKUP($GM270,'Org Names'!$C$7:$I$503,2,FALSE))</f>
        <v>0</v>
      </c>
      <c r="GP270">
        <f>IF(ISNA(VLOOKUP($GM270,'Org Names'!$C$7:$I$503,3,FALSE)),$B270,VLOOKUP($GM270,'Org Names'!$C$7:$I$503,3,FALSE))</f>
        <v>0</v>
      </c>
    </row>
    <row r="271" spans="195:198">
      <c r="GM271">
        <f>IF(ISNA(VLOOKUP($A271,'Org Names'!$B$7:$I$503,2,FALSE)),$B271,VLOOKUP($A271,'Org Names'!$B$7:$I$503,2,FALSE))</f>
        <v>0</v>
      </c>
      <c r="GN271" t="str">
        <f t="shared" si="6"/>
        <v>XXX - 0</v>
      </c>
      <c r="GO271">
        <f>IF(ISNA(VLOOKUP($GM271,'Org Names'!$C$7:$I$503,2,FALSE)),$B271,VLOOKUP($GM271,'Org Names'!$C$7:$I$503,2,FALSE))</f>
        <v>0</v>
      </c>
      <c r="GP271">
        <f>IF(ISNA(VLOOKUP($GM271,'Org Names'!$C$7:$I$503,3,FALSE)),$B271,VLOOKUP($GM271,'Org Names'!$C$7:$I$503,3,FALSE))</f>
        <v>0</v>
      </c>
    </row>
    <row r="272" spans="195:198">
      <c r="GM272">
        <f>IF(ISNA(VLOOKUP($A272,'Org Names'!$B$7:$I$503,2,FALSE)),$B272,VLOOKUP($A272,'Org Names'!$B$7:$I$503,2,FALSE))</f>
        <v>0</v>
      </c>
      <c r="GN272" t="str">
        <f t="shared" si="6"/>
        <v>XXX - 0</v>
      </c>
      <c r="GO272">
        <f>IF(ISNA(VLOOKUP($GM272,'Org Names'!$C$7:$I$503,2,FALSE)),$B272,VLOOKUP($GM272,'Org Names'!$C$7:$I$503,2,FALSE))</f>
        <v>0</v>
      </c>
      <c r="GP272">
        <f>IF(ISNA(VLOOKUP($GM272,'Org Names'!$C$7:$I$503,3,FALSE)),$B272,VLOOKUP($GM272,'Org Names'!$C$7:$I$503,3,FALSE))</f>
        <v>0</v>
      </c>
    </row>
    <row r="273" spans="195:198">
      <c r="GM273">
        <f>IF(ISNA(VLOOKUP($A273,'Org Names'!$B$7:$I$503,2,FALSE)),$B273,VLOOKUP($A273,'Org Names'!$B$7:$I$503,2,FALSE))</f>
        <v>0</v>
      </c>
      <c r="GN273" t="str">
        <f t="shared" si="6"/>
        <v>XXX - 0</v>
      </c>
      <c r="GO273">
        <f>IF(ISNA(VLOOKUP($GM273,'Org Names'!$C$7:$I$503,2,FALSE)),$B273,VLOOKUP($GM273,'Org Names'!$C$7:$I$503,2,FALSE))</f>
        <v>0</v>
      </c>
      <c r="GP273">
        <f>IF(ISNA(VLOOKUP($GM273,'Org Names'!$C$7:$I$503,3,FALSE)),$B273,VLOOKUP($GM273,'Org Names'!$C$7:$I$503,3,FALSE))</f>
        <v>0</v>
      </c>
    </row>
    <row r="274" spans="195:198">
      <c r="GM274">
        <f>IF(ISNA(VLOOKUP($A274,'Org Names'!$B$7:$I$503,2,FALSE)),$B274,VLOOKUP($A274,'Org Names'!$B$7:$I$503,2,FALSE))</f>
        <v>0</v>
      </c>
      <c r="GN274" t="str">
        <f t="shared" si="6"/>
        <v>XXX - 0</v>
      </c>
      <c r="GO274">
        <f>IF(ISNA(VLOOKUP($GM274,'Org Names'!$C$7:$I$503,2,FALSE)),$B274,VLOOKUP($GM274,'Org Names'!$C$7:$I$503,2,FALSE))</f>
        <v>0</v>
      </c>
      <c r="GP274">
        <f>IF(ISNA(VLOOKUP($GM274,'Org Names'!$C$7:$I$503,3,FALSE)),$B274,VLOOKUP($GM274,'Org Names'!$C$7:$I$503,3,FALSE))</f>
        <v>0</v>
      </c>
    </row>
    <row r="275" spans="195:198">
      <c r="GM275">
        <f>IF(ISNA(VLOOKUP($A275,'Org Names'!$B$7:$I$503,2,FALSE)),$B275,VLOOKUP($A275,'Org Names'!$B$7:$I$503,2,FALSE))</f>
        <v>0</v>
      </c>
      <c r="GN275" t="str">
        <f t="shared" si="6"/>
        <v>XXX - 0</v>
      </c>
      <c r="GO275">
        <f>IF(ISNA(VLOOKUP($GM275,'Org Names'!$C$7:$I$503,2,FALSE)),$B275,VLOOKUP($GM275,'Org Names'!$C$7:$I$503,2,FALSE))</f>
        <v>0</v>
      </c>
      <c r="GP275">
        <f>IF(ISNA(VLOOKUP($GM275,'Org Names'!$C$7:$I$503,3,FALSE)),$B275,VLOOKUP($GM275,'Org Names'!$C$7:$I$503,3,FALSE))</f>
        <v>0</v>
      </c>
    </row>
    <row r="276" spans="195:198">
      <c r="GM276">
        <f>IF(ISNA(VLOOKUP($A276,'Org Names'!$B$7:$I$503,2,FALSE)),$B276,VLOOKUP($A276,'Org Names'!$B$7:$I$503,2,FALSE))</f>
        <v>0</v>
      </c>
      <c r="GN276" t="str">
        <f t="shared" si="6"/>
        <v>XXX - 0</v>
      </c>
      <c r="GO276">
        <f>IF(ISNA(VLOOKUP($GM276,'Org Names'!$C$7:$I$503,2,FALSE)),$B276,VLOOKUP($GM276,'Org Names'!$C$7:$I$503,2,FALSE))</f>
        <v>0</v>
      </c>
      <c r="GP276">
        <f>IF(ISNA(VLOOKUP($GM276,'Org Names'!$C$7:$I$503,3,FALSE)),$B276,VLOOKUP($GM276,'Org Names'!$C$7:$I$503,3,FALSE))</f>
        <v>0</v>
      </c>
    </row>
    <row r="277" spans="195:198">
      <c r="GM277">
        <f>IF(ISNA(VLOOKUP($A277,'Org Names'!$B$7:$I$503,2,FALSE)),$B277,VLOOKUP($A277,'Org Names'!$B$7:$I$503,2,FALSE))</f>
        <v>0</v>
      </c>
      <c r="GN277" t="str">
        <f t="shared" si="6"/>
        <v>XXX - 0</v>
      </c>
      <c r="GO277">
        <f>IF(ISNA(VLOOKUP($GM277,'Org Names'!$C$7:$I$503,2,FALSE)),$B277,VLOOKUP($GM277,'Org Names'!$C$7:$I$503,2,FALSE))</f>
        <v>0</v>
      </c>
      <c r="GP277">
        <f>IF(ISNA(VLOOKUP($GM277,'Org Names'!$C$7:$I$503,3,FALSE)),$B277,VLOOKUP($GM277,'Org Names'!$C$7:$I$503,3,FALSE))</f>
        <v>0</v>
      </c>
    </row>
    <row r="278" spans="195:198">
      <c r="GM278">
        <f>IF(ISNA(VLOOKUP($A278,'Org Names'!$B$7:$I$503,2,FALSE)),$B278,VLOOKUP($A278,'Org Names'!$B$7:$I$503,2,FALSE))</f>
        <v>0</v>
      </c>
      <c r="GN278" t="str">
        <f t="shared" si="6"/>
        <v>XXX - 0</v>
      </c>
      <c r="GO278">
        <f>IF(ISNA(VLOOKUP($GM278,'Org Names'!$C$7:$I$503,2,FALSE)),$B278,VLOOKUP($GM278,'Org Names'!$C$7:$I$503,2,FALSE))</f>
        <v>0</v>
      </c>
      <c r="GP278">
        <f>IF(ISNA(VLOOKUP($GM278,'Org Names'!$C$7:$I$503,3,FALSE)),$B278,VLOOKUP($GM278,'Org Names'!$C$7:$I$503,3,FALSE))</f>
        <v>0</v>
      </c>
    </row>
    <row r="279" spans="195:198">
      <c r="GM279">
        <f>IF(ISNA(VLOOKUP($A279,'Org Names'!$B$7:$I$503,2,FALSE)),$B279,VLOOKUP($A279,'Org Names'!$B$7:$I$503,2,FALSE))</f>
        <v>0</v>
      </c>
      <c r="GN279" t="str">
        <f t="shared" si="6"/>
        <v>XXX - 0</v>
      </c>
      <c r="GO279">
        <f>IF(ISNA(VLOOKUP($GM279,'Org Names'!$C$7:$I$503,2,FALSE)),$B279,VLOOKUP($GM279,'Org Names'!$C$7:$I$503,2,FALSE))</f>
        <v>0</v>
      </c>
      <c r="GP279">
        <f>IF(ISNA(VLOOKUP($GM279,'Org Names'!$C$7:$I$503,3,FALSE)),$B279,VLOOKUP($GM279,'Org Names'!$C$7:$I$503,3,FALSE))</f>
        <v>0</v>
      </c>
    </row>
    <row r="280" spans="195:198">
      <c r="GM280">
        <f>IF(ISNA(VLOOKUP($A280,'Org Names'!$B$7:$I$503,2,FALSE)),$B280,VLOOKUP($A280,'Org Names'!$B$7:$I$503,2,FALSE))</f>
        <v>0</v>
      </c>
      <c r="GN280" t="str">
        <f t="shared" si="6"/>
        <v>XXX - 0</v>
      </c>
      <c r="GO280">
        <f>IF(ISNA(VLOOKUP($GM280,'Org Names'!$C$7:$I$503,2,FALSE)),$B280,VLOOKUP($GM280,'Org Names'!$C$7:$I$503,2,FALSE))</f>
        <v>0</v>
      </c>
      <c r="GP280">
        <f>IF(ISNA(VLOOKUP($GM280,'Org Names'!$C$7:$I$503,3,FALSE)),$B280,VLOOKUP($GM280,'Org Names'!$C$7:$I$503,3,FALSE))</f>
        <v>0</v>
      </c>
    </row>
    <row r="281" spans="195:198">
      <c r="GM281">
        <f>IF(ISNA(VLOOKUP($A281,'Org Names'!$B$7:$I$503,2,FALSE)),$B281,VLOOKUP($A281,'Org Names'!$B$7:$I$503,2,FALSE))</f>
        <v>0</v>
      </c>
      <c r="GN281" t="str">
        <f t="shared" si="6"/>
        <v>XXX - 0</v>
      </c>
      <c r="GO281">
        <f>IF(ISNA(VLOOKUP($GM281,'Org Names'!$C$7:$I$503,2,FALSE)),$B281,VLOOKUP($GM281,'Org Names'!$C$7:$I$503,2,FALSE))</f>
        <v>0</v>
      </c>
      <c r="GP281">
        <f>IF(ISNA(VLOOKUP($GM281,'Org Names'!$C$7:$I$503,3,FALSE)),$B281,VLOOKUP($GM281,'Org Names'!$C$7:$I$503,3,FALSE))</f>
        <v>0</v>
      </c>
    </row>
    <row r="282" spans="195:198">
      <c r="GM282">
        <f>IF(ISNA(VLOOKUP($A282,'Org Names'!$B$7:$I$503,2,FALSE)),$B282,VLOOKUP($A282,'Org Names'!$B$7:$I$503,2,FALSE))</f>
        <v>0</v>
      </c>
      <c r="GN282" t="str">
        <f t="shared" si="6"/>
        <v>XXX - 0</v>
      </c>
      <c r="GO282">
        <f>IF(ISNA(VLOOKUP($GM282,'Org Names'!$C$7:$I$503,2,FALSE)),$B282,VLOOKUP($GM282,'Org Names'!$C$7:$I$503,2,FALSE))</f>
        <v>0</v>
      </c>
      <c r="GP282">
        <f>IF(ISNA(VLOOKUP($GM282,'Org Names'!$C$7:$I$503,3,FALSE)),$B282,VLOOKUP($GM282,'Org Names'!$C$7:$I$503,3,FALSE))</f>
        <v>0</v>
      </c>
    </row>
    <row r="283" spans="195:198">
      <c r="GM283">
        <f>IF(ISNA(VLOOKUP($A283,'Org Names'!$B$7:$I$503,2,FALSE)),$B283,VLOOKUP($A283,'Org Names'!$B$7:$I$503,2,FALSE))</f>
        <v>0</v>
      </c>
      <c r="GN283" t="str">
        <f t="shared" si="6"/>
        <v>XXX - 0</v>
      </c>
      <c r="GO283">
        <f>IF(ISNA(VLOOKUP($GM283,'Org Names'!$C$7:$I$503,2,FALSE)),$B283,VLOOKUP($GM283,'Org Names'!$C$7:$I$503,2,FALSE))</f>
        <v>0</v>
      </c>
      <c r="GP283">
        <f>IF(ISNA(VLOOKUP($GM283,'Org Names'!$C$7:$I$503,3,FALSE)),$B283,VLOOKUP($GM283,'Org Names'!$C$7:$I$503,3,FALSE))</f>
        <v>0</v>
      </c>
    </row>
    <row r="284" spans="195:198">
      <c r="GM284">
        <f>IF(ISNA(VLOOKUP($A284,'Org Names'!$B$7:$I$503,2,FALSE)),$B284,VLOOKUP($A284,'Org Names'!$B$7:$I$503,2,FALSE))</f>
        <v>0</v>
      </c>
      <c r="GN284" t="str">
        <f t="shared" si="6"/>
        <v>XXX - 0</v>
      </c>
      <c r="GO284">
        <f>IF(ISNA(VLOOKUP($GM284,'Org Names'!$C$7:$I$503,2,FALSE)),$B284,VLOOKUP($GM284,'Org Names'!$C$7:$I$503,2,FALSE))</f>
        <v>0</v>
      </c>
      <c r="GP284">
        <f>IF(ISNA(VLOOKUP($GM284,'Org Names'!$C$7:$I$503,3,FALSE)),$B284,VLOOKUP($GM284,'Org Names'!$C$7:$I$503,3,FALSE))</f>
        <v>0</v>
      </c>
    </row>
    <row r="285" spans="195:198">
      <c r="GM285">
        <f>IF(ISNA(VLOOKUP($A285,'Org Names'!$B$7:$I$503,2,FALSE)),$B285,VLOOKUP($A285,'Org Names'!$B$7:$I$503,2,FALSE))</f>
        <v>0</v>
      </c>
      <c r="GN285" t="str">
        <f t="shared" si="6"/>
        <v>XXX - 0</v>
      </c>
      <c r="GO285">
        <f>IF(ISNA(VLOOKUP($GM285,'Org Names'!$C$7:$I$503,2,FALSE)),$B285,VLOOKUP($GM285,'Org Names'!$C$7:$I$503,2,FALSE))</f>
        <v>0</v>
      </c>
      <c r="GP285">
        <f>IF(ISNA(VLOOKUP($GM285,'Org Names'!$C$7:$I$503,3,FALSE)),$B285,VLOOKUP($GM285,'Org Names'!$C$7:$I$503,3,FALSE))</f>
        <v>0</v>
      </c>
    </row>
    <row r="286" spans="195:198">
      <c r="GM286">
        <f>IF(ISNA(VLOOKUP($A286,'Org Names'!$B$7:$I$503,2,FALSE)),$B286,VLOOKUP($A286,'Org Names'!$B$7:$I$503,2,FALSE))</f>
        <v>0</v>
      </c>
      <c r="GN286" t="str">
        <f t="shared" si="6"/>
        <v>XXX - 0</v>
      </c>
      <c r="GO286">
        <f>IF(ISNA(VLOOKUP($GM286,'Org Names'!$C$7:$I$503,2,FALSE)),$B286,VLOOKUP($GM286,'Org Names'!$C$7:$I$503,2,FALSE))</f>
        <v>0</v>
      </c>
      <c r="GP286">
        <f>IF(ISNA(VLOOKUP($GM286,'Org Names'!$C$7:$I$503,3,FALSE)),$B286,VLOOKUP($GM286,'Org Names'!$C$7:$I$503,3,FALSE))</f>
        <v>0</v>
      </c>
    </row>
    <row r="287" spans="195:198">
      <c r="GM287">
        <f>IF(ISNA(VLOOKUP($A287,'Org Names'!$B$7:$I$503,2,FALSE)),$B287,VLOOKUP($A287,'Org Names'!$B$7:$I$503,2,FALSE))</f>
        <v>0</v>
      </c>
      <c r="GN287" t="str">
        <f t="shared" ref="GN287:GN350" si="7">IF(A287="","XXX"&amp;" - "&amp;GM287,A287&amp;" - "&amp;GM287)</f>
        <v>XXX - 0</v>
      </c>
      <c r="GO287">
        <f>IF(ISNA(VLOOKUP($GM287,'Org Names'!$C$7:$I$503,2,FALSE)),$B287,VLOOKUP($GM287,'Org Names'!$C$7:$I$503,2,FALSE))</f>
        <v>0</v>
      </c>
      <c r="GP287">
        <f>IF(ISNA(VLOOKUP($GM287,'Org Names'!$C$7:$I$503,3,FALSE)),$B287,VLOOKUP($GM287,'Org Names'!$C$7:$I$503,3,FALSE))</f>
        <v>0</v>
      </c>
    </row>
    <row r="288" spans="195:198">
      <c r="GM288">
        <f>IF(ISNA(VLOOKUP($A288,'Org Names'!$B$7:$I$503,2,FALSE)),$B288,VLOOKUP($A288,'Org Names'!$B$7:$I$503,2,FALSE))</f>
        <v>0</v>
      </c>
      <c r="GN288" t="str">
        <f t="shared" si="7"/>
        <v>XXX - 0</v>
      </c>
      <c r="GO288">
        <f>IF(ISNA(VLOOKUP($GM288,'Org Names'!$C$7:$I$503,2,FALSE)),$B288,VLOOKUP($GM288,'Org Names'!$C$7:$I$503,2,FALSE))</f>
        <v>0</v>
      </c>
      <c r="GP288">
        <f>IF(ISNA(VLOOKUP($GM288,'Org Names'!$C$7:$I$503,3,FALSE)),$B288,VLOOKUP($GM288,'Org Names'!$C$7:$I$503,3,FALSE))</f>
        <v>0</v>
      </c>
    </row>
    <row r="289" spans="195:198">
      <c r="GM289">
        <f>IF(ISNA(VLOOKUP($A289,'Org Names'!$B$7:$I$503,2,FALSE)),$B289,VLOOKUP($A289,'Org Names'!$B$7:$I$503,2,FALSE))</f>
        <v>0</v>
      </c>
      <c r="GN289" t="str">
        <f t="shared" si="7"/>
        <v>XXX - 0</v>
      </c>
      <c r="GO289">
        <f>IF(ISNA(VLOOKUP($GM289,'Org Names'!$C$7:$I$503,2,FALSE)),$B289,VLOOKUP($GM289,'Org Names'!$C$7:$I$503,2,FALSE))</f>
        <v>0</v>
      </c>
      <c r="GP289">
        <f>IF(ISNA(VLOOKUP($GM289,'Org Names'!$C$7:$I$503,3,FALSE)),$B289,VLOOKUP($GM289,'Org Names'!$C$7:$I$503,3,FALSE))</f>
        <v>0</v>
      </c>
    </row>
    <row r="290" spans="195:198">
      <c r="GM290">
        <f>IF(ISNA(VLOOKUP($A290,'Org Names'!$B$7:$I$503,2,FALSE)),$B290,VLOOKUP($A290,'Org Names'!$B$7:$I$503,2,FALSE))</f>
        <v>0</v>
      </c>
      <c r="GN290" t="str">
        <f t="shared" si="7"/>
        <v>XXX - 0</v>
      </c>
      <c r="GO290">
        <f>IF(ISNA(VLOOKUP($GM290,'Org Names'!$C$7:$I$503,2,FALSE)),$B290,VLOOKUP($GM290,'Org Names'!$C$7:$I$503,2,FALSE))</f>
        <v>0</v>
      </c>
      <c r="GP290">
        <f>IF(ISNA(VLOOKUP($GM290,'Org Names'!$C$7:$I$503,3,FALSE)),$B290,VLOOKUP($GM290,'Org Names'!$C$7:$I$503,3,FALSE))</f>
        <v>0</v>
      </c>
    </row>
    <row r="291" spans="195:198">
      <c r="GM291">
        <f>IF(ISNA(VLOOKUP($A291,'Org Names'!$B$7:$I$503,2,FALSE)),$B291,VLOOKUP($A291,'Org Names'!$B$7:$I$503,2,FALSE))</f>
        <v>0</v>
      </c>
      <c r="GN291" t="str">
        <f t="shared" si="7"/>
        <v>XXX - 0</v>
      </c>
      <c r="GO291">
        <f>IF(ISNA(VLOOKUP($GM291,'Org Names'!$C$7:$I$503,2,FALSE)),$B291,VLOOKUP($GM291,'Org Names'!$C$7:$I$503,2,FALSE))</f>
        <v>0</v>
      </c>
      <c r="GP291">
        <f>IF(ISNA(VLOOKUP($GM291,'Org Names'!$C$7:$I$503,3,FALSE)),$B291,VLOOKUP($GM291,'Org Names'!$C$7:$I$503,3,FALSE))</f>
        <v>0</v>
      </c>
    </row>
    <row r="292" spans="195:198">
      <c r="GM292">
        <f>IF(ISNA(VLOOKUP($A292,'Org Names'!$B$7:$I$503,2,FALSE)),$B292,VLOOKUP($A292,'Org Names'!$B$7:$I$503,2,FALSE))</f>
        <v>0</v>
      </c>
      <c r="GN292" t="str">
        <f t="shared" si="7"/>
        <v>XXX - 0</v>
      </c>
      <c r="GO292">
        <f>IF(ISNA(VLOOKUP($GM292,'Org Names'!$C$7:$I$503,2,FALSE)),$B292,VLOOKUP($GM292,'Org Names'!$C$7:$I$503,2,FALSE))</f>
        <v>0</v>
      </c>
      <c r="GP292">
        <f>IF(ISNA(VLOOKUP($GM292,'Org Names'!$C$7:$I$503,3,FALSE)),$B292,VLOOKUP($GM292,'Org Names'!$C$7:$I$503,3,FALSE))</f>
        <v>0</v>
      </c>
    </row>
    <row r="293" spans="195:198">
      <c r="GM293">
        <f>IF(ISNA(VLOOKUP($A293,'Org Names'!$B$7:$I$503,2,FALSE)),$B293,VLOOKUP($A293,'Org Names'!$B$7:$I$503,2,FALSE))</f>
        <v>0</v>
      </c>
      <c r="GN293" t="str">
        <f t="shared" si="7"/>
        <v>XXX - 0</v>
      </c>
      <c r="GO293">
        <f>IF(ISNA(VLOOKUP($GM293,'Org Names'!$C$7:$I$503,2,FALSE)),$B293,VLOOKUP($GM293,'Org Names'!$C$7:$I$503,2,FALSE))</f>
        <v>0</v>
      </c>
      <c r="GP293">
        <f>IF(ISNA(VLOOKUP($GM293,'Org Names'!$C$7:$I$503,3,FALSE)),$B293,VLOOKUP($GM293,'Org Names'!$C$7:$I$503,3,FALSE))</f>
        <v>0</v>
      </c>
    </row>
    <row r="294" spans="195:198">
      <c r="GM294">
        <f>IF(ISNA(VLOOKUP($A294,'Org Names'!$B$7:$I$503,2,FALSE)),$B294,VLOOKUP($A294,'Org Names'!$B$7:$I$503,2,FALSE))</f>
        <v>0</v>
      </c>
      <c r="GN294" t="str">
        <f t="shared" si="7"/>
        <v>XXX - 0</v>
      </c>
      <c r="GO294">
        <f>IF(ISNA(VLOOKUP($GM294,'Org Names'!$C$7:$I$503,2,FALSE)),$B294,VLOOKUP($GM294,'Org Names'!$C$7:$I$503,2,FALSE))</f>
        <v>0</v>
      </c>
      <c r="GP294">
        <f>IF(ISNA(VLOOKUP($GM294,'Org Names'!$C$7:$I$503,3,FALSE)),$B294,VLOOKUP($GM294,'Org Names'!$C$7:$I$503,3,FALSE))</f>
        <v>0</v>
      </c>
    </row>
    <row r="295" spans="195:198">
      <c r="GM295">
        <f>IF(ISNA(VLOOKUP($A295,'Org Names'!$B$7:$I$503,2,FALSE)),$B295,VLOOKUP($A295,'Org Names'!$B$7:$I$503,2,FALSE))</f>
        <v>0</v>
      </c>
      <c r="GN295" t="str">
        <f t="shared" si="7"/>
        <v>XXX - 0</v>
      </c>
      <c r="GO295">
        <f>IF(ISNA(VLOOKUP($GM295,'Org Names'!$C$7:$I$503,2,FALSE)),$B295,VLOOKUP($GM295,'Org Names'!$C$7:$I$503,2,FALSE))</f>
        <v>0</v>
      </c>
      <c r="GP295">
        <f>IF(ISNA(VLOOKUP($GM295,'Org Names'!$C$7:$I$503,3,FALSE)),$B295,VLOOKUP($GM295,'Org Names'!$C$7:$I$503,3,FALSE))</f>
        <v>0</v>
      </c>
    </row>
    <row r="296" spans="195:198">
      <c r="GM296">
        <f>IF(ISNA(VLOOKUP($A296,'Org Names'!$B$7:$I$503,2,FALSE)),$B296,VLOOKUP($A296,'Org Names'!$B$7:$I$503,2,FALSE))</f>
        <v>0</v>
      </c>
      <c r="GN296" t="str">
        <f t="shared" si="7"/>
        <v>XXX - 0</v>
      </c>
      <c r="GO296">
        <f>IF(ISNA(VLOOKUP($GM296,'Org Names'!$C$7:$I$503,2,FALSE)),$B296,VLOOKUP($GM296,'Org Names'!$C$7:$I$503,2,FALSE))</f>
        <v>0</v>
      </c>
      <c r="GP296">
        <f>IF(ISNA(VLOOKUP($GM296,'Org Names'!$C$7:$I$503,3,FALSE)),$B296,VLOOKUP($GM296,'Org Names'!$C$7:$I$503,3,FALSE))</f>
        <v>0</v>
      </c>
    </row>
    <row r="297" spans="195:198">
      <c r="GM297">
        <f>IF(ISNA(VLOOKUP($A297,'Org Names'!$B$7:$I$503,2,FALSE)),$B297,VLOOKUP($A297,'Org Names'!$B$7:$I$503,2,FALSE))</f>
        <v>0</v>
      </c>
      <c r="GN297" t="str">
        <f t="shared" si="7"/>
        <v>XXX - 0</v>
      </c>
      <c r="GO297">
        <f>IF(ISNA(VLOOKUP($GM297,'Org Names'!$C$7:$I$503,2,FALSE)),$B297,VLOOKUP($GM297,'Org Names'!$C$7:$I$503,2,FALSE))</f>
        <v>0</v>
      </c>
      <c r="GP297">
        <f>IF(ISNA(VLOOKUP($GM297,'Org Names'!$C$7:$I$503,3,FALSE)),$B297,VLOOKUP($GM297,'Org Names'!$C$7:$I$503,3,FALSE))</f>
        <v>0</v>
      </c>
    </row>
    <row r="298" spans="195:198">
      <c r="GM298">
        <f>IF(ISNA(VLOOKUP($A298,'Org Names'!$B$7:$I$503,2,FALSE)),$B298,VLOOKUP($A298,'Org Names'!$B$7:$I$503,2,FALSE))</f>
        <v>0</v>
      </c>
      <c r="GN298" t="str">
        <f t="shared" si="7"/>
        <v>XXX - 0</v>
      </c>
      <c r="GO298">
        <f>IF(ISNA(VLOOKUP($GM298,'Org Names'!$C$7:$I$503,2,FALSE)),$B298,VLOOKUP($GM298,'Org Names'!$C$7:$I$503,2,FALSE))</f>
        <v>0</v>
      </c>
      <c r="GP298">
        <f>IF(ISNA(VLOOKUP($GM298,'Org Names'!$C$7:$I$503,3,FALSE)),$B298,VLOOKUP($GM298,'Org Names'!$C$7:$I$503,3,FALSE))</f>
        <v>0</v>
      </c>
    </row>
    <row r="299" spans="195:198">
      <c r="GM299">
        <f>IF(ISNA(VLOOKUP($A299,'Org Names'!$B$7:$I$503,2,FALSE)),$B299,VLOOKUP($A299,'Org Names'!$B$7:$I$503,2,FALSE))</f>
        <v>0</v>
      </c>
      <c r="GN299" t="str">
        <f t="shared" si="7"/>
        <v>XXX - 0</v>
      </c>
      <c r="GO299">
        <f>IF(ISNA(VLOOKUP($GM299,'Org Names'!$C$7:$I$503,2,FALSE)),$B299,VLOOKUP($GM299,'Org Names'!$C$7:$I$503,2,FALSE))</f>
        <v>0</v>
      </c>
      <c r="GP299">
        <f>IF(ISNA(VLOOKUP($GM299,'Org Names'!$C$7:$I$503,3,FALSE)),$B299,VLOOKUP($GM299,'Org Names'!$C$7:$I$503,3,FALSE))</f>
        <v>0</v>
      </c>
    </row>
    <row r="300" spans="195:198">
      <c r="GM300">
        <f>IF(ISNA(VLOOKUP($A300,'Org Names'!$B$7:$I$503,2,FALSE)),$B300,VLOOKUP($A300,'Org Names'!$B$7:$I$503,2,FALSE))</f>
        <v>0</v>
      </c>
      <c r="GN300" t="str">
        <f t="shared" si="7"/>
        <v>XXX - 0</v>
      </c>
      <c r="GO300">
        <f>IF(ISNA(VLOOKUP($GM300,'Org Names'!$C$7:$I$503,2,FALSE)),$B300,VLOOKUP($GM300,'Org Names'!$C$7:$I$503,2,FALSE))</f>
        <v>0</v>
      </c>
      <c r="GP300">
        <f>IF(ISNA(VLOOKUP($GM300,'Org Names'!$C$7:$I$503,3,FALSE)),$B300,VLOOKUP($GM300,'Org Names'!$C$7:$I$503,3,FALSE))</f>
        <v>0</v>
      </c>
    </row>
    <row r="301" spans="195:198">
      <c r="GM301">
        <f>IF(ISNA(VLOOKUP($A301,'Org Names'!$B$7:$I$503,2,FALSE)),$B301,VLOOKUP($A301,'Org Names'!$B$7:$I$503,2,FALSE))</f>
        <v>0</v>
      </c>
      <c r="GN301" t="str">
        <f t="shared" si="7"/>
        <v>XXX - 0</v>
      </c>
      <c r="GO301">
        <f>IF(ISNA(VLOOKUP($GM301,'Org Names'!$C$7:$I$503,2,FALSE)),$B301,VLOOKUP($GM301,'Org Names'!$C$7:$I$503,2,FALSE))</f>
        <v>0</v>
      </c>
      <c r="GP301">
        <f>IF(ISNA(VLOOKUP($GM301,'Org Names'!$C$7:$I$503,3,FALSE)),$B301,VLOOKUP($GM301,'Org Names'!$C$7:$I$503,3,FALSE))</f>
        <v>0</v>
      </c>
    </row>
    <row r="302" spans="195:198">
      <c r="GM302">
        <f>IF(ISNA(VLOOKUP($A302,'Org Names'!$B$7:$I$503,2,FALSE)),$B302,VLOOKUP($A302,'Org Names'!$B$7:$I$503,2,FALSE))</f>
        <v>0</v>
      </c>
      <c r="GN302" t="str">
        <f t="shared" si="7"/>
        <v>XXX - 0</v>
      </c>
      <c r="GO302">
        <f>IF(ISNA(VLOOKUP($GM302,'Org Names'!$C$7:$I$503,2,FALSE)),$B302,VLOOKUP($GM302,'Org Names'!$C$7:$I$503,2,FALSE))</f>
        <v>0</v>
      </c>
      <c r="GP302">
        <f>IF(ISNA(VLOOKUP($GM302,'Org Names'!$C$7:$I$503,3,FALSE)),$B302,VLOOKUP($GM302,'Org Names'!$C$7:$I$503,3,FALSE))</f>
        <v>0</v>
      </c>
    </row>
    <row r="303" spans="195:198">
      <c r="GM303">
        <f>IF(ISNA(VLOOKUP($A303,'Org Names'!$B$7:$I$503,2,FALSE)),$B303,VLOOKUP($A303,'Org Names'!$B$7:$I$503,2,FALSE))</f>
        <v>0</v>
      </c>
      <c r="GN303" t="str">
        <f t="shared" si="7"/>
        <v>XXX - 0</v>
      </c>
      <c r="GO303">
        <f>IF(ISNA(VLOOKUP($GM303,'Org Names'!$C$7:$I$503,2,FALSE)),$B303,VLOOKUP($GM303,'Org Names'!$C$7:$I$503,2,FALSE))</f>
        <v>0</v>
      </c>
      <c r="GP303">
        <f>IF(ISNA(VLOOKUP($GM303,'Org Names'!$C$7:$I$503,3,FALSE)),$B303,VLOOKUP($GM303,'Org Names'!$C$7:$I$503,3,FALSE))</f>
        <v>0</v>
      </c>
    </row>
    <row r="304" spans="195:198">
      <c r="GM304">
        <f>IF(ISNA(VLOOKUP($A304,'Org Names'!$B$7:$I$503,2,FALSE)),$B304,VLOOKUP($A304,'Org Names'!$B$7:$I$503,2,FALSE))</f>
        <v>0</v>
      </c>
      <c r="GN304" t="str">
        <f t="shared" si="7"/>
        <v>XXX - 0</v>
      </c>
      <c r="GO304">
        <f>IF(ISNA(VLOOKUP($GM304,'Org Names'!$C$7:$I$503,2,FALSE)),$B304,VLOOKUP($GM304,'Org Names'!$C$7:$I$503,2,FALSE))</f>
        <v>0</v>
      </c>
      <c r="GP304">
        <f>IF(ISNA(VLOOKUP($GM304,'Org Names'!$C$7:$I$503,3,FALSE)),$B304,VLOOKUP($GM304,'Org Names'!$C$7:$I$503,3,FALSE))</f>
        <v>0</v>
      </c>
    </row>
    <row r="305" spans="195:198">
      <c r="GM305">
        <f>IF(ISNA(VLOOKUP($A305,'Org Names'!$B$7:$I$503,2,FALSE)),$B305,VLOOKUP($A305,'Org Names'!$B$7:$I$503,2,FALSE))</f>
        <v>0</v>
      </c>
      <c r="GN305" t="str">
        <f t="shared" si="7"/>
        <v>XXX - 0</v>
      </c>
      <c r="GO305">
        <f>IF(ISNA(VLOOKUP($GM305,'Org Names'!$C$7:$I$503,2,FALSE)),$B305,VLOOKUP($GM305,'Org Names'!$C$7:$I$503,2,FALSE))</f>
        <v>0</v>
      </c>
      <c r="GP305">
        <f>IF(ISNA(VLOOKUP($GM305,'Org Names'!$C$7:$I$503,3,FALSE)),$B305,VLOOKUP($GM305,'Org Names'!$C$7:$I$503,3,FALSE))</f>
        <v>0</v>
      </c>
    </row>
    <row r="306" spans="195:198">
      <c r="GM306">
        <f>IF(ISNA(VLOOKUP($A306,'Org Names'!$B$7:$I$503,2,FALSE)),$B306,VLOOKUP($A306,'Org Names'!$B$7:$I$503,2,FALSE))</f>
        <v>0</v>
      </c>
      <c r="GN306" t="str">
        <f t="shared" si="7"/>
        <v>XXX - 0</v>
      </c>
      <c r="GO306">
        <f>IF(ISNA(VLOOKUP($GM306,'Org Names'!$C$7:$I$503,2,FALSE)),$B306,VLOOKUP($GM306,'Org Names'!$C$7:$I$503,2,FALSE))</f>
        <v>0</v>
      </c>
      <c r="GP306">
        <f>IF(ISNA(VLOOKUP($GM306,'Org Names'!$C$7:$I$503,3,FALSE)),$B306,VLOOKUP($GM306,'Org Names'!$C$7:$I$503,3,FALSE))</f>
        <v>0</v>
      </c>
    </row>
    <row r="307" spans="195:198">
      <c r="GM307">
        <f>IF(ISNA(VLOOKUP($A307,'Org Names'!$B$7:$I$503,2,FALSE)),$B307,VLOOKUP($A307,'Org Names'!$B$7:$I$503,2,FALSE))</f>
        <v>0</v>
      </c>
      <c r="GN307" t="str">
        <f t="shared" si="7"/>
        <v>XXX - 0</v>
      </c>
      <c r="GO307">
        <f>IF(ISNA(VLOOKUP($GM307,'Org Names'!$C$7:$I$503,2,FALSE)),$B307,VLOOKUP($GM307,'Org Names'!$C$7:$I$503,2,FALSE))</f>
        <v>0</v>
      </c>
      <c r="GP307">
        <f>IF(ISNA(VLOOKUP($GM307,'Org Names'!$C$7:$I$503,3,FALSE)),$B307,VLOOKUP($GM307,'Org Names'!$C$7:$I$503,3,FALSE))</f>
        <v>0</v>
      </c>
    </row>
    <row r="308" spans="195:198">
      <c r="GM308">
        <f>IF(ISNA(VLOOKUP($A308,'Org Names'!$B$7:$I$503,2,FALSE)),$B308,VLOOKUP($A308,'Org Names'!$B$7:$I$503,2,FALSE))</f>
        <v>0</v>
      </c>
      <c r="GN308" t="str">
        <f t="shared" si="7"/>
        <v>XXX - 0</v>
      </c>
      <c r="GO308">
        <f>IF(ISNA(VLOOKUP($GM308,'Org Names'!$C$7:$I$503,2,FALSE)),$B308,VLOOKUP($GM308,'Org Names'!$C$7:$I$503,2,FALSE))</f>
        <v>0</v>
      </c>
      <c r="GP308">
        <f>IF(ISNA(VLOOKUP($GM308,'Org Names'!$C$7:$I$503,3,FALSE)),$B308,VLOOKUP($GM308,'Org Names'!$C$7:$I$503,3,FALSE))</f>
        <v>0</v>
      </c>
    </row>
    <row r="309" spans="195:198">
      <c r="GM309">
        <f>IF(ISNA(VLOOKUP($A309,'Org Names'!$B$7:$I$503,2,FALSE)),$B309,VLOOKUP($A309,'Org Names'!$B$7:$I$503,2,FALSE))</f>
        <v>0</v>
      </c>
      <c r="GN309" t="str">
        <f t="shared" si="7"/>
        <v>XXX - 0</v>
      </c>
      <c r="GO309">
        <f>IF(ISNA(VLOOKUP($GM309,'Org Names'!$C$7:$I$503,2,FALSE)),$B309,VLOOKUP($GM309,'Org Names'!$C$7:$I$503,2,FALSE))</f>
        <v>0</v>
      </c>
      <c r="GP309">
        <f>IF(ISNA(VLOOKUP($GM309,'Org Names'!$C$7:$I$503,3,FALSE)),$B309,VLOOKUP($GM309,'Org Names'!$C$7:$I$503,3,FALSE))</f>
        <v>0</v>
      </c>
    </row>
    <row r="310" spans="195:198">
      <c r="GM310">
        <f>IF(ISNA(VLOOKUP($A310,'Org Names'!$B$7:$I$503,2,FALSE)),$B310,VLOOKUP($A310,'Org Names'!$B$7:$I$503,2,FALSE))</f>
        <v>0</v>
      </c>
      <c r="GN310" t="str">
        <f t="shared" si="7"/>
        <v>XXX - 0</v>
      </c>
      <c r="GO310">
        <f>IF(ISNA(VLOOKUP($GM310,'Org Names'!$C$7:$I$503,2,FALSE)),$B310,VLOOKUP($GM310,'Org Names'!$C$7:$I$503,2,FALSE))</f>
        <v>0</v>
      </c>
      <c r="GP310">
        <f>IF(ISNA(VLOOKUP($GM310,'Org Names'!$C$7:$I$503,3,FALSE)),$B310,VLOOKUP($GM310,'Org Names'!$C$7:$I$503,3,FALSE))</f>
        <v>0</v>
      </c>
    </row>
    <row r="311" spans="195:198">
      <c r="GM311">
        <f>IF(ISNA(VLOOKUP($A311,'Org Names'!$B$7:$I$503,2,FALSE)),$B311,VLOOKUP($A311,'Org Names'!$B$7:$I$503,2,FALSE))</f>
        <v>0</v>
      </c>
      <c r="GN311" t="str">
        <f t="shared" si="7"/>
        <v>XXX - 0</v>
      </c>
      <c r="GO311">
        <f>IF(ISNA(VLOOKUP($GM311,'Org Names'!$C$7:$I$503,2,FALSE)),$B311,VLOOKUP($GM311,'Org Names'!$C$7:$I$503,2,FALSE))</f>
        <v>0</v>
      </c>
      <c r="GP311">
        <f>IF(ISNA(VLOOKUP($GM311,'Org Names'!$C$7:$I$503,3,FALSE)),$B311,VLOOKUP($GM311,'Org Names'!$C$7:$I$503,3,FALSE))</f>
        <v>0</v>
      </c>
    </row>
    <row r="312" spans="195:198">
      <c r="GM312">
        <f>IF(ISNA(VLOOKUP($A312,'Org Names'!$B$7:$I$503,2,FALSE)),$B312,VLOOKUP($A312,'Org Names'!$B$7:$I$503,2,FALSE))</f>
        <v>0</v>
      </c>
      <c r="GN312" t="str">
        <f t="shared" si="7"/>
        <v>XXX - 0</v>
      </c>
      <c r="GO312">
        <f>IF(ISNA(VLOOKUP($GM312,'Org Names'!$C$7:$I$503,2,FALSE)),$B312,VLOOKUP($GM312,'Org Names'!$C$7:$I$503,2,FALSE))</f>
        <v>0</v>
      </c>
      <c r="GP312">
        <f>IF(ISNA(VLOOKUP($GM312,'Org Names'!$C$7:$I$503,3,FALSE)),$B312,VLOOKUP($GM312,'Org Names'!$C$7:$I$503,3,FALSE))</f>
        <v>0</v>
      </c>
    </row>
    <row r="313" spans="195:198">
      <c r="GM313">
        <f>IF(ISNA(VLOOKUP($A313,'Org Names'!$B$7:$I$503,2,FALSE)),$B313,VLOOKUP($A313,'Org Names'!$B$7:$I$503,2,FALSE))</f>
        <v>0</v>
      </c>
      <c r="GN313" t="str">
        <f t="shared" si="7"/>
        <v>XXX - 0</v>
      </c>
      <c r="GO313">
        <f>IF(ISNA(VLOOKUP($GM313,'Org Names'!$C$7:$I$503,2,FALSE)),$B313,VLOOKUP($GM313,'Org Names'!$C$7:$I$503,2,FALSE))</f>
        <v>0</v>
      </c>
      <c r="GP313">
        <f>IF(ISNA(VLOOKUP($GM313,'Org Names'!$C$7:$I$503,3,FALSE)),$B313,VLOOKUP($GM313,'Org Names'!$C$7:$I$503,3,FALSE))</f>
        <v>0</v>
      </c>
    </row>
    <row r="314" spans="195:198">
      <c r="GM314">
        <f>IF(ISNA(VLOOKUP($A314,'Org Names'!$B$7:$I$503,2,FALSE)),$B314,VLOOKUP($A314,'Org Names'!$B$7:$I$503,2,FALSE))</f>
        <v>0</v>
      </c>
      <c r="GN314" t="str">
        <f t="shared" si="7"/>
        <v>XXX - 0</v>
      </c>
      <c r="GO314">
        <f>IF(ISNA(VLOOKUP($GM314,'Org Names'!$C$7:$I$503,2,FALSE)),$B314,VLOOKUP($GM314,'Org Names'!$C$7:$I$503,2,FALSE))</f>
        <v>0</v>
      </c>
      <c r="GP314">
        <f>IF(ISNA(VLOOKUP($GM314,'Org Names'!$C$7:$I$503,3,FALSE)),$B314,VLOOKUP($GM314,'Org Names'!$C$7:$I$503,3,FALSE))</f>
        <v>0</v>
      </c>
    </row>
    <row r="315" spans="195:198">
      <c r="GM315">
        <f>IF(ISNA(VLOOKUP($A315,'Org Names'!$B$7:$I$503,2,FALSE)),$B315,VLOOKUP($A315,'Org Names'!$B$7:$I$503,2,FALSE))</f>
        <v>0</v>
      </c>
      <c r="GN315" t="str">
        <f t="shared" si="7"/>
        <v>XXX - 0</v>
      </c>
      <c r="GO315">
        <f>IF(ISNA(VLOOKUP($GM315,'Org Names'!$C$7:$I$503,2,FALSE)),$B315,VLOOKUP($GM315,'Org Names'!$C$7:$I$503,2,FALSE))</f>
        <v>0</v>
      </c>
      <c r="GP315">
        <f>IF(ISNA(VLOOKUP($GM315,'Org Names'!$C$7:$I$503,3,FALSE)),$B315,VLOOKUP($GM315,'Org Names'!$C$7:$I$503,3,FALSE))</f>
        <v>0</v>
      </c>
    </row>
    <row r="316" spans="195:198">
      <c r="GM316">
        <f>IF(ISNA(VLOOKUP($A316,'Org Names'!$B$7:$I$503,2,FALSE)),$B316,VLOOKUP($A316,'Org Names'!$B$7:$I$503,2,FALSE))</f>
        <v>0</v>
      </c>
      <c r="GN316" t="str">
        <f t="shared" si="7"/>
        <v>XXX - 0</v>
      </c>
      <c r="GO316">
        <f>IF(ISNA(VLOOKUP($GM316,'Org Names'!$C$7:$I$503,2,FALSE)),$B316,VLOOKUP($GM316,'Org Names'!$C$7:$I$503,2,FALSE))</f>
        <v>0</v>
      </c>
      <c r="GP316">
        <f>IF(ISNA(VLOOKUP($GM316,'Org Names'!$C$7:$I$503,3,FALSE)),$B316,VLOOKUP($GM316,'Org Names'!$C$7:$I$503,3,FALSE))</f>
        <v>0</v>
      </c>
    </row>
    <row r="317" spans="195:198">
      <c r="GM317">
        <f>IF(ISNA(VLOOKUP($A317,'Org Names'!$B$7:$I$503,2,FALSE)),$B317,VLOOKUP($A317,'Org Names'!$B$7:$I$503,2,FALSE))</f>
        <v>0</v>
      </c>
      <c r="GN317" t="str">
        <f t="shared" si="7"/>
        <v>XXX - 0</v>
      </c>
      <c r="GO317">
        <f>IF(ISNA(VLOOKUP($GM317,'Org Names'!$C$7:$I$503,2,FALSE)),$B317,VLOOKUP($GM317,'Org Names'!$C$7:$I$503,2,FALSE))</f>
        <v>0</v>
      </c>
      <c r="GP317">
        <f>IF(ISNA(VLOOKUP($GM317,'Org Names'!$C$7:$I$503,3,FALSE)),$B317,VLOOKUP($GM317,'Org Names'!$C$7:$I$503,3,FALSE))</f>
        <v>0</v>
      </c>
    </row>
    <row r="318" spans="195:198">
      <c r="GM318">
        <f>IF(ISNA(VLOOKUP($A318,'Org Names'!$B$7:$I$503,2,FALSE)),$B318,VLOOKUP($A318,'Org Names'!$B$7:$I$503,2,FALSE))</f>
        <v>0</v>
      </c>
      <c r="GN318" t="str">
        <f t="shared" si="7"/>
        <v>XXX - 0</v>
      </c>
      <c r="GO318">
        <f>IF(ISNA(VLOOKUP($GM318,'Org Names'!$C$7:$I$503,2,FALSE)),$B318,VLOOKUP($GM318,'Org Names'!$C$7:$I$503,2,FALSE))</f>
        <v>0</v>
      </c>
      <c r="GP318">
        <f>IF(ISNA(VLOOKUP($GM318,'Org Names'!$C$7:$I$503,3,FALSE)),$B318,VLOOKUP($GM318,'Org Names'!$C$7:$I$503,3,FALSE))</f>
        <v>0</v>
      </c>
    </row>
    <row r="319" spans="195:198">
      <c r="GM319">
        <f>IF(ISNA(VLOOKUP($A319,'Org Names'!$B$7:$I$503,2,FALSE)),$B319,VLOOKUP($A319,'Org Names'!$B$7:$I$503,2,FALSE))</f>
        <v>0</v>
      </c>
      <c r="GN319" t="str">
        <f t="shared" si="7"/>
        <v>XXX - 0</v>
      </c>
      <c r="GO319">
        <f>IF(ISNA(VLOOKUP($GM319,'Org Names'!$C$7:$I$503,2,FALSE)),$B319,VLOOKUP($GM319,'Org Names'!$C$7:$I$503,2,FALSE))</f>
        <v>0</v>
      </c>
      <c r="GP319">
        <f>IF(ISNA(VLOOKUP($GM319,'Org Names'!$C$7:$I$503,3,FALSE)),$B319,VLOOKUP($GM319,'Org Names'!$C$7:$I$503,3,FALSE))</f>
        <v>0</v>
      </c>
    </row>
    <row r="320" spans="195:198">
      <c r="GM320">
        <f>IF(ISNA(VLOOKUP($A320,'Org Names'!$B$7:$I$503,2,FALSE)),$B320,VLOOKUP($A320,'Org Names'!$B$7:$I$503,2,FALSE))</f>
        <v>0</v>
      </c>
      <c r="GN320" t="str">
        <f t="shared" si="7"/>
        <v>XXX - 0</v>
      </c>
      <c r="GO320">
        <f>IF(ISNA(VLOOKUP($GM320,'Org Names'!$C$7:$I$503,2,FALSE)),$B320,VLOOKUP($GM320,'Org Names'!$C$7:$I$503,2,FALSE))</f>
        <v>0</v>
      </c>
      <c r="GP320">
        <f>IF(ISNA(VLOOKUP($GM320,'Org Names'!$C$7:$I$503,3,FALSE)),$B320,VLOOKUP($GM320,'Org Names'!$C$7:$I$503,3,FALSE))</f>
        <v>0</v>
      </c>
    </row>
    <row r="321" spans="195:198">
      <c r="GM321">
        <f>IF(ISNA(VLOOKUP($A321,'Org Names'!$B$7:$I$503,2,FALSE)),$B321,VLOOKUP($A321,'Org Names'!$B$7:$I$503,2,FALSE))</f>
        <v>0</v>
      </c>
      <c r="GN321" t="str">
        <f t="shared" si="7"/>
        <v>XXX - 0</v>
      </c>
      <c r="GO321">
        <f>IF(ISNA(VLOOKUP($GM321,'Org Names'!$C$7:$I$503,2,FALSE)),$B321,VLOOKUP($GM321,'Org Names'!$C$7:$I$503,2,FALSE))</f>
        <v>0</v>
      </c>
      <c r="GP321">
        <f>IF(ISNA(VLOOKUP($GM321,'Org Names'!$C$7:$I$503,3,FALSE)),$B321,VLOOKUP($GM321,'Org Names'!$C$7:$I$503,3,FALSE))</f>
        <v>0</v>
      </c>
    </row>
    <row r="322" spans="195:198">
      <c r="GM322">
        <f>IF(ISNA(VLOOKUP($A322,'Org Names'!$B$7:$I$503,2,FALSE)),$B322,VLOOKUP($A322,'Org Names'!$B$7:$I$503,2,FALSE))</f>
        <v>0</v>
      </c>
      <c r="GN322" t="str">
        <f t="shared" si="7"/>
        <v>XXX - 0</v>
      </c>
      <c r="GO322">
        <f>IF(ISNA(VLOOKUP($GM322,'Org Names'!$C$7:$I$503,2,FALSE)),$B322,VLOOKUP($GM322,'Org Names'!$C$7:$I$503,2,FALSE))</f>
        <v>0</v>
      </c>
      <c r="GP322">
        <f>IF(ISNA(VLOOKUP($GM322,'Org Names'!$C$7:$I$503,3,FALSE)),$B322,VLOOKUP($GM322,'Org Names'!$C$7:$I$503,3,FALSE))</f>
        <v>0</v>
      </c>
    </row>
    <row r="323" spans="195:198">
      <c r="GM323">
        <f>IF(ISNA(VLOOKUP($A323,'Org Names'!$B$7:$I$503,2,FALSE)),$B323,VLOOKUP($A323,'Org Names'!$B$7:$I$503,2,FALSE))</f>
        <v>0</v>
      </c>
      <c r="GN323" t="str">
        <f t="shared" si="7"/>
        <v>XXX - 0</v>
      </c>
      <c r="GO323">
        <f>IF(ISNA(VLOOKUP($GM323,'Org Names'!$C$7:$I$503,2,FALSE)),$B323,VLOOKUP($GM323,'Org Names'!$C$7:$I$503,2,FALSE))</f>
        <v>0</v>
      </c>
      <c r="GP323">
        <f>IF(ISNA(VLOOKUP($GM323,'Org Names'!$C$7:$I$503,3,FALSE)),$B323,VLOOKUP($GM323,'Org Names'!$C$7:$I$503,3,FALSE))</f>
        <v>0</v>
      </c>
    </row>
    <row r="324" spans="195:198">
      <c r="GM324">
        <f>IF(ISNA(VLOOKUP($A324,'Org Names'!$B$7:$I$503,2,FALSE)),$B324,VLOOKUP($A324,'Org Names'!$B$7:$I$503,2,FALSE))</f>
        <v>0</v>
      </c>
      <c r="GN324" t="str">
        <f t="shared" si="7"/>
        <v>XXX - 0</v>
      </c>
      <c r="GO324">
        <f>IF(ISNA(VLOOKUP($GM324,'Org Names'!$C$7:$I$503,2,FALSE)),$B324,VLOOKUP($GM324,'Org Names'!$C$7:$I$503,2,FALSE))</f>
        <v>0</v>
      </c>
      <c r="GP324">
        <f>IF(ISNA(VLOOKUP($GM324,'Org Names'!$C$7:$I$503,3,FALSE)),$B324,VLOOKUP($GM324,'Org Names'!$C$7:$I$503,3,FALSE))</f>
        <v>0</v>
      </c>
    </row>
    <row r="325" spans="195:198">
      <c r="GM325">
        <f>IF(ISNA(VLOOKUP($A325,'Org Names'!$B$7:$I$503,2,FALSE)),$B325,VLOOKUP($A325,'Org Names'!$B$7:$I$503,2,FALSE))</f>
        <v>0</v>
      </c>
      <c r="GN325" t="str">
        <f t="shared" si="7"/>
        <v>XXX - 0</v>
      </c>
      <c r="GO325">
        <f>IF(ISNA(VLOOKUP($GM325,'Org Names'!$C$7:$I$503,2,FALSE)),$B325,VLOOKUP($GM325,'Org Names'!$C$7:$I$503,2,FALSE))</f>
        <v>0</v>
      </c>
      <c r="GP325">
        <f>IF(ISNA(VLOOKUP($GM325,'Org Names'!$C$7:$I$503,3,FALSE)),$B325,VLOOKUP($GM325,'Org Names'!$C$7:$I$503,3,FALSE))</f>
        <v>0</v>
      </c>
    </row>
    <row r="326" spans="195:198">
      <c r="GM326">
        <f>IF(ISNA(VLOOKUP($A326,'Org Names'!$B$7:$I$503,2,FALSE)),$B326,VLOOKUP($A326,'Org Names'!$B$7:$I$503,2,FALSE))</f>
        <v>0</v>
      </c>
      <c r="GN326" t="str">
        <f t="shared" si="7"/>
        <v>XXX - 0</v>
      </c>
      <c r="GO326">
        <f>IF(ISNA(VLOOKUP($GM326,'Org Names'!$C$7:$I$503,2,FALSE)),$B326,VLOOKUP($GM326,'Org Names'!$C$7:$I$503,2,FALSE))</f>
        <v>0</v>
      </c>
      <c r="GP326">
        <f>IF(ISNA(VLOOKUP($GM326,'Org Names'!$C$7:$I$503,3,FALSE)),$B326,VLOOKUP($GM326,'Org Names'!$C$7:$I$503,3,FALSE))</f>
        <v>0</v>
      </c>
    </row>
    <row r="327" spans="195:198">
      <c r="GM327">
        <f>IF(ISNA(VLOOKUP($A327,'Org Names'!$B$7:$I$503,2,FALSE)),$B327,VLOOKUP($A327,'Org Names'!$B$7:$I$503,2,FALSE))</f>
        <v>0</v>
      </c>
      <c r="GN327" t="str">
        <f t="shared" si="7"/>
        <v>XXX - 0</v>
      </c>
      <c r="GO327">
        <f>IF(ISNA(VLOOKUP($GM327,'Org Names'!$C$7:$I$503,2,FALSE)),$B327,VLOOKUP($GM327,'Org Names'!$C$7:$I$503,2,FALSE))</f>
        <v>0</v>
      </c>
      <c r="GP327">
        <f>IF(ISNA(VLOOKUP($GM327,'Org Names'!$C$7:$I$503,3,FALSE)),$B327,VLOOKUP($GM327,'Org Names'!$C$7:$I$503,3,FALSE))</f>
        <v>0</v>
      </c>
    </row>
    <row r="328" spans="195:198">
      <c r="GM328">
        <f>IF(ISNA(VLOOKUP($A328,'Org Names'!$B$7:$I$503,2,FALSE)),$B328,VLOOKUP($A328,'Org Names'!$B$7:$I$503,2,FALSE))</f>
        <v>0</v>
      </c>
      <c r="GN328" t="str">
        <f t="shared" si="7"/>
        <v>XXX - 0</v>
      </c>
      <c r="GO328">
        <f>IF(ISNA(VLOOKUP($GM328,'Org Names'!$C$7:$I$503,2,FALSE)),$B328,VLOOKUP($GM328,'Org Names'!$C$7:$I$503,2,FALSE))</f>
        <v>0</v>
      </c>
      <c r="GP328">
        <f>IF(ISNA(VLOOKUP($GM328,'Org Names'!$C$7:$I$503,3,FALSE)),$B328,VLOOKUP($GM328,'Org Names'!$C$7:$I$503,3,FALSE))</f>
        <v>0</v>
      </c>
    </row>
    <row r="329" spans="195:198">
      <c r="GM329">
        <f>IF(ISNA(VLOOKUP($A329,'Org Names'!$B$7:$I$503,2,FALSE)),$B329,VLOOKUP($A329,'Org Names'!$B$7:$I$503,2,FALSE))</f>
        <v>0</v>
      </c>
      <c r="GN329" t="str">
        <f t="shared" si="7"/>
        <v>XXX - 0</v>
      </c>
      <c r="GO329">
        <f>IF(ISNA(VLOOKUP($GM329,'Org Names'!$C$7:$I$503,2,FALSE)),$B329,VLOOKUP($GM329,'Org Names'!$C$7:$I$503,2,FALSE))</f>
        <v>0</v>
      </c>
      <c r="GP329">
        <f>IF(ISNA(VLOOKUP($GM329,'Org Names'!$C$7:$I$503,3,FALSE)),$B329,VLOOKUP($GM329,'Org Names'!$C$7:$I$503,3,FALSE))</f>
        <v>0</v>
      </c>
    </row>
    <row r="330" spans="195:198">
      <c r="GM330">
        <f>IF(ISNA(VLOOKUP($A330,'Org Names'!$B$7:$I$503,2,FALSE)),$B330,VLOOKUP($A330,'Org Names'!$B$7:$I$503,2,FALSE))</f>
        <v>0</v>
      </c>
      <c r="GN330" t="str">
        <f t="shared" si="7"/>
        <v>XXX - 0</v>
      </c>
      <c r="GO330">
        <f>IF(ISNA(VLOOKUP($GM330,'Org Names'!$C$7:$I$503,2,FALSE)),$B330,VLOOKUP($GM330,'Org Names'!$C$7:$I$503,2,FALSE))</f>
        <v>0</v>
      </c>
      <c r="GP330">
        <f>IF(ISNA(VLOOKUP($GM330,'Org Names'!$C$7:$I$503,3,FALSE)),$B330,VLOOKUP($GM330,'Org Names'!$C$7:$I$503,3,FALSE))</f>
        <v>0</v>
      </c>
    </row>
    <row r="331" spans="195:198">
      <c r="GM331">
        <f>IF(ISNA(VLOOKUP($A331,'Org Names'!$B$7:$I$503,2,FALSE)),$B331,VLOOKUP($A331,'Org Names'!$B$7:$I$503,2,FALSE))</f>
        <v>0</v>
      </c>
      <c r="GN331" t="str">
        <f t="shared" si="7"/>
        <v>XXX - 0</v>
      </c>
      <c r="GO331">
        <f>IF(ISNA(VLOOKUP($GM331,'Org Names'!$C$7:$I$503,2,FALSE)),$B331,VLOOKUP($GM331,'Org Names'!$C$7:$I$503,2,FALSE))</f>
        <v>0</v>
      </c>
      <c r="GP331">
        <f>IF(ISNA(VLOOKUP($GM331,'Org Names'!$C$7:$I$503,3,FALSE)),$B331,VLOOKUP($GM331,'Org Names'!$C$7:$I$503,3,FALSE))</f>
        <v>0</v>
      </c>
    </row>
    <row r="332" spans="195:198">
      <c r="GM332">
        <f>IF(ISNA(VLOOKUP($A332,'Org Names'!$B$7:$I$503,2,FALSE)),$B332,VLOOKUP($A332,'Org Names'!$B$7:$I$503,2,FALSE))</f>
        <v>0</v>
      </c>
      <c r="GN332" t="str">
        <f t="shared" si="7"/>
        <v>XXX - 0</v>
      </c>
      <c r="GO332">
        <f>IF(ISNA(VLOOKUP($GM332,'Org Names'!$C$7:$I$503,2,FALSE)),$B332,VLOOKUP($GM332,'Org Names'!$C$7:$I$503,2,FALSE))</f>
        <v>0</v>
      </c>
      <c r="GP332">
        <f>IF(ISNA(VLOOKUP($GM332,'Org Names'!$C$7:$I$503,3,FALSE)),$B332,VLOOKUP($GM332,'Org Names'!$C$7:$I$503,3,FALSE))</f>
        <v>0</v>
      </c>
    </row>
    <row r="333" spans="195:198">
      <c r="GM333">
        <f>IF(ISNA(VLOOKUP($A333,'Org Names'!$B$7:$I$503,2,FALSE)),$B333,VLOOKUP($A333,'Org Names'!$B$7:$I$503,2,FALSE))</f>
        <v>0</v>
      </c>
      <c r="GN333" t="str">
        <f t="shared" si="7"/>
        <v>XXX - 0</v>
      </c>
      <c r="GO333">
        <f>IF(ISNA(VLOOKUP($GM333,'Org Names'!$C$7:$I$503,2,FALSE)),$B333,VLOOKUP($GM333,'Org Names'!$C$7:$I$503,2,FALSE))</f>
        <v>0</v>
      </c>
      <c r="GP333">
        <f>IF(ISNA(VLOOKUP($GM333,'Org Names'!$C$7:$I$503,3,FALSE)),$B333,VLOOKUP($GM333,'Org Names'!$C$7:$I$503,3,FALSE))</f>
        <v>0</v>
      </c>
    </row>
    <row r="334" spans="195:198">
      <c r="GM334">
        <f>IF(ISNA(VLOOKUP($A334,'Org Names'!$B$7:$I$503,2,FALSE)),$B334,VLOOKUP($A334,'Org Names'!$B$7:$I$503,2,FALSE))</f>
        <v>0</v>
      </c>
      <c r="GN334" t="str">
        <f t="shared" si="7"/>
        <v>XXX - 0</v>
      </c>
      <c r="GO334">
        <f>IF(ISNA(VLOOKUP($GM334,'Org Names'!$C$7:$I$503,2,FALSE)),$B334,VLOOKUP($GM334,'Org Names'!$C$7:$I$503,2,FALSE))</f>
        <v>0</v>
      </c>
      <c r="GP334">
        <f>IF(ISNA(VLOOKUP($GM334,'Org Names'!$C$7:$I$503,3,FALSE)),$B334,VLOOKUP($GM334,'Org Names'!$C$7:$I$503,3,FALSE))</f>
        <v>0</v>
      </c>
    </row>
    <row r="335" spans="195:198">
      <c r="GM335">
        <f>IF(ISNA(VLOOKUP($A335,'Org Names'!$B$7:$I$503,2,FALSE)),$B335,VLOOKUP($A335,'Org Names'!$B$7:$I$503,2,FALSE))</f>
        <v>0</v>
      </c>
      <c r="GN335" t="str">
        <f t="shared" si="7"/>
        <v>XXX - 0</v>
      </c>
      <c r="GO335">
        <f>IF(ISNA(VLOOKUP($GM335,'Org Names'!$C$7:$I$503,2,FALSE)),$B335,VLOOKUP($GM335,'Org Names'!$C$7:$I$503,2,FALSE))</f>
        <v>0</v>
      </c>
      <c r="GP335">
        <f>IF(ISNA(VLOOKUP($GM335,'Org Names'!$C$7:$I$503,3,FALSE)),$B335,VLOOKUP($GM335,'Org Names'!$C$7:$I$503,3,FALSE))</f>
        <v>0</v>
      </c>
    </row>
    <row r="336" spans="195:198">
      <c r="GM336">
        <f>IF(ISNA(VLOOKUP($A336,'Org Names'!$B$7:$I$503,2,FALSE)),$B336,VLOOKUP($A336,'Org Names'!$B$7:$I$503,2,FALSE))</f>
        <v>0</v>
      </c>
      <c r="GN336" t="str">
        <f t="shared" si="7"/>
        <v>XXX - 0</v>
      </c>
      <c r="GO336">
        <f>IF(ISNA(VLOOKUP($GM336,'Org Names'!$C$7:$I$503,2,FALSE)),$B336,VLOOKUP($GM336,'Org Names'!$C$7:$I$503,2,FALSE))</f>
        <v>0</v>
      </c>
      <c r="GP336">
        <f>IF(ISNA(VLOOKUP($GM336,'Org Names'!$C$7:$I$503,3,FALSE)),$B336,VLOOKUP($GM336,'Org Names'!$C$7:$I$503,3,FALSE))</f>
        <v>0</v>
      </c>
    </row>
    <row r="337" spans="195:198">
      <c r="GM337">
        <f>IF(ISNA(VLOOKUP($A337,'Org Names'!$B$7:$I$503,2,FALSE)),$B337,VLOOKUP($A337,'Org Names'!$B$7:$I$503,2,FALSE))</f>
        <v>0</v>
      </c>
      <c r="GN337" t="str">
        <f t="shared" si="7"/>
        <v>XXX - 0</v>
      </c>
      <c r="GO337">
        <f>IF(ISNA(VLOOKUP($GM337,'Org Names'!$C$7:$I$503,2,FALSE)),$B337,VLOOKUP($GM337,'Org Names'!$C$7:$I$503,2,FALSE))</f>
        <v>0</v>
      </c>
      <c r="GP337">
        <f>IF(ISNA(VLOOKUP($GM337,'Org Names'!$C$7:$I$503,3,FALSE)),$B337,VLOOKUP($GM337,'Org Names'!$C$7:$I$503,3,FALSE))</f>
        <v>0</v>
      </c>
    </row>
    <row r="338" spans="195:198">
      <c r="GM338">
        <f>IF(ISNA(VLOOKUP($A338,'Org Names'!$B$7:$I$503,2,FALSE)),$B338,VLOOKUP($A338,'Org Names'!$B$7:$I$503,2,FALSE))</f>
        <v>0</v>
      </c>
      <c r="GN338" t="str">
        <f t="shared" si="7"/>
        <v>XXX - 0</v>
      </c>
      <c r="GO338">
        <f>IF(ISNA(VLOOKUP($GM338,'Org Names'!$C$7:$I$503,2,FALSE)),$B338,VLOOKUP($GM338,'Org Names'!$C$7:$I$503,2,FALSE))</f>
        <v>0</v>
      </c>
      <c r="GP338">
        <f>IF(ISNA(VLOOKUP($GM338,'Org Names'!$C$7:$I$503,3,FALSE)),$B338,VLOOKUP($GM338,'Org Names'!$C$7:$I$503,3,FALSE))</f>
        <v>0</v>
      </c>
    </row>
    <row r="339" spans="195:198">
      <c r="GM339">
        <f>IF(ISNA(VLOOKUP($A339,'Org Names'!$B$7:$I$503,2,FALSE)),$B339,VLOOKUP($A339,'Org Names'!$B$7:$I$503,2,FALSE))</f>
        <v>0</v>
      </c>
      <c r="GN339" t="str">
        <f t="shared" si="7"/>
        <v>XXX - 0</v>
      </c>
      <c r="GO339">
        <f>IF(ISNA(VLOOKUP($GM339,'Org Names'!$C$7:$I$503,2,FALSE)),$B339,VLOOKUP($GM339,'Org Names'!$C$7:$I$503,2,FALSE))</f>
        <v>0</v>
      </c>
      <c r="GP339">
        <f>IF(ISNA(VLOOKUP($GM339,'Org Names'!$C$7:$I$503,3,FALSE)),$B339,VLOOKUP($GM339,'Org Names'!$C$7:$I$503,3,FALSE))</f>
        <v>0</v>
      </c>
    </row>
    <row r="340" spans="195:198">
      <c r="GM340">
        <f>IF(ISNA(VLOOKUP($A340,'Org Names'!$B$7:$I$503,2,FALSE)),$B340,VLOOKUP($A340,'Org Names'!$B$7:$I$503,2,FALSE))</f>
        <v>0</v>
      </c>
      <c r="GN340" t="str">
        <f t="shared" si="7"/>
        <v>XXX - 0</v>
      </c>
      <c r="GO340">
        <f>IF(ISNA(VLOOKUP($GM340,'Org Names'!$C$7:$I$503,2,FALSE)),$B340,VLOOKUP($GM340,'Org Names'!$C$7:$I$503,2,FALSE))</f>
        <v>0</v>
      </c>
      <c r="GP340">
        <f>IF(ISNA(VLOOKUP($GM340,'Org Names'!$C$7:$I$503,3,FALSE)),$B340,VLOOKUP($GM340,'Org Names'!$C$7:$I$503,3,FALSE))</f>
        <v>0</v>
      </c>
    </row>
    <row r="341" spans="195:198">
      <c r="GM341">
        <f>IF(ISNA(VLOOKUP($A341,'Org Names'!$B$7:$I$503,2,FALSE)),$B341,VLOOKUP($A341,'Org Names'!$B$7:$I$503,2,FALSE))</f>
        <v>0</v>
      </c>
      <c r="GN341" t="str">
        <f t="shared" si="7"/>
        <v>XXX - 0</v>
      </c>
      <c r="GO341">
        <f>IF(ISNA(VLOOKUP($GM341,'Org Names'!$C$7:$I$503,2,FALSE)),$B341,VLOOKUP($GM341,'Org Names'!$C$7:$I$503,2,FALSE))</f>
        <v>0</v>
      </c>
      <c r="GP341">
        <f>IF(ISNA(VLOOKUP($GM341,'Org Names'!$C$7:$I$503,3,FALSE)),$B341,VLOOKUP($GM341,'Org Names'!$C$7:$I$503,3,FALSE))</f>
        <v>0</v>
      </c>
    </row>
    <row r="342" spans="195:198">
      <c r="GM342">
        <f>IF(ISNA(VLOOKUP($A342,'Org Names'!$B$7:$I$503,2,FALSE)),$B342,VLOOKUP($A342,'Org Names'!$B$7:$I$503,2,FALSE))</f>
        <v>0</v>
      </c>
      <c r="GN342" t="str">
        <f t="shared" si="7"/>
        <v>XXX - 0</v>
      </c>
      <c r="GO342">
        <f>IF(ISNA(VLOOKUP($GM342,'Org Names'!$C$7:$I$503,2,FALSE)),$B342,VLOOKUP($GM342,'Org Names'!$C$7:$I$503,2,FALSE))</f>
        <v>0</v>
      </c>
      <c r="GP342">
        <f>IF(ISNA(VLOOKUP($GM342,'Org Names'!$C$7:$I$503,3,FALSE)),$B342,VLOOKUP($GM342,'Org Names'!$C$7:$I$503,3,FALSE))</f>
        <v>0</v>
      </c>
    </row>
    <row r="343" spans="195:198">
      <c r="GM343">
        <f>IF(ISNA(VLOOKUP($A343,'Org Names'!$B$7:$I$503,2,FALSE)),$B343,VLOOKUP($A343,'Org Names'!$B$7:$I$503,2,FALSE))</f>
        <v>0</v>
      </c>
      <c r="GN343" t="str">
        <f t="shared" si="7"/>
        <v>XXX - 0</v>
      </c>
      <c r="GO343">
        <f>IF(ISNA(VLOOKUP($GM343,'Org Names'!$C$7:$I$503,2,FALSE)),$B343,VLOOKUP($GM343,'Org Names'!$C$7:$I$503,2,FALSE))</f>
        <v>0</v>
      </c>
      <c r="GP343">
        <f>IF(ISNA(VLOOKUP($GM343,'Org Names'!$C$7:$I$503,3,FALSE)),$B343,VLOOKUP($GM343,'Org Names'!$C$7:$I$503,3,FALSE))</f>
        <v>0</v>
      </c>
    </row>
    <row r="344" spans="195:198">
      <c r="GM344">
        <f>IF(ISNA(VLOOKUP($A344,'Org Names'!$B$7:$I$503,2,FALSE)),$B344,VLOOKUP($A344,'Org Names'!$B$7:$I$503,2,FALSE))</f>
        <v>0</v>
      </c>
      <c r="GN344" t="str">
        <f t="shared" si="7"/>
        <v>XXX - 0</v>
      </c>
      <c r="GO344">
        <f>IF(ISNA(VLOOKUP($GM344,'Org Names'!$C$7:$I$503,2,FALSE)),$B344,VLOOKUP($GM344,'Org Names'!$C$7:$I$503,2,FALSE))</f>
        <v>0</v>
      </c>
      <c r="GP344">
        <f>IF(ISNA(VLOOKUP($GM344,'Org Names'!$C$7:$I$503,3,FALSE)),$B344,VLOOKUP($GM344,'Org Names'!$C$7:$I$503,3,FALSE))</f>
        <v>0</v>
      </c>
    </row>
    <row r="345" spans="195:198">
      <c r="GM345">
        <f>IF(ISNA(VLOOKUP($A345,'Org Names'!$B$7:$I$503,2,FALSE)),$B345,VLOOKUP($A345,'Org Names'!$B$7:$I$503,2,FALSE))</f>
        <v>0</v>
      </c>
      <c r="GN345" t="str">
        <f t="shared" si="7"/>
        <v>XXX - 0</v>
      </c>
      <c r="GO345">
        <f>IF(ISNA(VLOOKUP($GM345,'Org Names'!$C$7:$I$503,2,FALSE)),$B345,VLOOKUP($GM345,'Org Names'!$C$7:$I$503,2,FALSE))</f>
        <v>0</v>
      </c>
      <c r="GP345">
        <f>IF(ISNA(VLOOKUP($GM345,'Org Names'!$C$7:$I$503,3,FALSE)),$B345,VLOOKUP($GM345,'Org Names'!$C$7:$I$503,3,FALSE))</f>
        <v>0</v>
      </c>
    </row>
    <row r="346" spans="195:198">
      <c r="GM346">
        <f>IF(ISNA(VLOOKUP($A346,'Org Names'!$B$7:$I$503,2,FALSE)),$B346,VLOOKUP($A346,'Org Names'!$B$7:$I$503,2,FALSE))</f>
        <v>0</v>
      </c>
      <c r="GN346" t="str">
        <f t="shared" si="7"/>
        <v>XXX - 0</v>
      </c>
      <c r="GO346">
        <f>IF(ISNA(VLOOKUP($GM346,'Org Names'!$C$7:$I$503,2,FALSE)),$B346,VLOOKUP($GM346,'Org Names'!$C$7:$I$503,2,FALSE))</f>
        <v>0</v>
      </c>
      <c r="GP346">
        <f>IF(ISNA(VLOOKUP($GM346,'Org Names'!$C$7:$I$503,3,FALSE)),$B346,VLOOKUP($GM346,'Org Names'!$C$7:$I$503,3,FALSE))</f>
        <v>0</v>
      </c>
    </row>
    <row r="347" spans="195:198">
      <c r="GM347">
        <f>IF(ISNA(VLOOKUP($A347,'Org Names'!$B$7:$I$503,2,FALSE)),$B347,VLOOKUP($A347,'Org Names'!$B$7:$I$503,2,FALSE))</f>
        <v>0</v>
      </c>
      <c r="GN347" t="str">
        <f t="shared" si="7"/>
        <v>XXX - 0</v>
      </c>
      <c r="GO347">
        <f>IF(ISNA(VLOOKUP($GM347,'Org Names'!$C$7:$I$503,2,FALSE)),$B347,VLOOKUP($GM347,'Org Names'!$C$7:$I$503,2,FALSE))</f>
        <v>0</v>
      </c>
      <c r="GP347">
        <f>IF(ISNA(VLOOKUP($GM347,'Org Names'!$C$7:$I$503,3,FALSE)),$B347,VLOOKUP($GM347,'Org Names'!$C$7:$I$503,3,FALSE))</f>
        <v>0</v>
      </c>
    </row>
    <row r="348" spans="195:198">
      <c r="GM348">
        <f>IF(ISNA(VLOOKUP($A348,'Org Names'!$B$7:$I$503,2,FALSE)),$B348,VLOOKUP($A348,'Org Names'!$B$7:$I$503,2,FALSE))</f>
        <v>0</v>
      </c>
      <c r="GN348" t="str">
        <f t="shared" si="7"/>
        <v>XXX - 0</v>
      </c>
      <c r="GO348">
        <f>IF(ISNA(VLOOKUP($GM348,'Org Names'!$C$7:$I$503,2,FALSE)),$B348,VLOOKUP($GM348,'Org Names'!$C$7:$I$503,2,FALSE))</f>
        <v>0</v>
      </c>
      <c r="GP348">
        <f>IF(ISNA(VLOOKUP($GM348,'Org Names'!$C$7:$I$503,3,FALSE)),$B348,VLOOKUP($GM348,'Org Names'!$C$7:$I$503,3,FALSE))</f>
        <v>0</v>
      </c>
    </row>
    <row r="349" spans="195:198">
      <c r="GM349">
        <f>IF(ISNA(VLOOKUP($A349,'Org Names'!$B$7:$I$503,2,FALSE)),$B349,VLOOKUP($A349,'Org Names'!$B$7:$I$503,2,FALSE))</f>
        <v>0</v>
      </c>
      <c r="GN349" t="str">
        <f t="shared" si="7"/>
        <v>XXX - 0</v>
      </c>
      <c r="GO349">
        <f>IF(ISNA(VLOOKUP($GM349,'Org Names'!$C$7:$I$503,2,FALSE)),$B349,VLOOKUP($GM349,'Org Names'!$C$7:$I$503,2,FALSE))</f>
        <v>0</v>
      </c>
      <c r="GP349">
        <f>IF(ISNA(VLOOKUP($GM349,'Org Names'!$C$7:$I$503,3,FALSE)),$B349,VLOOKUP($GM349,'Org Names'!$C$7:$I$503,3,FALSE))</f>
        <v>0</v>
      </c>
    </row>
    <row r="350" spans="195:198">
      <c r="GM350">
        <f>IF(ISNA(VLOOKUP($A350,'Org Names'!$B$7:$I$503,2,FALSE)),$B350,VLOOKUP($A350,'Org Names'!$B$7:$I$503,2,FALSE))</f>
        <v>0</v>
      </c>
      <c r="GN350" t="str">
        <f t="shared" si="7"/>
        <v>XXX - 0</v>
      </c>
      <c r="GO350">
        <f>IF(ISNA(VLOOKUP($GM350,'Org Names'!$C$7:$I$503,2,FALSE)),$B350,VLOOKUP($GM350,'Org Names'!$C$7:$I$503,2,FALSE))</f>
        <v>0</v>
      </c>
      <c r="GP350">
        <f>IF(ISNA(VLOOKUP($GM350,'Org Names'!$C$7:$I$503,3,FALSE)),$B350,VLOOKUP($GM350,'Org Names'!$C$7:$I$503,3,FALSE))</f>
        <v>0</v>
      </c>
    </row>
    <row r="351" spans="195:198">
      <c r="GM351">
        <f>IF(ISNA(VLOOKUP($A351,'Org Names'!$B$7:$I$503,2,FALSE)),$B351,VLOOKUP($A351,'Org Names'!$B$7:$I$503,2,FALSE))</f>
        <v>0</v>
      </c>
      <c r="GN351" t="str">
        <f t="shared" ref="GN351:GN361" si="8">IF(A351="","XXX"&amp;" - "&amp;GM351,A351&amp;" - "&amp;GM351)</f>
        <v>XXX - 0</v>
      </c>
      <c r="GO351">
        <f>IF(ISNA(VLOOKUP($GM351,'Org Names'!$C$7:$I$503,2,FALSE)),$B351,VLOOKUP($GM351,'Org Names'!$C$7:$I$503,2,FALSE))</f>
        <v>0</v>
      </c>
      <c r="GP351">
        <f>IF(ISNA(VLOOKUP($GM351,'Org Names'!$C$7:$I$503,3,FALSE)),$B351,VLOOKUP($GM351,'Org Names'!$C$7:$I$503,3,FALSE))</f>
        <v>0</v>
      </c>
    </row>
    <row r="352" spans="195:198">
      <c r="GM352">
        <f>IF(ISNA(VLOOKUP($A352,'Org Names'!$B$7:$I$503,2,FALSE)),$B352,VLOOKUP($A352,'Org Names'!$B$7:$I$503,2,FALSE))</f>
        <v>0</v>
      </c>
      <c r="GN352" t="str">
        <f t="shared" si="8"/>
        <v>XXX - 0</v>
      </c>
      <c r="GO352">
        <f>IF(ISNA(VLOOKUP($GM352,'Org Names'!$C$7:$I$503,2,FALSE)),$B352,VLOOKUP($GM352,'Org Names'!$C$7:$I$503,2,FALSE))</f>
        <v>0</v>
      </c>
      <c r="GP352">
        <f>IF(ISNA(VLOOKUP($GM352,'Org Names'!$C$7:$I$503,3,FALSE)),$B352,VLOOKUP($GM352,'Org Names'!$C$7:$I$503,3,FALSE))</f>
        <v>0</v>
      </c>
    </row>
    <row r="353" spans="195:198">
      <c r="GM353">
        <f>IF(ISNA(VLOOKUP($A353,'Org Names'!$B$7:$I$503,2,FALSE)),$B353,VLOOKUP($A353,'Org Names'!$B$7:$I$503,2,FALSE))</f>
        <v>0</v>
      </c>
      <c r="GN353" t="str">
        <f t="shared" si="8"/>
        <v>XXX - 0</v>
      </c>
      <c r="GO353">
        <f>IF(ISNA(VLOOKUP($GM353,'Org Names'!$C$7:$I$503,2,FALSE)),$B353,VLOOKUP($GM353,'Org Names'!$C$7:$I$503,2,FALSE))</f>
        <v>0</v>
      </c>
      <c r="GP353">
        <f>IF(ISNA(VLOOKUP($GM353,'Org Names'!$C$7:$I$503,3,FALSE)),$B353,VLOOKUP($GM353,'Org Names'!$C$7:$I$503,3,FALSE))</f>
        <v>0</v>
      </c>
    </row>
    <row r="354" spans="195:198">
      <c r="GM354">
        <f>IF(ISNA(VLOOKUP($A354,'Org Names'!$B$7:$I$503,2,FALSE)),$B354,VLOOKUP($A354,'Org Names'!$B$7:$I$503,2,FALSE))</f>
        <v>0</v>
      </c>
      <c r="GN354" t="str">
        <f t="shared" si="8"/>
        <v>XXX - 0</v>
      </c>
      <c r="GO354">
        <f>IF(ISNA(VLOOKUP($GM354,'Org Names'!$C$7:$I$503,2,FALSE)),$B354,VLOOKUP($GM354,'Org Names'!$C$7:$I$503,2,FALSE))</f>
        <v>0</v>
      </c>
      <c r="GP354">
        <f>IF(ISNA(VLOOKUP($GM354,'Org Names'!$C$7:$I$503,3,FALSE)),$B354,VLOOKUP($GM354,'Org Names'!$C$7:$I$503,3,FALSE))</f>
        <v>0</v>
      </c>
    </row>
    <row r="355" spans="195:198">
      <c r="GM355">
        <f>IF(ISNA(VLOOKUP($A355,'Org Names'!$B$7:$I$503,2,FALSE)),$B355,VLOOKUP($A355,'Org Names'!$B$7:$I$503,2,FALSE))</f>
        <v>0</v>
      </c>
      <c r="GN355" t="str">
        <f t="shared" si="8"/>
        <v>XXX - 0</v>
      </c>
      <c r="GO355">
        <f>IF(ISNA(VLOOKUP($GM355,'Org Names'!$C$7:$I$503,2,FALSE)),$B355,VLOOKUP($GM355,'Org Names'!$C$7:$I$503,2,FALSE))</f>
        <v>0</v>
      </c>
      <c r="GP355">
        <f>IF(ISNA(VLOOKUP($GM355,'Org Names'!$C$7:$I$503,3,FALSE)),$B355,VLOOKUP($GM355,'Org Names'!$C$7:$I$503,3,FALSE))</f>
        <v>0</v>
      </c>
    </row>
    <row r="356" spans="195:198">
      <c r="GM356">
        <f>IF(ISNA(VLOOKUP($A356,'Org Names'!$B$7:$I$503,2,FALSE)),$B356,VLOOKUP($A356,'Org Names'!$B$7:$I$503,2,FALSE))</f>
        <v>0</v>
      </c>
      <c r="GN356" t="str">
        <f t="shared" si="8"/>
        <v>XXX - 0</v>
      </c>
      <c r="GO356">
        <f>IF(ISNA(VLOOKUP($GM356,'Org Names'!$C$7:$I$503,2,FALSE)),$B356,VLOOKUP($GM356,'Org Names'!$C$7:$I$503,2,FALSE))</f>
        <v>0</v>
      </c>
      <c r="GP356">
        <f>IF(ISNA(VLOOKUP($GM356,'Org Names'!$C$7:$I$503,3,FALSE)),$B356,VLOOKUP($GM356,'Org Names'!$C$7:$I$503,3,FALSE))</f>
        <v>0</v>
      </c>
    </row>
    <row r="357" spans="195:198">
      <c r="GM357">
        <f>IF(ISNA(VLOOKUP($A357,'Org Names'!$B$7:$I$503,2,FALSE)),$B357,VLOOKUP($A357,'Org Names'!$B$7:$I$503,2,FALSE))</f>
        <v>0</v>
      </c>
      <c r="GN357" t="str">
        <f t="shared" si="8"/>
        <v>XXX - 0</v>
      </c>
      <c r="GO357">
        <f>IF(ISNA(VLOOKUP($GM357,'Org Names'!$C$7:$I$503,2,FALSE)),$B357,VLOOKUP($GM357,'Org Names'!$C$7:$I$503,2,FALSE))</f>
        <v>0</v>
      </c>
      <c r="GP357">
        <f>IF(ISNA(VLOOKUP($GM357,'Org Names'!$C$7:$I$503,3,FALSE)),$B357,VLOOKUP($GM357,'Org Names'!$C$7:$I$503,3,FALSE))</f>
        <v>0</v>
      </c>
    </row>
    <row r="358" spans="195:198">
      <c r="GM358">
        <f>IF(ISNA(VLOOKUP($A358,'Org Names'!$B$7:$I$503,2,FALSE)),$B358,VLOOKUP($A358,'Org Names'!$B$7:$I$503,2,FALSE))</f>
        <v>0</v>
      </c>
      <c r="GN358" t="str">
        <f t="shared" si="8"/>
        <v>XXX - 0</v>
      </c>
      <c r="GO358">
        <f>IF(ISNA(VLOOKUP($GM358,'Org Names'!$C$7:$I$503,2,FALSE)),$B358,VLOOKUP($GM358,'Org Names'!$C$7:$I$503,2,FALSE))</f>
        <v>0</v>
      </c>
      <c r="GP358">
        <f>IF(ISNA(VLOOKUP($GM358,'Org Names'!$C$7:$I$503,3,FALSE)),$B358,VLOOKUP($GM358,'Org Names'!$C$7:$I$503,3,FALSE))</f>
        <v>0</v>
      </c>
    </row>
    <row r="359" spans="195:198">
      <c r="GM359">
        <f>IF(ISNA(VLOOKUP($A359,'Org Names'!$B$7:$I$503,2,FALSE)),$B359,VLOOKUP($A359,'Org Names'!$B$7:$I$503,2,FALSE))</f>
        <v>0</v>
      </c>
      <c r="GN359" t="str">
        <f t="shared" si="8"/>
        <v>XXX - 0</v>
      </c>
      <c r="GO359">
        <f>IF(ISNA(VLOOKUP($GM359,'Org Names'!$C$7:$I$503,2,FALSE)),$B359,VLOOKUP($GM359,'Org Names'!$C$7:$I$503,2,FALSE))</f>
        <v>0</v>
      </c>
      <c r="GP359">
        <f>IF(ISNA(VLOOKUP($GM359,'Org Names'!$C$7:$I$503,3,FALSE)),$B359,VLOOKUP($GM359,'Org Names'!$C$7:$I$503,3,FALSE))</f>
        <v>0</v>
      </c>
    </row>
    <row r="360" spans="195:198">
      <c r="GM360">
        <f>IF(ISNA(VLOOKUP($A360,'Org Names'!$B$7:$I$503,2,FALSE)),$B360,VLOOKUP($A360,'Org Names'!$B$7:$I$503,2,FALSE))</f>
        <v>0</v>
      </c>
      <c r="GN360" t="str">
        <f t="shared" si="8"/>
        <v>XXX - 0</v>
      </c>
      <c r="GO360">
        <f>IF(ISNA(VLOOKUP($GM360,'Org Names'!$C$7:$I$503,2,FALSE)),$B360,VLOOKUP($GM360,'Org Names'!$C$7:$I$503,2,FALSE))</f>
        <v>0</v>
      </c>
      <c r="GP360">
        <f>IF(ISNA(VLOOKUP($GM360,'Org Names'!$C$7:$I$503,3,FALSE)),$B360,VLOOKUP($GM360,'Org Names'!$C$7:$I$503,3,FALSE))</f>
        <v>0</v>
      </c>
    </row>
    <row r="361" spans="195:198">
      <c r="GM361">
        <f>IF(ISNA(VLOOKUP($A361,'Org Names'!$B$7:$I$503,2,FALSE)),$B361,VLOOKUP($A361,'Org Names'!$B$7:$I$503,2,FALSE))</f>
        <v>0</v>
      </c>
      <c r="GN361" t="str">
        <f t="shared" si="8"/>
        <v>XXX - 0</v>
      </c>
      <c r="GO361">
        <f>IF(ISNA(VLOOKUP($GM361,'Org Names'!$C$7:$I$503,2,FALSE)),$B361,VLOOKUP($GM361,'Org Names'!$C$7:$I$503,2,FALSE))</f>
        <v>0</v>
      </c>
      <c r="GP361">
        <f>IF(ISNA(VLOOKUP($GM361,'Org Names'!$C$7:$I$503,3,FALSE)),$B361,VLOOKUP($GM361,'Org Names'!$C$7:$I$503,3,FALSE))</f>
        <v>0</v>
      </c>
    </row>
  </sheetData>
  <mergeCells count="2">
    <mergeCell ref="GM2:HN2"/>
    <mergeCell ref="A2:GL2"/>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4BBE-18DD-4766-AFEE-D5AE35FA0048}">
  <dimension ref="A16:C233"/>
  <sheetViews>
    <sheetView topLeftCell="A10" workbookViewId="0">
      <selection activeCell="A30" sqref="A30"/>
    </sheetView>
  </sheetViews>
  <sheetFormatPr defaultRowHeight="15"/>
  <cols>
    <col min="1" max="1" width="20" customWidth="1"/>
    <col min="3" max="3" width="255.5703125" customWidth="1"/>
  </cols>
  <sheetData>
    <row r="16" spans="1:3">
      <c r="A16" s="7" t="s">
        <v>0</v>
      </c>
      <c r="B16" s="4" t="s">
        <v>1</v>
      </c>
      <c r="C16" t="s">
        <v>2</v>
      </c>
    </row>
    <row r="17" spans="1:3">
      <c r="B17" s="4" t="s">
        <v>3</v>
      </c>
      <c r="C17" t="s">
        <v>4</v>
      </c>
    </row>
    <row r="18" spans="1:3">
      <c r="B18" s="4" t="s">
        <v>5</v>
      </c>
      <c r="C18" t="s">
        <v>6</v>
      </c>
    </row>
    <row r="19" spans="1:3">
      <c r="B19" s="4" t="s">
        <v>7</v>
      </c>
      <c r="C19" t="s">
        <v>8</v>
      </c>
    </row>
    <row r="20" spans="1:3">
      <c r="B20" s="4" t="s">
        <v>9</v>
      </c>
      <c r="C20" t="s">
        <v>10</v>
      </c>
    </row>
    <row r="21" spans="1:3">
      <c r="B21" s="4" t="s">
        <v>11</v>
      </c>
      <c r="C21" t="s">
        <v>12</v>
      </c>
    </row>
    <row r="22" spans="1:3">
      <c r="B22" s="4" t="s">
        <v>13</v>
      </c>
      <c r="C22" t="s">
        <v>14</v>
      </c>
    </row>
    <row r="23" spans="1:3">
      <c r="B23" s="4"/>
    </row>
    <row r="24" spans="1:3">
      <c r="A24" s="7" t="s">
        <v>15</v>
      </c>
      <c r="B24" s="4" t="s">
        <v>16</v>
      </c>
      <c r="C24" t="s">
        <v>17</v>
      </c>
    </row>
    <row r="25" spans="1:3">
      <c r="B25" s="4" t="s">
        <v>18</v>
      </c>
      <c r="C25" t="s">
        <v>19</v>
      </c>
    </row>
    <row r="26" spans="1:3">
      <c r="B26" s="4" t="s">
        <v>20</v>
      </c>
      <c r="C26" t="s">
        <v>21</v>
      </c>
    </row>
    <row r="27" spans="1:3">
      <c r="B27" s="4" t="s">
        <v>22</v>
      </c>
      <c r="C27" t="s">
        <v>23</v>
      </c>
    </row>
    <row r="28" spans="1:3">
      <c r="B28" s="4" t="s">
        <v>24</v>
      </c>
      <c r="C28" t="s">
        <v>25</v>
      </c>
    </row>
    <row r="29" spans="1:3">
      <c r="B29" s="4"/>
    </row>
    <row r="30" spans="1:3">
      <c r="A30" s="7" t="s">
        <v>26</v>
      </c>
      <c r="B30" s="4" t="s">
        <v>27</v>
      </c>
      <c r="C30" t="s">
        <v>28</v>
      </c>
    </row>
    <row r="31" spans="1:3">
      <c r="B31" s="4" t="s">
        <v>29</v>
      </c>
      <c r="C31" t="s">
        <v>30</v>
      </c>
    </row>
    <row r="32" spans="1:3">
      <c r="B32" s="4" t="s">
        <v>31</v>
      </c>
      <c r="C32" t="s">
        <v>32</v>
      </c>
    </row>
    <row r="33" spans="2:3">
      <c r="B33" s="4" t="s">
        <v>33</v>
      </c>
      <c r="C33" t="s">
        <v>34</v>
      </c>
    </row>
    <row r="34" spans="2:3">
      <c r="B34" s="4" t="s">
        <v>35</v>
      </c>
      <c r="C34" t="s">
        <v>36</v>
      </c>
    </row>
    <row r="35" spans="2:3">
      <c r="B35" s="4" t="s">
        <v>37</v>
      </c>
      <c r="C35" t="s">
        <v>38</v>
      </c>
    </row>
    <row r="36" spans="2:3">
      <c r="B36" s="4" t="s">
        <v>39</v>
      </c>
      <c r="C36" t="s">
        <v>40</v>
      </c>
    </row>
    <row r="37" spans="2:3">
      <c r="B37" s="4" t="s">
        <v>41</v>
      </c>
      <c r="C37" t="s">
        <v>42</v>
      </c>
    </row>
    <row r="38" spans="2:3">
      <c r="B38" s="4" t="s">
        <v>43</v>
      </c>
      <c r="C38" t="s">
        <v>44</v>
      </c>
    </row>
    <row r="39" spans="2:3">
      <c r="B39" s="4" t="s">
        <v>45</v>
      </c>
      <c r="C39" t="s">
        <v>46</v>
      </c>
    </row>
    <row r="40" spans="2:3">
      <c r="B40" s="4" t="s">
        <v>47</v>
      </c>
      <c r="C40" t="s">
        <v>48</v>
      </c>
    </row>
    <row r="41" spans="2:3">
      <c r="B41" s="4" t="s">
        <v>49</v>
      </c>
      <c r="C41" t="s">
        <v>50</v>
      </c>
    </row>
    <row r="42" spans="2:3">
      <c r="B42" s="4" t="s">
        <v>51</v>
      </c>
      <c r="C42" t="s">
        <v>52</v>
      </c>
    </row>
    <row r="43" spans="2:3">
      <c r="B43" s="4" t="s">
        <v>53</v>
      </c>
      <c r="C43" t="s">
        <v>54</v>
      </c>
    </row>
    <row r="44" spans="2:3">
      <c r="B44" t="str">
        <f t="shared" ref="B44:B50" si="0">"A"&amp;B16</f>
        <v>AA</v>
      </c>
      <c r="C44" t="s">
        <v>55</v>
      </c>
    </row>
    <row r="45" spans="2:3">
      <c r="B45" t="str">
        <f t="shared" si="0"/>
        <v>AB</v>
      </c>
      <c r="C45" t="s">
        <v>56</v>
      </c>
    </row>
    <row r="46" spans="2:3">
      <c r="B46" t="str">
        <f t="shared" si="0"/>
        <v>AC</v>
      </c>
      <c r="C46" t="s">
        <v>57</v>
      </c>
    </row>
    <row r="47" spans="2:3">
      <c r="B47" t="str">
        <f t="shared" si="0"/>
        <v>AD</v>
      </c>
      <c r="C47" t="s">
        <v>58</v>
      </c>
    </row>
    <row r="48" spans="2:3">
      <c r="B48" t="str">
        <f t="shared" si="0"/>
        <v>AE</v>
      </c>
      <c r="C48" t="s">
        <v>59</v>
      </c>
    </row>
    <row r="49" spans="1:3">
      <c r="B49" t="str">
        <f t="shared" si="0"/>
        <v>AF</v>
      </c>
      <c r="C49" t="s">
        <v>60</v>
      </c>
    </row>
    <row r="50" spans="1:3">
      <c r="B50" t="str">
        <f t="shared" si="0"/>
        <v>AG</v>
      </c>
      <c r="C50" t="s">
        <v>61</v>
      </c>
    </row>
    <row r="51" spans="1:3">
      <c r="B51" t="str">
        <f>"A"&amp;B24</f>
        <v>AH</v>
      </c>
      <c r="C51" t="s">
        <v>62</v>
      </c>
    </row>
    <row r="52" spans="1:3">
      <c r="B52" t="str">
        <f>"A"&amp;B25</f>
        <v>AI</v>
      </c>
      <c r="C52" t="s">
        <v>63</v>
      </c>
    </row>
    <row r="54" spans="1:3">
      <c r="A54" s="4" t="s">
        <v>64</v>
      </c>
      <c r="B54" t="str">
        <f>"A"&amp;B26</f>
        <v>AJ</v>
      </c>
      <c r="C54" t="s">
        <v>65</v>
      </c>
    </row>
    <row r="55" spans="1:3">
      <c r="B55" t="str">
        <f>"A"&amp;B27</f>
        <v>AK</v>
      </c>
      <c r="C55" t="s">
        <v>66</v>
      </c>
    </row>
    <row r="56" spans="1:3">
      <c r="B56" t="str">
        <f>"A"&amp;B28</f>
        <v>AL</v>
      </c>
      <c r="C56" t="s">
        <v>67</v>
      </c>
    </row>
    <row r="57" spans="1:3">
      <c r="B57" t="str">
        <f t="shared" ref="B57:B64" si="1">"A"&amp;B30</f>
        <v>AM</v>
      </c>
      <c r="C57" t="s">
        <v>68</v>
      </c>
    </row>
    <row r="58" spans="1:3">
      <c r="B58" t="str">
        <f t="shared" si="1"/>
        <v>AN</v>
      </c>
      <c r="C58" t="s">
        <v>69</v>
      </c>
    </row>
    <row r="59" spans="1:3">
      <c r="B59" t="str">
        <f t="shared" si="1"/>
        <v>AO</v>
      </c>
      <c r="C59" t="s">
        <v>70</v>
      </c>
    </row>
    <row r="60" spans="1:3">
      <c r="B60" t="str">
        <f t="shared" si="1"/>
        <v>AP</v>
      </c>
      <c r="C60" t="s">
        <v>71</v>
      </c>
    </row>
    <row r="61" spans="1:3">
      <c r="B61" t="str">
        <f t="shared" si="1"/>
        <v>AQ</v>
      </c>
      <c r="C61" t="s">
        <v>72</v>
      </c>
    </row>
    <row r="62" spans="1:3">
      <c r="B62" t="str">
        <f t="shared" si="1"/>
        <v>AR</v>
      </c>
      <c r="C62" t="s">
        <v>73</v>
      </c>
    </row>
    <row r="63" spans="1:3">
      <c r="B63" t="str">
        <f t="shared" si="1"/>
        <v>AS</v>
      </c>
      <c r="C63" t="s">
        <v>74</v>
      </c>
    </row>
    <row r="64" spans="1:3">
      <c r="B64" t="str">
        <f t="shared" si="1"/>
        <v>AT</v>
      </c>
      <c r="C64" t="s">
        <v>75</v>
      </c>
    </row>
    <row r="66" spans="1:3">
      <c r="A66" s="4" t="s">
        <v>76</v>
      </c>
      <c r="B66" t="str">
        <f>"A"&amp;B38</f>
        <v>AU</v>
      </c>
      <c r="C66" t="s">
        <v>77</v>
      </c>
    </row>
    <row r="67" spans="1:3">
      <c r="B67" t="str">
        <f>"A"&amp;B39</f>
        <v>AV</v>
      </c>
      <c r="C67" t="s">
        <v>78</v>
      </c>
    </row>
    <row r="68" spans="1:3">
      <c r="B68" t="str">
        <f>"A"&amp;B40</f>
        <v>AW</v>
      </c>
      <c r="C68" t="s">
        <v>79</v>
      </c>
    </row>
    <row r="70" spans="1:3">
      <c r="A70" s="4" t="s">
        <v>80</v>
      </c>
      <c r="B70" t="str">
        <f>"A"&amp;B41</f>
        <v>AX</v>
      </c>
      <c r="C70" t="s">
        <v>81</v>
      </c>
    </row>
    <row r="71" spans="1:3">
      <c r="B71" t="str">
        <f>"A"&amp;B42</f>
        <v>AY</v>
      </c>
      <c r="C71" t="s">
        <v>82</v>
      </c>
    </row>
    <row r="72" spans="1:3">
      <c r="B72" t="str">
        <f>"A"&amp;B43</f>
        <v>AZ</v>
      </c>
      <c r="C72" t="s">
        <v>83</v>
      </c>
    </row>
    <row r="73" spans="1:3">
      <c r="B73" t="str">
        <f>"B"&amp;B16</f>
        <v>BA</v>
      </c>
      <c r="C73" t="s">
        <v>84</v>
      </c>
    </row>
    <row r="74" spans="1:3">
      <c r="B74" t="str">
        <f>"B"&amp;B17</f>
        <v>BB</v>
      </c>
      <c r="C74" t="s">
        <v>85</v>
      </c>
    </row>
    <row r="75" spans="1:3">
      <c r="B75" t="str">
        <f>"B"&amp;B18</f>
        <v>BC</v>
      </c>
      <c r="C75" t="s">
        <v>86</v>
      </c>
    </row>
    <row r="76" spans="1:3">
      <c r="B76" t="str">
        <f>"B"&amp;B19</f>
        <v>BD</v>
      </c>
      <c r="C76" t="s">
        <v>87</v>
      </c>
    </row>
    <row r="77" spans="1:3">
      <c r="B77" t="str">
        <f>"B"&amp;B20</f>
        <v>BE</v>
      </c>
      <c r="C77" t="s">
        <v>88</v>
      </c>
    </row>
    <row r="79" spans="1:3">
      <c r="A79" s="4" t="s">
        <v>89</v>
      </c>
      <c r="B79" t="str">
        <f>"B"&amp;B21</f>
        <v>BF</v>
      </c>
      <c r="C79" t="s">
        <v>90</v>
      </c>
    </row>
    <row r="80" spans="1:3">
      <c r="B80" t="str">
        <f>"B"&amp;B22</f>
        <v>BG</v>
      </c>
      <c r="C80" t="s">
        <v>91</v>
      </c>
    </row>
    <row r="81" spans="1:3">
      <c r="B81" t="str">
        <f>"B"&amp;B24</f>
        <v>BH</v>
      </c>
      <c r="C81" t="s">
        <v>92</v>
      </c>
    </row>
    <row r="83" spans="1:3">
      <c r="A83" s="4" t="s">
        <v>93</v>
      </c>
      <c r="B83" t="str">
        <f>"B"&amp;B25</f>
        <v>BI</v>
      </c>
      <c r="C83" t="s">
        <v>94</v>
      </c>
    </row>
    <row r="84" spans="1:3">
      <c r="B84" t="str">
        <f>"B"&amp;B26</f>
        <v>BJ</v>
      </c>
      <c r="C84" t="s">
        <v>95</v>
      </c>
    </row>
    <row r="86" spans="1:3">
      <c r="A86" s="4" t="s">
        <v>96</v>
      </c>
      <c r="B86" t="str">
        <f>"B"&amp;B27</f>
        <v>BK</v>
      </c>
      <c r="C86" t="s">
        <v>97</v>
      </c>
    </row>
    <row r="87" spans="1:3">
      <c r="B87" t="str">
        <f>"B"&amp;B28</f>
        <v>BL</v>
      </c>
      <c r="C87" t="s">
        <v>98</v>
      </c>
    </row>
    <row r="88" spans="1:3">
      <c r="B88" t="str">
        <f t="shared" ref="B88:B90" si="2">"B"&amp;B30</f>
        <v>BM</v>
      </c>
      <c r="C88" t="s">
        <v>99</v>
      </c>
    </row>
    <row r="89" spans="1:3">
      <c r="B89" t="str">
        <f t="shared" si="2"/>
        <v>BN</v>
      </c>
      <c r="C89" t="s">
        <v>100</v>
      </c>
    </row>
    <row r="90" spans="1:3">
      <c r="B90" t="str">
        <f t="shared" si="2"/>
        <v>BO</v>
      </c>
      <c r="C90" t="s">
        <v>101</v>
      </c>
    </row>
    <row r="92" spans="1:3">
      <c r="A92" s="4" t="s">
        <v>102</v>
      </c>
      <c r="B92" t="str">
        <f>"B"&amp;B33</f>
        <v>BP</v>
      </c>
      <c r="C92" t="s">
        <v>103</v>
      </c>
    </row>
    <row r="93" spans="1:3">
      <c r="B93" t="str">
        <f>"B"&amp;B34</f>
        <v>BQ</v>
      </c>
      <c r="C93" t="s">
        <v>104</v>
      </c>
    </row>
    <row r="95" spans="1:3">
      <c r="A95" s="4" t="s">
        <v>105</v>
      </c>
      <c r="B95" t="str">
        <f t="shared" ref="B95:B103" si="3">"B"&amp;B35</f>
        <v>BR</v>
      </c>
      <c r="C95" t="s">
        <v>106</v>
      </c>
    </row>
    <row r="96" spans="1:3">
      <c r="B96" t="str">
        <f t="shared" si="3"/>
        <v>BS</v>
      </c>
      <c r="C96" t="s">
        <v>107</v>
      </c>
    </row>
    <row r="97" spans="1:3">
      <c r="B97" t="str">
        <f t="shared" si="3"/>
        <v>BT</v>
      </c>
      <c r="C97" t="s">
        <v>108</v>
      </c>
    </row>
    <row r="98" spans="1:3">
      <c r="B98" t="str">
        <f t="shared" si="3"/>
        <v>BU</v>
      </c>
      <c r="C98" t="s">
        <v>109</v>
      </c>
    </row>
    <row r="99" spans="1:3">
      <c r="B99" t="str">
        <f t="shared" si="3"/>
        <v>BV</v>
      </c>
      <c r="C99" t="s">
        <v>110</v>
      </c>
    </row>
    <row r="100" spans="1:3">
      <c r="B100" t="str">
        <f t="shared" si="3"/>
        <v>BW</v>
      </c>
      <c r="C100" t="s">
        <v>111</v>
      </c>
    </row>
    <row r="101" spans="1:3">
      <c r="B101" t="str">
        <f t="shared" si="3"/>
        <v>BX</v>
      </c>
      <c r="C101" t="s">
        <v>112</v>
      </c>
    </row>
    <row r="102" spans="1:3">
      <c r="B102" t="str">
        <f t="shared" si="3"/>
        <v>BY</v>
      </c>
      <c r="C102" t="s">
        <v>113</v>
      </c>
    </row>
    <row r="103" spans="1:3">
      <c r="B103" t="str">
        <f t="shared" si="3"/>
        <v>BZ</v>
      </c>
      <c r="C103" t="s">
        <v>114</v>
      </c>
    </row>
    <row r="104" spans="1:3">
      <c r="B104" t="str">
        <f>"C"&amp;B16</f>
        <v>CA</v>
      </c>
      <c r="C104" t="s">
        <v>115</v>
      </c>
    </row>
    <row r="105" spans="1:3">
      <c r="B105" t="str">
        <f>"C"&amp;B17</f>
        <v>CB</v>
      </c>
      <c r="C105" t="s">
        <v>116</v>
      </c>
    </row>
    <row r="106" spans="1:3">
      <c r="B106" t="str">
        <f>"C"&amp;B18</f>
        <v>CC</v>
      </c>
      <c r="C106" t="s">
        <v>117</v>
      </c>
    </row>
    <row r="107" spans="1:3">
      <c r="B107" t="str">
        <f>"C"&amp;B19</f>
        <v>CD</v>
      </c>
      <c r="C107" t="s">
        <v>118</v>
      </c>
    </row>
    <row r="108" spans="1:3">
      <c r="B108" t="str">
        <f>"C"&amp;B20</f>
        <v>CE</v>
      </c>
      <c r="C108" t="s">
        <v>119</v>
      </c>
    </row>
    <row r="110" spans="1:3">
      <c r="A110" s="4" t="s">
        <v>120</v>
      </c>
      <c r="B110" t="str">
        <f>"C"&amp;B21</f>
        <v>CF</v>
      </c>
      <c r="C110" t="s">
        <v>121</v>
      </c>
    </row>
    <row r="111" spans="1:3">
      <c r="B111" t="str">
        <f>"C"&amp;B22</f>
        <v>CG</v>
      </c>
      <c r="C111" t="s">
        <v>122</v>
      </c>
    </row>
    <row r="112" spans="1:3">
      <c r="B112" t="str">
        <f>"C"&amp;B24</f>
        <v>CH</v>
      </c>
      <c r="C112" t="s">
        <v>123</v>
      </c>
    </row>
    <row r="113" spans="1:3">
      <c r="B113" t="str">
        <f>"C"&amp;B25</f>
        <v>CI</v>
      </c>
      <c r="C113" t="s">
        <v>124</v>
      </c>
    </row>
    <row r="115" spans="1:3">
      <c r="A115" s="4" t="s">
        <v>125</v>
      </c>
      <c r="B115" t="str">
        <f>"C"&amp;B26</f>
        <v>CJ</v>
      </c>
      <c r="C115" t="s">
        <v>126</v>
      </c>
    </row>
    <row r="116" spans="1:3">
      <c r="B116" t="str">
        <f>"C"&amp;B27</f>
        <v>CK</v>
      </c>
      <c r="C116" t="s">
        <v>127</v>
      </c>
    </row>
    <row r="117" spans="1:3">
      <c r="B117" t="str">
        <f>"C"&amp;B28</f>
        <v>CL</v>
      </c>
      <c r="C117" t="s">
        <v>128</v>
      </c>
    </row>
    <row r="118" spans="1:3">
      <c r="B118" t="str">
        <f t="shared" ref="B118:B122" si="4">"C"&amp;B30</f>
        <v>CM</v>
      </c>
      <c r="C118" t="s">
        <v>129</v>
      </c>
    </row>
    <row r="119" spans="1:3">
      <c r="B119" t="str">
        <f t="shared" si="4"/>
        <v>CN</v>
      </c>
      <c r="C119" t="s">
        <v>130</v>
      </c>
    </row>
    <row r="120" spans="1:3">
      <c r="B120" t="str">
        <f t="shared" si="4"/>
        <v>CO</v>
      </c>
      <c r="C120" t="s">
        <v>131</v>
      </c>
    </row>
    <row r="121" spans="1:3">
      <c r="B121" t="str">
        <f t="shared" si="4"/>
        <v>CP</v>
      </c>
      <c r="C121" t="s">
        <v>132</v>
      </c>
    </row>
    <row r="122" spans="1:3">
      <c r="B122" t="str">
        <f t="shared" si="4"/>
        <v>CQ</v>
      </c>
      <c r="C122" t="s">
        <v>133</v>
      </c>
    </row>
    <row r="124" spans="1:3">
      <c r="A124" s="4" t="s">
        <v>134</v>
      </c>
      <c r="B124" t="str">
        <f t="shared" ref="B124:B131" si="5">"C"&amp;B35</f>
        <v>CR</v>
      </c>
      <c r="C124" t="s">
        <v>135</v>
      </c>
    </row>
    <row r="125" spans="1:3">
      <c r="B125" t="str">
        <f t="shared" si="5"/>
        <v>CS</v>
      </c>
      <c r="C125" t="s">
        <v>136</v>
      </c>
    </row>
    <row r="126" spans="1:3">
      <c r="B126" t="str">
        <f t="shared" si="5"/>
        <v>CT</v>
      </c>
      <c r="C126" t="s">
        <v>137</v>
      </c>
    </row>
    <row r="127" spans="1:3">
      <c r="B127" t="str">
        <f t="shared" si="5"/>
        <v>CU</v>
      </c>
      <c r="C127" t="s">
        <v>138</v>
      </c>
    </row>
    <row r="128" spans="1:3">
      <c r="B128" t="str">
        <f t="shared" si="5"/>
        <v>CV</v>
      </c>
      <c r="C128" t="s">
        <v>139</v>
      </c>
    </row>
    <row r="129" spans="1:3">
      <c r="B129" t="str">
        <f t="shared" si="5"/>
        <v>CW</v>
      </c>
      <c r="C129" t="s">
        <v>140</v>
      </c>
    </row>
    <row r="130" spans="1:3">
      <c r="B130" t="str">
        <f t="shared" si="5"/>
        <v>CX</v>
      </c>
      <c r="C130" t="s">
        <v>141</v>
      </c>
    </row>
    <row r="131" spans="1:3">
      <c r="B131" t="str">
        <f t="shared" si="5"/>
        <v>CY</v>
      </c>
      <c r="C131" t="s">
        <v>142</v>
      </c>
    </row>
    <row r="133" spans="1:3">
      <c r="A133" s="4" t="s">
        <v>143</v>
      </c>
      <c r="B133" t="str">
        <f>"C"&amp;B43</f>
        <v>CZ</v>
      </c>
      <c r="C133" t="s">
        <v>144</v>
      </c>
    </row>
    <row r="134" spans="1:3">
      <c r="B134" t="str">
        <f t="shared" ref="B134:B140" si="6">"D"&amp;B16</f>
        <v>DA</v>
      </c>
      <c r="C134" t="s">
        <v>145</v>
      </c>
    </row>
    <row r="135" spans="1:3">
      <c r="B135" t="str">
        <f t="shared" si="6"/>
        <v>DB</v>
      </c>
      <c r="C135" t="s">
        <v>146</v>
      </c>
    </row>
    <row r="136" spans="1:3">
      <c r="B136" t="str">
        <f t="shared" si="6"/>
        <v>DC</v>
      </c>
      <c r="C136" t="s">
        <v>147</v>
      </c>
    </row>
    <row r="137" spans="1:3">
      <c r="B137" t="str">
        <f t="shared" si="6"/>
        <v>DD</v>
      </c>
      <c r="C137" t="s">
        <v>148</v>
      </c>
    </row>
    <row r="138" spans="1:3">
      <c r="B138" t="str">
        <f t="shared" si="6"/>
        <v>DE</v>
      </c>
      <c r="C138" t="s">
        <v>149</v>
      </c>
    </row>
    <row r="139" spans="1:3">
      <c r="B139" t="str">
        <f t="shared" si="6"/>
        <v>DF</v>
      </c>
      <c r="C139" t="s">
        <v>150</v>
      </c>
    </row>
    <row r="140" spans="1:3">
      <c r="B140" t="str">
        <f t="shared" si="6"/>
        <v>DG</v>
      </c>
      <c r="C140" t="s">
        <v>151</v>
      </c>
    </row>
    <row r="142" spans="1:3">
      <c r="A142" s="4" t="s">
        <v>152</v>
      </c>
      <c r="B142" t="str">
        <f>"D"&amp;B24</f>
        <v>DH</v>
      </c>
      <c r="C142" t="s">
        <v>153</v>
      </c>
    </row>
    <row r="143" spans="1:3">
      <c r="B143" t="str">
        <f>"D"&amp;B25</f>
        <v>DI</v>
      </c>
      <c r="C143" t="s">
        <v>154</v>
      </c>
    </row>
    <row r="144" spans="1:3">
      <c r="B144" t="str">
        <f>"D"&amp;B26</f>
        <v>DJ</v>
      </c>
      <c r="C144" t="s">
        <v>155</v>
      </c>
    </row>
    <row r="145" spans="1:3">
      <c r="B145" t="str">
        <f>"D"&amp;B27</f>
        <v>DK</v>
      </c>
      <c r="C145" t="s">
        <v>156</v>
      </c>
    </row>
    <row r="146" spans="1:3">
      <c r="B146" t="str">
        <f>"D"&amp;B28</f>
        <v>DL</v>
      </c>
      <c r="C146" t="s">
        <v>157</v>
      </c>
    </row>
    <row r="147" spans="1:3">
      <c r="B147" t="str">
        <f t="shared" ref="B147:B149" si="7">"D"&amp;B30</f>
        <v>DM</v>
      </c>
      <c r="C147" t="s">
        <v>158</v>
      </c>
    </row>
    <row r="148" spans="1:3">
      <c r="B148" t="str">
        <f t="shared" si="7"/>
        <v>DN</v>
      </c>
      <c r="C148" t="s">
        <v>159</v>
      </c>
    </row>
    <row r="149" spans="1:3">
      <c r="B149" t="str">
        <f t="shared" si="7"/>
        <v>DO</v>
      </c>
      <c r="C149" t="s">
        <v>160</v>
      </c>
    </row>
    <row r="151" spans="1:3">
      <c r="A151" s="4" t="s">
        <v>161</v>
      </c>
      <c r="B151" t="str">
        <f>"D"&amp;B33</f>
        <v>DP</v>
      </c>
      <c r="C151" t="s">
        <v>162</v>
      </c>
    </row>
    <row r="152" spans="1:3">
      <c r="B152" t="str">
        <f>"D"&amp;B34</f>
        <v>DQ</v>
      </c>
      <c r="C152" t="s">
        <v>163</v>
      </c>
    </row>
    <row r="154" spans="1:3">
      <c r="A154" s="4" t="s">
        <v>164</v>
      </c>
      <c r="B154" t="str">
        <f t="shared" ref="B154:B162" si="8">"D"&amp;B35</f>
        <v>DR</v>
      </c>
      <c r="C154" t="s">
        <v>165</v>
      </c>
    </row>
    <row r="155" spans="1:3">
      <c r="B155" t="str">
        <f t="shared" si="8"/>
        <v>DS</v>
      </c>
      <c r="C155" t="s">
        <v>166</v>
      </c>
    </row>
    <row r="156" spans="1:3">
      <c r="B156" t="str">
        <f t="shared" si="8"/>
        <v>DT</v>
      </c>
      <c r="C156" t="s">
        <v>167</v>
      </c>
    </row>
    <row r="157" spans="1:3">
      <c r="B157" t="str">
        <f t="shared" si="8"/>
        <v>DU</v>
      </c>
      <c r="C157" t="s">
        <v>168</v>
      </c>
    </row>
    <row r="158" spans="1:3">
      <c r="B158" t="str">
        <f t="shared" si="8"/>
        <v>DV</v>
      </c>
      <c r="C158" t="s">
        <v>169</v>
      </c>
    </row>
    <row r="159" spans="1:3">
      <c r="B159" t="str">
        <f t="shared" si="8"/>
        <v>DW</v>
      </c>
      <c r="C159" t="s">
        <v>170</v>
      </c>
    </row>
    <row r="160" spans="1:3">
      <c r="B160" t="str">
        <f t="shared" si="8"/>
        <v>DX</v>
      </c>
      <c r="C160" t="s">
        <v>171</v>
      </c>
    </row>
    <row r="161" spans="1:3">
      <c r="B161" t="str">
        <f t="shared" si="8"/>
        <v>DY</v>
      </c>
      <c r="C161" t="s">
        <v>172</v>
      </c>
    </row>
    <row r="162" spans="1:3">
      <c r="B162" t="str">
        <f t="shared" si="8"/>
        <v>DZ</v>
      </c>
      <c r="C162" t="s">
        <v>173</v>
      </c>
    </row>
    <row r="163" spans="1:3">
      <c r="B163" t="str">
        <f t="shared" ref="B163:B169" si="9">"E"&amp;B16</f>
        <v>EA</v>
      </c>
      <c r="C163" t="s">
        <v>174</v>
      </c>
    </row>
    <row r="164" spans="1:3">
      <c r="B164" t="str">
        <f t="shared" si="9"/>
        <v>EB</v>
      </c>
      <c r="C164" t="s">
        <v>175</v>
      </c>
    </row>
    <row r="165" spans="1:3">
      <c r="B165" t="str">
        <f t="shared" si="9"/>
        <v>EC</v>
      </c>
      <c r="C165" t="s">
        <v>176</v>
      </c>
    </row>
    <row r="166" spans="1:3">
      <c r="B166" t="str">
        <f t="shared" si="9"/>
        <v>ED</v>
      </c>
      <c r="C166" t="s">
        <v>177</v>
      </c>
    </row>
    <row r="167" spans="1:3">
      <c r="B167" t="str">
        <f t="shared" si="9"/>
        <v>EE</v>
      </c>
      <c r="C167" t="s">
        <v>178</v>
      </c>
    </row>
    <row r="168" spans="1:3">
      <c r="B168" t="str">
        <f t="shared" si="9"/>
        <v>EF</v>
      </c>
      <c r="C168" t="s">
        <v>179</v>
      </c>
    </row>
    <row r="169" spans="1:3">
      <c r="B169" t="str">
        <f t="shared" si="9"/>
        <v>EG</v>
      </c>
      <c r="C169" t="s">
        <v>180</v>
      </c>
    </row>
    <row r="171" spans="1:3">
      <c r="A171" s="4" t="s">
        <v>181</v>
      </c>
      <c r="B171" t="str">
        <f>"E"&amp;B24</f>
        <v>EH</v>
      </c>
      <c r="C171" t="s">
        <v>182</v>
      </c>
    </row>
    <row r="172" spans="1:3">
      <c r="B172" t="str">
        <f>"E"&amp;B25</f>
        <v>EI</v>
      </c>
      <c r="C172" t="s">
        <v>183</v>
      </c>
    </row>
    <row r="173" spans="1:3">
      <c r="B173" t="str">
        <f>"E"&amp;B26</f>
        <v>EJ</v>
      </c>
      <c r="C173" t="s">
        <v>184</v>
      </c>
    </row>
    <row r="174" spans="1:3">
      <c r="B174" t="str">
        <f>"E"&amp;B27</f>
        <v>EK</v>
      </c>
      <c r="C174" t="s">
        <v>185</v>
      </c>
    </row>
    <row r="175" spans="1:3">
      <c r="B175" t="str">
        <f>"E"&amp;B28</f>
        <v>EL</v>
      </c>
      <c r="C175" t="s">
        <v>186</v>
      </c>
    </row>
    <row r="176" spans="1:3">
      <c r="B176" t="str">
        <f t="shared" ref="B176:B177" si="10">"E"&amp;B30</f>
        <v>EM</v>
      </c>
      <c r="C176" t="s">
        <v>187</v>
      </c>
    </row>
    <row r="177" spans="1:3">
      <c r="B177" t="str">
        <f t="shared" si="10"/>
        <v>EN</v>
      </c>
      <c r="C177" t="s">
        <v>188</v>
      </c>
    </row>
    <row r="179" spans="1:3">
      <c r="A179" s="4" t="s">
        <v>189</v>
      </c>
      <c r="B179" t="str">
        <f t="shared" ref="B179:B187" si="11">"E"&amp;B32</f>
        <v>EO</v>
      </c>
      <c r="C179" t="s">
        <v>190</v>
      </c>
    </row>
    <row r="180" spans="1:3">
      <c r="B180" t="str">
        <f t="shared" si="11"/>
        <v>EP</v>
      </c>
      <c r="C180" t="s">
        <v>191</v>
      </c>
    </row>
    <row r="181" spans="1:3">
      <c r="B181" t="str">
        <f t="shared" si="11"/>
        <v>EQ</v>
      </c>
      <c r="C181" t="s">
        <v>192</v>
      </c>
    </row>
    <row r="182" spans="1:3">
      <c r="B182" t="str">
        <f t="shared" si="11"/>
        <v>ER</v>
      </c>
      <c r="C182" t="s">
        <v>193</v>
      </c>
    </row>
    <row r="183" spans="1:3">
      <c r="B183" t="str">
        <f t="shared" si="11"/>
        <v>ES</v>
      </c>
      <c r="C183" t="s">
        <v>194</v>
      </c>
    </row>
    <row r="184" spans="1:3">
      <c r="B184" t="str">
        <f t="shared" si="11"/>
        <v>ET</v>
      </c>
      <c r="C184" t="s">
        <v>195</v>
      </c>
    </row>
    <row r="185" spans="1:3">
      <c r="B185" t="str">
        <f t="shared" si="11"/>
        <v>EU</v>
      </c>
      <c r="C185" t="s">
        <v>196</v>
      </c>
    </row>
    <row r="186" spans="1:3">
      <c r="B186" t="str">
        <f t="shared" si="11"/>
        <v>EV</v>
      </c>
      <c r="C186" t="s">
        <v>197</v>
      </c>
    </row>
    <row r="187" spans="1:3">
      <c r="B187" t="str">
        <f t="shared" si="11"/>
        <v>EW</v>
      </c>
      <c r="C187" t="s">
        <v>198</v>
      </c>
    </row>
    <row r="189" spans="1:3">
      <c r="A189" s="4" t="s">
        <v>199</v>
      </c>
      <c r="B189" t="str">
        <f>"E"&amp;B41</f>
        <v>EX</v>
      </c>
      <c r="C189" t="s">
        <v>200</v>
      </c>
    </row>
    <row r="190" spans="1:3">
      <c r="B190" t="str">
        <f>"E"&amp;B42</f>
        <v>EY</v>
      </c>
      <c r="C190" t="s">
        <v>201</v>
      </c>
    </row>
    <row r="192" spans="1:3">
      <c r="A192" s="4" t="s">
        <v>202</v>
      </c>
      <c r="B192" t="str">
        <f>"E"&amp;B43</f>
        <v>EZ</v>
      </c>
      <c r="C192" t="s">
        <v>203</v>
      </c>
    </row>
    <row r="193" spans="1:3">
      <c r="B193" t="str">
        <f t="shared" ref="B193:B199" si="12">"F"&amp;B16</f>
        <v>FA</v>
      </c>
      <c r="C193" t="s">
        <v>204</v>
      </c>
    </row>
    <row r="194" spans="1:3">
      <c r="B194" t="str">
        <f t="shared" si="12"/>
        <v>FB</v>
      </c>
      <c r="C194" t="s">
        <v>205</v>
      </c>
    </row>
    <row r="195" spans="1:3">
      <c r="B195" t="str">
        <f t="shared" si="12"/>
        <v>FC</v>
      </c>
      <c r="C195" t="s">
        <v>206</v>
      </c>
    </row>
    <row r="196" spans="1:3">
      <c r="B196" t="str">
        <f t="shared" si="12"/>
        <v>FD</v>
      </c>
      <c r="C196" t="s">
        <v>207</v>
      </c>
    </row>
    <row r="197" spans="1:3">
      <c r="B197" t="str">
        <f t="shared" si="12"/>
        <v>FE</v>
      </c>
      <c r="C197" t="s">
        <v>208</v>
      </c>
    </row>
    <row r="198" spans="1:3">
      <c r="B198" t="str">
        <f t="shared" si="12"/>
        <v>FF</v>
      </c>
      <c r="C198" t="s">
        <v>209</v>
      </c>
    </row>
    <row r="199" spans="1:3">
      <c r="B199" t="str">
        <f t="shared" si="12"/>
        <v>FG</v>
      </c>
      <c r="C199" t="s">
        <v>210</v>
      </c>
    </row>
    <row r="200" spans="1:3">
      <c r="B200" t="str">
        <f>"F"&amp;B24</f>
        <v>FH</v>
      </c>
      <c r="C200" t="s">
        <v>211</v>
      </c>
    </row>
    <row r="201" spans="1:3">
      <c r="B201" t="str">
        <f>"F"&amp;B25</f>
        <v>FI</v>
      </c>
      <c r="C201" t="s">
        <v>212</v>
      </c>
    </row>
    <row r="202" spans="1:3">
      <c r="B202" t="str">
        <f>"F"&amp;B26</f>
        <v>FJ</v>
      </c>
      <c r="C202" t="s">
        <v>213</v>
      </c>
    </row>
    <row r="203" spans="1:3">
      <c r="B203" t="str">
        <f>"F"&amp;B27</f>
        <v>FK</v>
      </c>
      <c r="C203" t="s">
        <v>214</v>
      </c>
    </row>
    <row r="204" spans="1:3">
      <c r="B204" t="str">
        <f>"F"&amp;B28</f>
        <v>FL</v>
      </c>
      <c r="C204" t="s">
        <v>215</v>
      </c>
    </row>
    <row r="205" spans="1:3">
      <c r="B205" t="str">
        <f t="shared" ref="B205" si="13">"F"&amp;B30</f>
        <v>FM</v>
      </c>
      <c r="C205" t="s">
        <v>216</v>
      </c>
    </row>
    <row r="207" spans="1:3">
      <c r="A207" s="4" t="s">
        <v>217</v>
      </c>
      <c r="B207" t="str">
        <f>"F"&amp;B31</f>
        <v>FN</v>
      </c>
      <c r="C207" t="s">
        <v>218</v>
      </c>
    </row>
    <row r="208" spans="1:3">
      <c r="B208" t="str">
        <f>"F"&amp;B32</f>
        <v>FO</v>
      </c>
      <c r="C208" t="s">
        <v>219</v>
      </c>
    </row>
    <row r="210" spans="1:3">
      <c r="A210" s="4" t="s">
        <v>220</v>
      </c>
      <c r="B210" t="str">
        <f t="shared" ref="B210:B217" si="14">"F"&amp;B33</f>
        <v>FP</v>
      </c>
      <c r="C210" t="s">
        <v>221</v>
      </c>
    </row>
    <row r="211" spans="1:3">
      <c r="B211" t="str">
        <f t="shared" si="14"/>
        <v>FQ</v>
      </c>
      <c r="C211" t="s">
        <v>222</v>
      </c>
    </row>
    <row r="212" spans="1:3">
      <c r="B212" t="str">
        <f t="shared" si="14"/>
        <v>FR</v>
      </c>
      <c r="C212" t="s">
        <v>223</v>
      </c>
    </row>
    <row r="213" spans="1:3">
      <c r="B213" t="str">
        <f t="shared" si="14"/>
        <v>FS</v>
      </c>
      <c r="C213" t="s">
        <v>224</v>
      </c>
    </row>
    <row r="214" spans="1:3">
      <c r="B214" t="str">
        <f t="shared" si="14"/>
        <v>FT</v>
      </c>
      <c r="C214" t="s">
        <v>225</v>
      </c>
    </row>
    <row r="215" spans="1:3">
      <c r="B215" t="str">
        <f t="shared" si="14"/>
        <v>FU</v>
      </c>
      <c r="C215" t="s">
        <v>226</v>
      </c>
    </row>
    <row r="216" spans="1:3">
      <c r="B216" t="str">
        <f t="shared" si="14"/>
        <v>FV</v>
      </c>
      <c r="C216" t="s">
        <v>227</v>
      </c>
    </row>
    <row r="217" spans="1:3">
      <c r="B217" t="str">
        <f t="shared" si="14"/>
        <v>FW</v>
      </c>
      <c r="C217" t="s">
        <v>228</v>
      </c>
    </row>
    <row r="219" spans="1:3">
      <c r="B219" t="str">
        <f>"F"&amp;B41</f>
        <v>FX</v>
      </c>
      <c r="C219" t="s">
        <v>229</v>
      </c>
    </row>
    <row r="220" spans="1:3">
      <c r="B220" t="str">
        <f>"F"&amp;B42</f>
        <v>FY</v>
      </c>
      <c r="C220" t="s">
        <v>230</v>
      </c>
    </row>
    <row r="221" spans="1:3">
      <c r="B221" t="str">
        <f>"F"&amp;B43</f>
        <v>FZ</v>
      </c>
      <c r="C221" t="s">
        <v>231</v>
      </c>
    </row>
    <row r="222" spans="1:3">
      <c r="B222" t="str">
        <f t="shared" ref="B222:B228" si="15">"G"&amp;B16</f>
        <v>GA</v>
      </c>
      <c r="C222" t="s">
        <v>232</v>
      </c>
    </row>
    <row r="223" spans="1:3">
      <c r="B223" t="str">
        <f t="shared" si="15"/>
        <v>GB</v>
      </c>
      <c r="C223" t="s">
        <v>233</v>
      </c>
    </row>
    <row r="224" spans="1:3">
      <c r="B224" t="str">
        <f t="shared" si="15"/>
        <v>GC</v>
      </c>
      <c r="C224" t="s">
        <v>234</v>
      </c>
    </row>
    <row r="225" spans="2:3">
      <c r="B225" t="str">
        <f t="shared" si="15"/>
        <v>GD</v>
      </c>
      <c r="C225" t="s">
        <v>235</v>
      </c>
    </row>
    <row r="226" spans="2:3">
      <c r="B226" t="str">
        <f t="shared" si="15"/>
        <v>GE</v>
      </c>
      <c r="C226" t="s">
        <v>236</v>
      </c>
    </row>
    <row r="227" spans="2:3">
      <c r="B227" t="str">
        <f t="shared" si="15"/>
        <v>GF</v>
      </c>
      <c r="C227" t="s">
        <v>237</v>
      </c>
    </row>
    <row r="228" spans="2:3">
      <c r="B228" t="str">
        <f t="shared" si="15"/>
        <v>GG</v>
      </c>
      <c r="C228" t="s">
        <v>238</v>
      </c>
    </row>
    <row r="229" spans="2:3">
      <c r="B229" t="str">
        <f t="shared" ref="B229:B233" si="16">"G"&amp;B24</f>
        <v>GH</v>
      </c>
      <c r="C229" t="s">
        <v>239</v>
      </c>
    </row>
    <row r="230" spans="2:3">
      <c r="B230" t="str">
        <f t="shared" si="16"/>
        <v>GI</v>
      </c>
      <c r="C230" t="s">
        <v>240</v>
      </c>
    </row>
    <row r="231" spans="2:3">
      <c r="B231" t="str">
        <f t="shared" si="16"/>
        <v>GJ</v>
      </c>
      <c r="C231" t="s">
        <v>241</v>
      </c>
    </row>
    <row r="232" spans="2:3">
      <c r="B232" t="str">
        <f t="shared" si="16"/>
        <v>GK</v>
      </c>
      <c r="C232" t="s">
        <v>242</v>
      </c>
    </row>
    <row r="233" spans="2:3">
      <c r="B233" t="str">
        <f t="shared" si="16"/>
        <v>GL</v>
      </c>
      <c r="C233" t="s">
        <v>243</v>
      </c>
    </row>
  </sheetData>
  <hyperlinks>
    <hyperlink ref="A16" location="Organisation!A1" display="ORGANISATION" xr:uid="{2C673C30-AEF8-4ACB-98FB-E96286E49D74}"/>
    <hyperlink ref="A24" location="Team!A1" display="TEAM" xr:uid="{E499114A-2CEB-499F-AEE1-4077FBA5672D}"/>
    <hyperlink ref="A30" location="Grades!A1" display="GRADES" xr:uid="{A9C2CDEB-4C10-4B7F-8F8D-6EE53BFC698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013D1-73CC-4230-B4B9-61B4E72B87AF}">
  <dimension ref="A5:C32"/>
  <sheetViews>
    <sheetView workbookViewId="0">
      <selection activeCell="A33" sqref="A33"/>
    </sheetView>
  </sheetViews>
  <sheetFormatPr defaultRowHeight="15"/>
  <cols>
    <col min="2" max="2" width="26.140625" customWidth="1"/>
    <col min="3" max="3" width="115.42578125" customWidth="1"/>
  </cols>
  <sheetData>
    <row r="5" spans="1:3">
      <c r="A5" s="4" t="s">
        <v>244</v>
      </c>
      <c r="B5" t="s">
        <v>245</v>
      </c>
      <c r="C5" s="4" t="s">
        <v>246</v>
      </c>
    </row>
    <row r="6" spans="1:3">
      <c r="A6" s="4" t="s">
        <v>247</v>
      </c>
      <c r="B6" t="s">
        <v>248</v>
      </c>
      <c r="C6" s="4" t="s">
        <v>249</v>
      </c>
    </row>
    <row r="7" spans="1:3">
      <c r="A7" s="4" t="s">
        <v>250</v>
      </c>
      <c r="B7" s="4" t="s">
        <v>251</v>
      </c>
      <c r="C7" s="4" t="s">
        <v>252</v>
      </c>
    </row>
    <row r="8" spans="1:3">
      <c r="A8" s="4" t="s">
        <v>253</v>
      </c>
      <c r="B8" s="4" t="s">
        <v>254</v>
      </c>
    </row>
    <row r="9" spans="1:3">
      <c r="A9" s="4" t="s">
        <v>255</v>
      </c>
      <c r="B9" s="4" t="s">
        <v>256</v>
      </c>
    </row>
    <row r="10" spans="1:3">
      <c r="A10" s="4" t="s">
        <v>257</v>
      </c>
      <c r="B10" s="4" t="s">
        <v>258</v>
      </c>
    </row>
    <row r="11" spans="1:3">
      <c r="A11" s="4" t="s">
        <v>259</v>
      </c>
      <c r="B11" s="4" t="s">
        <v>260</v>
      </c>
    </row>
    <row r="12" spans="1:3">
      <c r="A12" s="4" t="s">
        <v>261</v>
      </c>
      <c r="B12" s="4" t="s">
        <v>262</v>
      </c>
    </row>
    <row r="13" spans="1:3">
      <c r="A13" s="4" t="s">
        <v>263</v>
      </c>
      <c r="B13" s="4" t="s">
        <v>264</v>
      </c>
    </row>
    <row r="14" spans="1:3">
      <c r="A14" s="4" t="s">
        <v>265</v>
      </c>
      <c r="B14" s="4" t="s">
        <v>266</v>
      </c>
    </row>
    <row r="15" spans="1:3">
      <c r="A15" s="4" t="s">
        <v>267</v>
      </c>
      <c r="B15" s="4" t="s">
        <v>268</v>
      </c>
    </row>
    <row r="16" spans="1:3">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row r="25" spans="1:2">
      <c r="A25" s="4" t="s">
        <v>287</v>
      </c>
      <c r="B25" s="4" t="s">
        <v>288</v>
      </c>
    </row>
    <row r="26" spans="1:2">
      <c r="A26" s="4" t="s">
        <v>289</v>
      </c>
      <c r="B26" s="4" t="s">
        <v>290</v>
      </c>
    </row>
    <row r="27" spans="1:2">
      <c r="A27" s="4" t="s">
        <v>291</v>
      </c>
      <c r="B27" s="4" t="s">
        <v>292</v>
      </c>
    </row>
    <row r="28" spans="1:2">
      <c r="A28" s="4" t="s">
        <v>293</v>
      </c>
      <c r="B28" s="4" t="s">
        <v>294</v>
      </c>
    </row>
    <row r="29" spans="1:2">
      <c r="A29" s="4" t="s">
        <v>295</v>
      </c>
      <c r="B29" s="4" t="s">
        <v>296</v>
      </c>
    </row>
    <row r="30" spans="1:2">
      <c r="A30" s="4" t="s">
        <v>297</v>
      </c>
      <c r="B30" s="4" t="s">
        <v>298</v>
      </c>
    </row>
    <row r="31" spans="1:2">
      <c r="A31" s="4" t="s">
        <v>299</v>
      </c>
      <c r="B31" s="4" t="s">
        <v>300</v>
      </c>
    </row>
    <row r="32" spans="1:2">
      <c r="A32" s="4" t="s">
        <v>301</v>
      </c>
      <c r="B32" s="4"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E54B9-5150-44A4-803E-F7130D9DD2D8}">
  <dimension ref="B2:I51"/>
  <sheetViews>
    <sheetView topLeftCell="A18" workbookViewId="0">
      <selection activeCell="E52" sqref="E52"/>
    </sheetView>
  </sheetViews>
  <sheetFormatPr defaultRowHeight="15"/>
  <cols>
    <col min="2" max="2" width="22.42578125" customWidth="1"/>
    <col min="3" max="3" width="35" customWidth="1"/>
    <col min="4" max="4" width="25.28515625" customWidth="1"/>
    <col min="5" max="5" width="17.7109375" customWidth="1"/>
  </cols>
  <sheetData>
    <row r="2" spans="2:9">
      <c r="B2" s="7" t="s">
        <v>303</v>
      </c>
    </row>
    <row r="6" spans="2:9">
      <c r="B6" t="s">
        <v>304</v>
      </c>
      <c r="C6" t="s">
        <v>305</v>
      </c>
      <c r="D6" s="4" t="s">
        <v>306</v>
      </c>
      <c r="E6" s="4" t="s">
        <v>307</v>
      </c>
      <c r="F6" s="4" t="s">
        <v>256</v>
      </c>
      <c r="G6" s="4" t="s">
        <v>258</v>
      </c>
      <c r="H6" s="4" t="s">
        <v>260</v>
      </c>
      <c r="I6" s="4" t="s">
        <v>262</v>
      </c>
    </row>
    <row r="7" spans="2:9">
      <c r="B7" s="2">
        <v>319</v>
      </c>
      <c r="C7" s="4" t="s">
        <v>308</v>
      </c>
      <c r="D7" s="4" t="s">
        <v>309</v>
      </c>
      <c r="E7" t="s">
        <v>310</v>
      </c>
    </row>
    <row r="8" spans="2:9">
      <c r="B8" s="2">
        <v>606</v>
      </c>
      <c r="C8" s="4" t="s">
        <v>311</v>
      </c>
      <c r="D8" s="4" t="s">
        <v>312</v>
      </c>
      <c r="E8" t="s">
        <v>310</v>
      </c>
    </row>
    <row r="9" spans="2:9">
      <c r="B9" s="2">
        <v>607</v>
      </c>
      <c r="C9" s="4" t="s">
        <v>313</v>
      </c>
      <c r="D9" s="4" t="s">
        <v>312</v>
      </c>
      <c r="E9" t="s">
        <v>310</v>
      </c>
    </row>
    <row r="10" spans="2:9">
      <c r="B10" s="2" t="s">
        <v>314</v>
      </c>
      <c r="C10" s="4" t="s">
        <v>315</v>
      </c>
      <c r="D10" s="4" t="s">
        <v>316</v>
      </c>
      <c r="E10" s="4" t="s">
        <v>317</v>
      </c>
    </row>
    <row r="11" spans="2:9">
      <c r="B11" s="2" t="s">
        <v>318</v>
      </c>
      <c r="C11" s="4" t="s">
        <v>319</v>
      </c>
      <c r="D11" s="4" t="s">
        <v>320</v>
      </c>
      <c r="E11" s="4" t="s">
        <v>321</v>
      </c>
    </row>
    <row r="12" spans="2:9">
      <c r="B12" s="4" t="s">
        <v>322</v>
      </c>
      <c r="C12" s="4" t="s">
        <v>323</v>
      </c>
      <c r="D12" s="4" t="s">
        <v>320</v>
      </c>
      <c r="E12" s="4" t="s">
        <v>321</v>
      </c>
    </row>
    <row r="13" spans="2:9">
      <c r="B13">
        <v>410</v>
      </c>
      <c r="C13" s="4" t="s">
        <v>324</v>
      </c>
      <c r="D13" s="4" t="s">
        <v>325</v>
      </c>
      <c r="E13" t="s">
        <v>310</v>
      </c>
    </row>
    <row r="14" spans="2:9">
      <c r="B14">
        <v>512</v>
      </c>
      <c r="C14" s="4" t="s">
        <v>326</v>
      </c>
      <c r="D14" s="4" t="s">
        <v>327</v>
      </c>
      <c r="E14" t="s">
        <v>310</v>
      </c>
    </row>
    <row r="15" spans="2:9">
      <c r="B15">
        <v>609</v>
      </c>
      <c r="C15" s="4" t="s">
        <v>328</v>
      </c>
      <c r="D15" s="4" t="s">
        <v>312</v>
      </c>
      <c r="E15" t="s">
        <v>310</v>
      </c>
    </row>
    <row r="16" spans="2:9">
      <c r="B16" t="s">
        <v>329</v>
      </c>
      <c r="C16" s="4" t="s">
        <v>330</v>
      </c>
      <c r="D16" s="4" t="s">
        <v>309</v>
      </c>
      <c r="E16" s="4" t="s">
        <v>321</v>
      </c>
    </row>
    <row r="17" spans="2:5">
      <c r="B17" t="s">
        <v>331</v>
      </c>
      <c r="C17" s="4" t="s">
        <v>332</v>
      </c>
      <c r="D17" s="4" t="s">
        <v>333</v>
      </c>
      <c r="E17" s="4" t="s">
        <v>334</v>
      </c>
    </row>
    <row r="18" spans="2:5">
      <c r="B18">
        <v>216</v>
      </c>
      <c r="C18" s="4" t="s">
        <v>335</v>
      </c>
      <c r="D18" s="4" t="s">
        <v>333</v>
      </c>
      <c r="E18" s="4" t="s">
        <v>310</v>
      </c>
    </row>
    <row r="19" spans="2:5">
      <c r="B19">
        <v>404</v>
      </c>
      <c r="C19" s="4" t="s">
        <v>336</v>
      </c>
      <c r="D19" s="4" t="s">
        <v>325</v>
      </c>
      <c r="E19" s="4" t="s">
        <v>310</v>
      </c>
    </row>
    <row r="20" spans="2:5">
      <c r="B20">
        <v>508</v>
      </c>
      <c r="C20" s="4" t="s">
        <v>337</v>
      </c>
      <c r="D20" s="4" t="s">
        <v>327</v>
      </c>
      <c r="E20" s="4" t="s">
        <v>310</v>
      </c>
    </row>
    <row r="21" spans="2:5">
      <c r="B21">
        <v>623</v>
      </c>
      <c r="C21" s="4" t="s">
        <v>338</v>
      </c>
      <c r="D21" s="4" t="s">
        <v>312</v>
      </c>
      <c r="E21" s="4" t="s">
        <v>310</v>
      </c>
    </row>
    <row r="22" spans="2:5">
      <c r="B22">
        <v>815</v>
      </c>
      <c r="C22" s="4" t="s">
        <v>339</v>
      </c>
      <c r="D22" s="4" t="s">
        <v>340</v>
      </c>
      <c r="E22" s="4" t="s">
        <v>310</v>
      </c>
    </row>
    <row r="23" spans="2:5">
      <c r="B23" t="s">
        <v>341</v>
      </c>
      <c r="C23" s="4" t="s">
        <v>342</v>
      </c>
      <c r="D23" s="4" t="s">
        <v>327</v>
      </c>
      <c r="E23" s="4" t="s">
        <v>317</v>
      </c>
    </row>
    <row r="24" spans="2:5">
      <c r="B24" t="s">
        <v>343</v>
      </c>
      <c r="C24" s="4" t="s">
        <v>344</v>
      </c>
      <c r="D24" s="4" t="s">
        <v>325</v>
      </c>
      <c r="E24" s="4" t="s">
        <v>345</v>
      </c>
    </row>
    <row r="25" spans="2:5">
      <c r="B25" t="s">
        <v>346</v>
      </c>
      <c r="C25" s="4" t="s">
        <v>347</v>
      </c>
      <c r="D25" s="4" t="s">
        <v>309</v>
      </c>
      <c r="E25" s="4" t="s">
        <v>334</v>
      </c>
    </row>
    <row r="26" spans="2:5">
      <c r="B26" t="s">
        <v>348</v>
      </c>
      <c r="C26" s="4" t="s">
        <v>349</v>
      </c>
      <c r="D26" s="4" t="s">
        <v>350</v>
      </c>
      <c r="E26" s="4" t="s">
        <v>334</v>
      </c>
    </row>
    <row r="27" spans="2:5">
      <c r="B27" t="s">
        <v>351</v>
      </c>
      <c r="C27" s="4" t="s">
        <v>352</v>
      </c>
      <c r="D27" s="4" t="s">
        <v>309</v>
      </c>
      <c r="E27" s="4" t="s">
        <v>334</v>
      </c>
    </row>
    <row r="28" spans="2:5">
      <c r="B28" t="s">
        <v>353</v>
      </c>
      <c r="C28" s="4" t="s">
        <v>354</v>
      </c>
      <c r="D28" s="4" t="s">
        <v>350</v>
      </c>
      <c r="E28" s="4" t="s">
        <v>334</v>
      </c>
    </row>
    <row r="29" spans="2:5">
      <c r="B29" t="s">
        <v>355</v>
      </c>
      <c r="C29" s="4" t="s">
        <v>356</v>
      </c>
      <c r="D29" s="4" t="s">
        <v>350</v>
      </c>
      <c r="E29" s="4" t="s">
        <v>334</v>
      </c>
    </row>
    <row r="30" spans="2:5">
      <c r="B30" t="s">
        <v>357</v>
      </c>
      <c r="C30" s="4" t="s">
        <v>358</v>
      </c>
      <c r="D30" s="4" t="s">
        <v>320</v>
      </c>
      <c r="E30" s="4" t="s">
        <v>321</v>
      </c>
    </row>
    <row r="31" spans="2:5">
      <c r="B31" t="s">
        <v>359</v>
      </c>
      <c r="C31" s="4" t="s">
        <v>360</v>
      </c>
      <c r="D31" s="4" t="s">
        <v>309</v>
      </c>
      <c r="E31" s="4" t="s">
        <v>310</v>
      </c>
    </row>
    <row r="32" spans="2:5">
      <c r="B32">
        <v>622</v>
      </c>
      <c r="C32" s="4" t="s">
        <v>361</v>
      </c>
      <c r="D32" s="4" t="s">
        <v>312</v>
      </c>
      <c r="E32" s="4" t="s">
        <v>310</v>
      </c>
    </row>
    <row r="33" spans="2:5">
      <c r="B33" t="s">
        <v>362</v>
      </c>
      <c r="C33" s="4" t="s">
        <v>363</v>
      </c>
      <c r="D33" s="4" t="s">
        <v>309</v>
      </c>
      <c r="E33" s="4" t="s">
        <v>345</v>
      </c>
    </row>
    <row r="34" spans="2:5">
      <c r="B34" t="s">
        <v>364</v>
      </c>
      <c r="C34" s="4" t="s">
        <v>365</v>
      </c>
      <c r="D34" s="4" t="s">
        <v>350</v>
      </c>
      <c r="E34" s="4" t="s">
        <v>334</v>
      </c>
    </row>
    <row r="35" spans="2:5">
      <c r="B35" t="s">
        <v>366</v>
      </c>
      <c r="C35" s="4" t="s">
        <v>367</v>
      </c>
      <c r="D35" s="4" t="s">
        <v>316</v>
      </c>
      <c r="E35" s="4" t="s">
        <v>334</v>
      </c>
    </row>
    <row r="36" spans="2:5">
      <c r="B36">
        <v>215</v>
      </c>
      <c r="C36" s="4" t="s">
        <v>368</v>
      </c>
      <c r="D36" s="4" t="s">
        <v>333</v>
      </c>
      <c r="E36" s="4" t="s">
        <v>310</v>
      </c>
    </row>
    <row r="37" spans="2:5">
      <c r="B37" t="s">
        <v>369</v>
      </c>
      <c r="C37" s="4" t="s">
        <v>370</v>
      </c>
      <c r="D37" s="4" t="s">
        <v>309</v>
      </c>
      <c r="E37" s="4" t="s">
        <v>334</v>
      </c>
    </row>
    <row r="38" spans="2:5">
      <c r="B38" t="s">
        <v>371</v>
      </c>
      <c r="C38" s="4" t="s">
        <v>372</v>
      </c>
      <c r="D38" s="4" t="s">
        <v>333</v>
      </c>
      <c r="E38" s="4" t="s">
        <v>334</v>
      </c>
    </row>
    <row r="39" spans="2:5">
      <c r="B39" t="s">
        <v>373</v>
      </c>
      <c r="C39" s="4" t="s">
        <v>374</v>
      </c>
      <c r="D39" s="4" t="s">
        <v>333</v>
      </c>
      <c r="E39" s="4" t="s">
        <v>334</v>
      </c>
    </row>
    <row r="40" spans="2:5">
      <c r="B40">
        <v>408</v>
      </c>
      <c r="C40" s="4" t="s">
        <v>375</v>
      </c>
      <c r="D40" s="4" t="s">
        <v>325</v>
      </c>
      <c r="E40" s="4" t="s">
        <v>310</v>
      </c>
    </row>
    <row r="41" spans="2:5">
      <c r="B41" t="s">
        <v>376</v>
      </c>
      <c r="C41" s="4" t="s">
        <v>377</v>
      </c>
      <c r="D41" s="4" t="s">
        <v>350</v>
      </c>
      <c r="E41" s="4" t="s">
        <v>334</v>
      </c>
    </row>
    <row r="42" spans="2:5">
      <c r="B42">
        <v>304</v>
      </c>
      <c r="C42" s="4" t="s">
        <v>378</v>
      </c>
      <c r="D42" s="4" t="s">
        <v>309</v>
      </c>
      <c r="E42" s="4" t="s">
        <v>310</v>
      </c>
    </row>
    <row r="43" spans="2:5">
      <c r="B43">
        <v>611</v>
      </c>
      <c r="C43" s="4" t="s">
        <v>379</v>
      </c>
      <c r="D43" s="4" t="s">
        <v>312</v>
      </c>
      <c r="E43" s="4" t="s">
        <v>310</v>
      </c>
    </row>
    <row r="44" spans="2:5">
      <c r="B44" t="s">
        <v>380</v>
      </c>
      <c r="C44" s="4" t="s">
        <v>381</v>
      </c>
      <c r="D44" s="4" t="s">
        <v>316</v>
      </c>
      <c r="E44" s="4" t="s">
        <v>334</v>
      </c>
    </row>
    <row r="45" spans="2:5">
      <c r="B45" t="s">
        <v>382</v>
      </c>
      <c r="C45" s="4" t="s">
        <v>383</v>
      </c>
      <c r="D45" s="4" t="s">
        <v>333</v>
      </c>
      <c r="E45" s="4" t="s">
        <v>321</v>
      </c>
    </row>
    <row r="46" spans="2:5">
      <c r="B46" t="s">
        <v>384</v>
      </c>
      <c r="C46" s="4" t="s">
        <v>385</v>
      </c>
      <c r="D46" s="4" t="s">
        <v>309</v>
      </c>
      <c r="E46" s="4" t="s">
        <v>345</v>
      </c>
    </row>
    <row r="47" spans="2:5">
      <c r="B47" t="s">
        <v>386</v>
      </c>
      <c r="C47" s="4" t="s">
        <v>387</v>
      </c>
      <c r="D47" s="4" t="s">
        <v>312</v>
      </c>
      <c r="E47" s="4" t="s">
        <v>345</v>
      </c>
    </row>
    <row r="48" spans="2:5">
      <c r="B48">
        <v>407</v>
      </c>
      <c r="C48" s="4" t="s">
        <v>388</v>
      </c>
      <c r="D48" s="4" t="s">
        <v>325</v>
      </c>
      <c r="E48" s="4" t="s">
        <v>310</v>
      </c>
    </row>
    <row r="49" spans="2:5">
      <c r="B49" t="s">
        <v>389</v>
      </c>
      <c r="C49" s="4" t="s">
        <v>390</v>
      </c>
      <c r="D49" s="4" t="s">
        <v>340</v>
      </c>
      <c r="E49" s="4" t="s">
        <v>334</v>
      </c>
    </row>
    <row r="50" spans="2:5">
      <c r="B50">
        <v>321</v>
      </c>
      <c r="C50" s="4" t="s">
        <v>391</v>
      </c>
      <c r="D50" s="4" t="s">
        <v>309</v>
      </c>
      <c r="E50" s="4" t="s">
        <v>310</v>
      </c>
    </row>
    <row r="51" spans="2:5">
      <c r="B51">
        <v>821</v>
      </c>
      <c r="C51" s="4" t="s">
        <v>392</v>
      </c>
      <c r="D51" s="4" t="s">
        <v>340</v>
      </c>
      <c r="E51" s="4" t="s">
        <v>310</v>
      </c>
    </row>
  </sheetData>
  <hyperlinks>
    <hyperlink ref="B2" r:id="rId1" display="https://odsportal.digital.nhs.uk/Organisation/Search" xr:uid="{D7CFF433-EE2A-46CB-AB11-3DA95CFDF71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FAF0-A817-49DA-ABD7-1C99D4E5871E}">
  <dimension ref="A2:D8"/>
  <sheetViews>
    <sheetView workbookViewId="0">
      <selection activeCell="C15" sqref="C15"/>
    </sheetView>
  </sheetViews>
  <sheetFormatPr defaultRowHeight="15"/>
  <cols>
    <col min="1" max="1" width="19.7109375" bestFit="1" customWidth="1"/>
    <col min="2" max="2" width="5.140625" bestFit="1" customWidth="1"/>
    <col min="3" max="4" width="39.5703125" bestFit="1" customWidth="1"/>
    <col min="5" max="5" width="10.7109375" bestFit="1" customWidth="1"/>
    <col min="6" max="6" width="11.28515625" bestFit="1" customWidth="1"/>
  </cols>
  <sheetData>
    <row r="2" spans="1:4" ht="26.25">
      <c r="A2" s="3" t="s">
        <v>393</v>
      </c>
      <c r="C2" s="4"/>
      <c r="D2" s="8"/>
    </row>
    <row r="7" spans="1:4">
      <c r="A7" s="1" t="s">
        <v>394</v>
      </c>
      <c r="B7" t="s">
        <v>395</v>
      </c>
    </row>
    <row r="8" spans="1:4">
      <c r="A8" t="s">
        <v>395</v>
      </c>
      <c r="B8">
        <v>50</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9A348-3F38-4533-ABCA-AD8AC35D7E4E}">
  <dimension ref="A2:J319"/>
  <sheetViews>
    <sheetView topLeftCell="A14" workbookViewId="0">
      <selection activeCell="B11" sqref="B11"/>
    </sheetView>
  </sheetViews>
  <sheetFormatPr defaultRowHeight="15"/>
  <cols>
    <col min="1" max="1" width="109.140625" bestFit="1" customWidth="1"/>
    <col min="2" max="2" width="43.140625" bestFit="1" customWidth="1"/>
    <col min="3" max="3" width="5.140625" bestFit="1" customWidth="1"/>
    <col min="4" max="4" width="4.140625" bestFit="1" customWidth="1"/>
    <col min="5" max="5" width="13.5703125" bestFit="1" customWidth="1"/>
    <col min="6" max="6" width="18.140625" bestFit="1" customWidth="1"/>
    <col min="7" max="7" width="6.7109375" bestFit="1" customWidth="1"/>
    <col min="8" max="8" width="4.28515625" bestFit="1" customWidth="1"/>
    <col min="9" max="9" width="1.85546875" bestFit="1" customWidth="1"/>
    <col min="10" max="11" width="10.7109375" bestFit="1" customWidth="1"/>
    <col min="12" max="12" width="20.7109375" bestFit="1" customWidth="1"/>
    <col min="13" max="13" width="14.5703125" bestFit="1" customWidth="1"/>
    <col min="14" max="14" width="10.7109375" bestFit="1" customWidth="1"/>
    <col min="16" max="16" width="81.85546875" bestFit="1" customWidth="1"/>
    <col min="17" max="17" width="20" bestFit="1" customWidth="1"/>
  </cols>
  <sheetData>
    <row r="2" spans="1:3">
      <c r="A2" s="7" t="s">
        <v>396</v>
      </c>
    </row>
    <row r="7" spans="1:3" ht="26.25">
      <c r="A7" s="3" t="s">
        <v>397</v>
      </c>
    </row>
    <row r="10" spans="1:3">
      <c r="A10" s="1" t="s">
        <v>8</v>
      </c>
      <c r="B10" t="s">
        <v>398</v>
      </c>
    </row>
    <row r="12" spans="1:3">
      <c r="A12" s="1" t="s">
        <v>394</v>
      </c>
    </row>
    <row r="13" spans="1:3">
      <c r="A13" s="1" t="s">
        <v>251</v>
      </c>
      <c r="B13" s="1" t="s">
        <v>248</v>
      </c>
      <c r="C13" t="s">
        <v>395</v>
      </c>
    </row>
    <row r="14" spans="1:3">
      <c r="A14" t="s">
        <v>312</v>
      </c>
      <c r="B14" t="s">
        <v>399</v>
      </c>
      <c r="C14">
        <v>1</v>
      </c>
    </row>
    <row r="15" spans="1:3">
      <c r="B15" t="s">
        <v>400</v>
      </c>
      <c r="C15">
        <v>2</v>
      </c>
    </row>
    <row r="16" spans="1:3">
      <c r="B16" t="s">
        <v>401</v>
      </c>
      <c r="C16">
        <v>1</v>
      </c>
    </row>
    <row r="17" spans="1:3">
      <c r="B17" t="s">
        <v>402</v>
      </c>
      <c r="C17">
        <v>1</v>
      </c>
    </row>
    <row r="18" spans="1:3">
      <c r="B18" t="s">
        <v>403</v>
      </c>
      <c r="C18">
        <v>1</v>
      </c>
    </row>
    <row r="19" spans="1:3">
      <c r="B19" t="s">
        <v>404</v>
      </c>
      <c r="C19">
        <v>1</v>
      </c>
    </row>
    <row r="20" spans="1:3">
      <c r="B20" t="s">
        <v>405</v>
      </c>
      <c r="C20">
        <v>1</v>
      </c>
    </row>
    <row r="21" spans="1:3">
      <c r="A21" t="s">
        <v>406</v>
      </c>
      <c r="C21">
        <v>8</v>
      </c>
    </row>
    <row r="22" spans="1:3">
      <c r="A22" t="s">
        <v>320</v>
      </c>
      <c r="B22" t="s">
        <v>407</v>
      </c>
      <c r="C22">
        <v>2</v>
      </c>
    </row>
    <row r="23" spans="1:3">
      <c r="B23" t="s">
        <v>408</v>
      </c>
      <c r="C23">
        <v>1</v>
      </c>
    </row>
    <row r="24" spans="1:3">
      <c r="B24" t="s">
        <v>409</v>
      </c>
      <c r="C24">
        <v>1</v>
      </c>
    </row>
    <row r="25" spans="1:3">
      <c r="B25" t="s">
        <v>410</v>
      </c>
      <c r="C25">
        <v>1</v>
      </c>
    </row>
    <row r="26" spans="1:3">
      <c r="A26" t="s">
        <v>411</v>
      </c>
      <c r="C26">
        <v>5</v>
      </c>
    </row>
    <row r="27" spans="1:3">
      <c r="A27" t="s">
        <v>309</v>
      </c>
      <c r="B27" t="s">
        <v>412</v>
      </c>
      <c r="C27">
        <v>1</v>
      </c>
    </row>
    <row r="28" spans="1:3">
      <c r="B28" t="s">
        <v>413</v>
      </c>
      <c r="C28">
        <v>1</v>
      </c>
    </row>
    <row r="29" spans="1:3">
      <c r="B29" t="s">
        <v>414</v>
      </c>
      <c r="C29">
        <v>1</v>
      </c>
    </row>
    <row r="30" spans="1:3">
      <c r="B30" t="s">
        <v>415</v>
      </c>
      <c r="C30">
        <v>1</v>
      </c>
    </row>
    <row r="31" spans="1:3">
      <c r="B31" t="s">
        <v>416</v>
      </c>
      <c r="C31">
        <v>1</v>
      </c>
    </row>
    <row r="32" spans="1:3">
      <c r="B32" t="s">
        <v>417</v>
      </c>
      <c r="C32">
        <v>1</v>
      </c>
    </row>
    <row r="33" spans="1:3">
      <c r="B33" t="s">
        <v>418</v>
      </c>
      <c r="C33">
        <v>1</v>
      </c>
    </row>
    <row r="34" spans="1:3">
      <c r="B34" t="s">
        <v>419</v>
      </c>
      <c r="C34">
        <v>1</v>
      </c>
    </row>
    <row r="35" spans="1:3">
      <c r="B35" t="s">
        <v>420</v>
      </c>
      <c r="C35">
        <v>1</v>
      </c>
    </row>
    <row r="36" spans="1:3">
      <c r="B36" t="s">
        <v>421</v>
      </c>
      <c r="C36">
        <v>1</v>
      </c>
    </row>
    <row r="37" spans="1:3">
      <c r="B37" t="s">
        <v>422</v>
      </c>
      <c r="C37">
        <v>1</v>
      </c>
    </row>
    <row r="38" spans="1:3">
      <c r="A38" t="s">
        <v>423</v>
      </c>
      <c r="C38">
        <v>11</v>
      </c>
    </row>
    <row r="39" spans="1:3">
      <c r="A39" t="s">
        <v>316</v>
      </c>
      <c r="B39" t="s">
        <v>424</v>
      </c>
      <c r="C39">
        <v>1</v>
      </c>
    </row>
    <row r="40" spans="1:3">
      <c r="B40" t="s">
        <v>425</v>
      </c>
      <c r="C40">
        <v>1</v>
      </c>
    </row>
    <row r="41" spans="1:3">
      <c r="B41" t="s">
        <v>426</v>
      </c>
      <c r="C41">
        <v>1</v>
      </c>
    </row>
    <row r="42" spans="1:3">
      <c r="A42" t="s">
        <v>427</v>
      </c>
      <c r="C42">
        <v>3</v>
      </c>
    </row>
    <row r="43" spans="1:3">
      <c r="A43" t="s">
        <v>325</v>
      </c>
      <c r="B43" t="s">
        <v>428</v>
      </c>
      <c r="C43">
        <v>1</v>
      </c>
    </row>
    <row r="44" spans="1:3">
      <c r="B44" t="s">
        <v>429</v>
      </c>
      <c r="C44">
        <v>1</v>
      </c>
    </row>
    <row r="45" spans="1:3">
      <c r="B45" t="s">
        <v>430</v>
      </c>
      <c r="C45">
        <v>1</v>
      </c>
    </row>
    <row r="46" spans="1:3">
      <c r="B46" t="s">
        <v>431</v>
      </c>
      <c r="C46">
        <v>1</v>
      </c>
    </row>
    <row r="47" spans="1:3">
      <c r="B47" t="s">
        <v>432</v>
      </c>
      <c r="C47">
        <v>1</v>
      </c>
    </row>
    <row r="48" spans="1:3">
      <c r="A48" t="s">
        <v>433</v>
      </c>
      <c r="C48">
        <v>5</v>
      </c>
    </row>
    <row r="49" spans="1:3">
      <c r="A49" t="s">
        <v>327</v>
      </c>
      <c r="B49" t="s">
        <v>434</v>
      </c>
      <c r="C49">
        <v>1</v>
      </c>
    </row>
    <row r="50" spans="1:3">
      <c r="B50" t="s">
        <v>435</v>
      </c>
      <c r="C50">
        <v>1</v>
      </c>
    </row>
    <row r="51" spans="1:3">
      <c r="B51" t="s">
        <v>436</v>
      </c>
      <c r="C51">
        <v>1</v>
      </c>
    </row>
    <row r="52" spans="1:3">
      <c r="A52" t="s">
        <v>437</v>
      </c>
      <c r="C52">
        <v>3</v>
      </c>
    </row>
    <row r="53" spans="1:3">
      <c r="A53" t="s">
        <v>438</v>
      </c>
      <c r="B53" t="s">
        <v>439</v>
      </c>
      <c r="C53">
        <v>1</v>
      </c>
    </row>
    <row r="54" spans="1:3">
      <c r="A54" t="s">
        <v>440</v>
      </c>
      <c r="C54">
        <v>1</v>
      </c>
    </row>
    <row r="55" spans="1:3">
      <c r="A55" t="s">
        <v>333</v>
      </c>
      <c r="B55" t="s">
        <v>441</v>
      </c>
      <c r="C55">
        <v>1</v>
      </c>
    </row>
    <row r="56" spans="1:3">
      <c r="B56" t="s">
        <v>442</v>
      </c>
      <c r="C56">
        <v>1</v>
      </c>
    </row>
    <row r="57" spans="1:3">
      <c r="B57" t="s">
        <v>443</v>
      </c>
      <c r="C57">
        <v>1</v>
      </c>
    </row>
    <row r="58" spans="1:3">
      <c r="B58" t="s">
        <v>444</v>
      </c>
      <c r="C58">
        <v>1</v>
      </c>
    </row>
    <row r="59" spans="1:3">
      <c r="B59" t="s">
        <v>445</v>
      </c>
      <c r="C59">
        <v>1</v>
      </c>
    </row>
    <row r="60" spans="1:3">
      <c r="B60" t="s">
        <v>446</v>
      </c>
      <c r="C60">
        <v>1</v>
      </c>
    </row>
    <row r="61" spans="1:3">
      <c r="A61" t="s">
        <v>447</v>
      </c>
      <c r="C61">
        <v>6</v>
      </c>
    </row>
    <row r="62" spans="1:3">
      <c r="A62" t="s">
        <v>350</v>
      </c>
      <c r="B62" t="s">
        <v>448</v>
      </c>
      <c r="C62">
        <v>1</v>
      </c>
    </row>
    <row r="63" spans="1:3">
      <c r="B63" t="s">
        <v>449</v>
      </c>
      <c r="C63">
        <v>1</v>
      </c>
    </row>
    <row r="64" spans="1:3">
      <c r="B64" t="s">
        <v>450</v>
      </c>
      <c r="C64">
        <v>1</v>
      </c>
    </row>
    <row r="65" spans="1:3">
      <c r="B65" t="s">
        <v>451</v>
      </c>
      <c r="C65">
        <v>1</v>
      </c>
    </row>
    <row r="66" spans="1:3">
      <c r="B66" t="s">
        <v>452</v>
      </c>
      <c r="C66">
        <v>1</v>
      </c>
    </row>
    <row r="67" spans="1:3">
      <c r="A67" t="s">
        <v>453</v>
      </c>
      <c r="C67">
        <v>5</v>
      </c>
    </row>
    <row r="68" spans="1:3">
      <c r="A68" t="s">
        <v>340</v>
      </c>
      <c r="B68" t="s">
        <v>454</v>
      </c>
      <c r="C68">
        <v>1</v>
      </c>
    </row>
    <row r="69" spans="1:3">
      <c r="B69" t="s">
        <v>455</v>
      </c>
      <c r="C69">
        <v>1</v>
      </c>
    </row>
    <row r="70" spans="1:3">
      <c r="B70" t="s">
        <v>456</v>
      </c>
      <c r="C70">
        <v>1</v>
      </c>
    </row>
    <row r="71" spans="1:3">
      <c r="A71" t="s">
        <v>457</v>
      </c>
      <c r="C71">
        <v>3</v>
      </c>
    </row>
    <row r="72" spans="1:3">
      <c r="A72" t="s">
        <v>458</v>
      </c>
      <c r="C72">
        <v>50</v>
      </c>
    </row>
    <row r="81" spans="1:2">
      <c r="A81" s="1" t="s">
        <v>459</v>
      </c>
      <c r="B81" t="s">
        <v>394</v>
      </c>
    </row>
    <row r="82" spans="1:2">
      <c r="A82" s="2" t="s">
        <v>312</v>
      </c>
      <c r="B82">
        <v>8</v>
      </c>
    </row>
    <row r="83" spans="1:2">
      <c r="A83" s="2" t="s">
        <v>320</v>
      </c>
      <c r="B83">
        <v>5</v>
      </c>
    </row>
    <row r="84" spans="1:2">
      <c r="A84" s="2" t="s">
        <v>309</v>
      </c>
      <c r="B84">
        <v>11</v>
      </c>
    </row>
    <row r="85" spans="1:2">
      <c r="A85" s="2" t="s">
        <v>316</v>
      </c>
      <c r="B85">
        <v>3</v>
      </c>
    </row>
    <row r="86" spans="1:2">
      <c r="A86" s="2" t="s">
        <v>460</v>
      </c>
    </row>
    <row r="87" spans="1:2">
      <c r="A87" s="2" t="s">
        <v>325</v>
      </c>
      <c r="B87">
        <v>5</v>
      </c>
    </row>
    <row r="88" spans="1:2">
      <c r="A88" s="2" t="s">
        <v>327</v>
      </c>
      <c r="B88">
        <v>3</v>
      </c>
    </row>
    <row r="89" spans="1:2">
      <c r="A89" s="2" t="s">
        <v>438</v>
      </c>
      <c r="B89">
        <v>1</v>
      </c>
    </row>
    <row r="90" spans="1:2">
      <c r="A90" s="2" t="s">
        <v>333</v>
      </c>
      <c r="B90">
        <v>6</v>
      </c>
    </row>
    <row r="91" spans="1:2">
      <c r="A91" s="2" t="s">
        <v>350</v>
      </c>
      <c r="B91">
        <v>5</v>
      </c>
    </row>
    <row r="92" spans="1:2">
      <c r="A92" s="2" t="s">
        <v>340</v>
      </c>
      <c r="B92">
        <v>3</v>
      </c>
    </row>
    <row r="93" spans="1:2">
      <c r="A93" s="2">
        <v>0</v>
      </c>
    </row>
    <row r="94" spans="1:2">
      <c r="A94" s="2" t="s">
        <v>458</v>
      </c>
      <c r="B94">
        <v>50</v>
      </c>
    </row>
    <row r="102" customFormat="1"/>
    <row r="103" customFormat="1"/>
    <row r="104" customFormat="1"/>
    <row r="105" customFormat="1"/>
    <row r="106" customFormat="1"/>
    <row r="107" customFormat="1"/>
    <row r="108" customFormat="1"/>
    <row r="109" customFormat="1"/>
    <row r="110" customFormat="1"/>
    <row r="111" customFormat="1"/>
    <row r="112" customFormat="1"/>
    <row r="124" spans="1:1" ht="26.25">
      <c r="A124" s="3" t="s">
        <v>461</v>
      </c>
    </row>
    <row r="129" spans="1:2">
      <c r="A129" s="1" t="s">
        <v>459</v>
      </c>
      <c r="B129" t="s">
        <v>394</v>
      </c>
    </row>
    <row r="130" spans="1:2">
      <c r="A130" s="2" t="s">
        <v>462</v>
      </c>
      <c r="B130">
        <v>10</v>
      </c>
    </row>
    <row r="131" spans="1:2">
      <c r="A131" s="2" t="s">
        <v>463</v>
      </c>
      <c r="B131">
        <v>1</v>
      </c>
    </row>
    <row r="132" spans="1:2">
      <c r="A132" s="2" t="s">
        <v>317</v>
      </c>
      <c r="B132">
        <v>2</v>
      </c>
    </row>
    <row r="133" spans="1:2">
      <c r="A133" s="2" t="s">
        <v>310</v>
      </c>
      <c r="B133">
        <v>12</v>
      </c>
    </row>
    <row r="134" spans="1:2">
      <c r="A134" s="2" t="s">
        <v>464</v>
      </c>
      <c r="B134">
        <v>2</v>
      </c>
    </row>
    <row r="135" spans="1:2">
      <c r="A135" s="2" t="s">
        <v>465</v>
      </c>
      <c r="B135">
        <v>1</v>
      </c>
    </row>
    <row r="136" spans="1:2">
      <c r="A136" s="2" t="s">
        <v>466</v>
      </c>
      <c r="B136">
        <v>3</v>
      </c>
    </row>
    <row r="137" spans="1:2">
      <c r="A137" s="2" t="s">
        <v>460</v>
      </c>
    </row>
    <row r="138" spans="1:2">
      <c r="A138" s="2" t="s">
        <v>467</v>
      </c>
      <c r="B138">
        <v>1</v>
      </c>
    </row>
    <row r="139" spans="1:2">
      <c r="A139" s="2" t="s">
        <v>468</v>
      </c>
      <c r="B139">
        <v>1</v>
      </c>
    </row>
    <row r="140" spans="1:2">
      <c r="A140" s="2" t="s">
        <v>469</v>
      </c>
      <c r="B140">
        <v>1</v>
      </c>
    </row>
    <row r="141" spans="1:2">
      <c r="A141" s="2" t="s">
        <v>470</v>
      </c>
      <c r="B141">
        <v>1</v>
      </c>
    </row>
    <row r="142" spans="1:2">
      <c r="A142" s="2" t="s">
        <v>471</v>
      </c>
      <c r="B142">
        <v>4</v>
      </c>
    </row>
    <row r="143" spans="1:2">
      <c r="A143" s="2" t="s">
        <v>472</v>
      </c>
      <c r="B143">
        <v>1</v>
      </c>
    </row>
    <row r="144" spans="1:2">
      <c r="A144" s="2" t="s">
        <v>473</v>
      </c>
      <c r="B144">
        <v>2</v>
      </c>
    </row>
    <row r="145" spans="1:2">
      <c r="A145" s="2" t="s">
        <v>474</v>
      </c>
      <c r="B145">
        <v>1</v>
      </c>
    </row>
    <row r="146" spans="1:2">
      <c r="A146" s="2" t="s">
        <v>475</v>
      </c>
      <c r="B146">
        <v>1</v>
      </c>
    </row>
    <row r="147" spans="1:2">
      <c r="A147" s="2" t="s">
        <v>476</v>
      </c>
      <c r="B147">
        <v>1</v>
      </c>
    </row>
    <row r="148" spans="1:2">
      <c r="A148" s="2" t="s">
        <v>477</v>
      </c>
      <c r="B148">
        <v>1</v>
      </c>
    </row>
    <row r="149" spans="1:2">
      <c r="A149" s="2" t="s">
        <v>478</v>
      </c>
      <c r="B149">
        <v>1</v>
      </c>
    </row>
    <row r="150" spans="1:2">
      <c r="A150" s="2" t="s">
        <v>479</v>
      </c>
      <c r="B150">
        <v>1</v>
      </c>
    </row>
    <row r="151" spans="1:2">
      <c r="A151" s="2" t="s">
        <v>480</v>
      </c>
      <c r="B151">
        <v>1</v>
      </c>
    </row>
    <row r="152" spans="1:2">
      <c r="A152" s="2" t="s">
        <v>481</v>
      </c>
      <c r="B152">
        <v>1</v>
      </c>
    </row>
    <row r="153" spans="1:2">
      <c r="A153" s="2" t="s">
        <v>458</v>
      </c>
      <c r="B153">
        <v>50</v>
      </c>
    </row>
    <row r="181" spans="1:2" ht="26.25">
      <c r="A181" s="3" t="s">
        <v>482</v>
      </c>
    </row>
    <row r="186" spans="1:2">
      <c r="A186" s="1" t="s">
        <v>459</v>
      </c>
      <c r="B186" t="s">
        <v>394</v>
      </c>
    </row>
    <row r="187" spans="1:2">
      <c r="A187" s="2" t="s">
        <v>483</v>
      </c>
      <c r="B187">
        <v>1</v>
      </c>
    </row>
    <row r="188" spans="1:2">
      <c r="A188" s="2" t="s">
        <v>484</v>
      </c>
      <c r="B188">
        <v>1</v>
      </c>
    </row>
    <row r="189" spans="1:2">
      <c r="A189" s="2" t="s">
        <v>485</v>
      </c>
      <c r="B189">
        <v>1</v>
      </c>
    </row>
    <row r="190" spans="1:2">
      <c r="A190" s="2" t="s">
        <v>486</v>
      </c>
      <c r="B190">
        <v>1</v>
      </c>
    </row>
    <row r="191" spans="1:2">
      <c r="A191" s="2" t="s">
        <v>487</v>
      </c>
      <c r="B191">
        <v>1</v>
      </c>
    </row>
    <row r="192" spans="1:2">
      <c r="A192" s="2" t="s">
        <v>488</v>
      </c>
      <c r="B192">
        <v>1</v>
      </c>
    </row>
    <row r="193" spans="1:2">
      <c r="A193" s="2" t="s">
        <v>489</v>
      </c>
      <c r="B193">
        <v>1</v>
      </c>
    </row>
    <row r="194" spans="1:2">
      <c r="A194" s="2" t="s">
        <v>460</v>
      </c>
    </row>
    <row r="195" spans="1:2">
      <c r="A195" s="2" t="s">
        <v>490</v>
      </c>
      <c r="B195">
        <v>1</v>
      </c>
    </row>
    <row r="196" spans="1:2">
      <c r="A196" s="2" t="s">
        <v>491</v>
      </c>
      <c r="B196">
        <v>1</v>
      </c>
    </row>
    <row r="197" spans="1:2">
      <c r="A197" s="2" t="s">
        <v>492</v>
      </c>
      <c r="B197">
        <v>2</v>
      </c>
    </row>
    <row r="198" spans="1:2">
      <c r="A198" s="2" t="s">
        <v>493</v>
      </c>
      <c r="B198">
        <v>1</v>
      </c>
    </row>
    <row r="199" spans="1:2">
      <c r="A199" s="2" t="s">
        <v>494</v>
      </c>
      <c r="B199">
        <v>1</v>
      </c>
    </row>
    <row r="200" spans="1:2">
      <c r="A200" s="2" t="s">
        <v>495</v>
      </c>
      <c r="B200">
        <v>1</v>
      </c>
    </row>
    <row r="201" spans="1:2">
      <c r="A201" s="2" t="s">
        <v>496</v>
      </c>
      <c r="B201">
        <v>1</v>
      </c>
    </row>
    <row r="202" spans="1:2">
      <c r="A202" s="2" t="s">
        <v>497</v>
      </c>
      <c r="B202">
        <v>1</v>
      </c>
    </row>
    <row r="203" spans="1:2">
      <c r="A203" s="2" t="s">
        <v>498</v>
      </c>
      <c r="B203">
        <v>1</v>
      </c>
    </row>
    <row r="204" spans="1:2">
      <c r="A204" s="2" t="s">
        <v>499</v>
      </c>
      <c r="B204">
        <v>1</v>
      </c>
    </row>
    <row r="205" spans="1:2">
      <c r="A205" s="2" t="s">
        <v>500</v>
      </c>
      <c r="B205">
        <v>1</v>
      </c>
    </row>
    <row r="206" spans="1:2">
      <c r="A206" s="2" t="s">
        <v>501</v>
      </c>
      <c r="B206">
        <v>1</v>
      </c>
    </row>
    <row r="207" spans="1:2">
      <c r="A207" s="2" t="s">
        <v>502</v>
      </c>
      <c r="B207">
        <v>1</v>
      </c>
    </row>
    <row r="208" spans="1:2">
      <c r="A208" s="2" t="s">
        <v>503</v>
      </c>
      <c r="B208">
        <v>1</v>
      </c>
    </row>
    <row r="209" spans="1:2">
      <c r="A209" s="2" t="s">
        <v>504</v>
      </c>
      <c r="B209">
        <v>1</v>
      </c>
    </row>
    <row r="210" spans="1:2">
      <c r="A210" s="2" t="s">
        <v>505</v>
      </c>
      <c r="B210">
        <v>1</v>
      </c>
    </row>
    <row r="211" spans="1:2">
      <c r="A211" s="2" t="s">
        <v>506</v>
      </c>
      <c r="B211">
        <v>1</v>
      </c>
    </row>
    <row r="212" spans="1:2">
      <c r="A212" s="2" t="s">
        <v>507</v>
      </c>
      <c r="B212">
        <v>1</v>
      </c>
    </row>
    <row r="213" spans="1:2">
      <c r="A213" s="2" t="s">
        <v>508</v>
      </c>
      <c r="B213">
        <v>1</v>
      </c>
    </row>
    <row r="214" spans="1:2">
      <c r="A214" s="2" t="s">
        <v>509</v>
      </c>
      <c r="B214">
        <v>1</v>
      </c>
    </row>
    <row r="215" spans="1:2">
      <c r="A215" s="2" t="s">
        <v>510</v>
      </c>
      <c r="B215">
        <v>1</v>
      </c>
    </row>
    <row r="216" spans="1:2">
      <c r="A216" s="2" t="s">
        <v>511</v>
      </c>
      <c r="B216">
        <v>1</v>
      </c>
    </row>
    <row r="217" spans="1:2">
      <c r="A217" s="2" t="s">
        <v>512</v>
      </c>
      <c r="B217">
        <v>1</v>
      </c>
    </row>
    <row r="218" spans="1:2">
      <c r="A218" s="2" t="s">
        <v>513</v>
      </c>
      <c r="B218">
        <v>1</v>
      </c>
    </row>
    <row r="219" spans="1:2">
      <c r="A219" s="2" t="s">
        <v>514</v>
      </c>
      <c r="B219">
        <v>1</v>
      </c>
    </row>
    <row r="220" spans="1:2">
      <c r="A220" s="2" t="s">
        <v>515</v>
      </c>
      <c r="B220">
        <v>1</v>
      </c>
    </row>
    <row r="221" spans="1:2">
      <c r="A221" s="2" t="s">
        <v>516</v>
      </c>
      <c r="B221">
        <v>1</v>
      </c>
    </row>
    <row r="222" spans="1:2">
      <c r="A222" s="2" t="s">
        <v>517</v>
      </c>
      <c r="B222">
        <v>2</v>
      </c>
    </row>
    <row r="223" spans="1:2">
      <c r="A223" s="2" t="s">
        <v>518</v>
      </c>
      <c r="B223">
        <v>1</v>
      </c>
    </row>
    <row r="224" spans="1:2">
      <c r="A224" s="2" t="s">
        <v>519</v>
      </c>
      <c r="B224">
        <v>1</v>
      </c>
    </row>
    <row r="225" spans="1:2">
      <c r="A225" s="2" t="s">
        <v>520</v>
      </c>
      <c r="B225">
        <v>1</v>
      </c>
    </row>
    <row r="226" spans="1:2">
      <c r="A226" s="2" t="s">
        <v>521</v>
      </c>
      <c r="B226">
        <v>1</v>
      </c>
    </row>
    <row r="227" spans="1:2">
      <c r="A227" s="2" t="s">
        <v>522</v>
      </c>
      <c r="B227">
        <v>1</v>
      </c>
    </row>
    <row r="228" spans="1:2">
      <c r="A228" s="2" t="s">
        <v>523</v>
      </c>
      <c r="B228">
        <v>1</v>
      </c>
    </row>
    <row r="229" spans="1:2">
      <c r="A229" s="2" t="s">
        <v>524</v>
      </c>
      <c r="B229">
        <v>1</v>
      </c>
    </row>
    <row r="230" spans="1:2">
      <c r="A230" s="2" t="s">
        <v>525</v>
      </c>
      <c r="B230">
        <v>1</v>
      </c>
    </row>
    <row r="231" spans="1:2">
      <c r="A231" s="2" t="s">
        <v>526</v>
      </c>
      <c r="B231">
        <v>1</v>
      </c>
    </row>
    <row r="232" spans="1:2">
      <c r="A232" s="2" t="s">
        <v>527</v>
      </c>
      <c r="B232">
        <v>1</v>
      </c>
    </row>
    <row r="233" spans="1:2">
      <c r="A233" s="2" t="s">
        <v>528</v>
      </c>
      <c r="B233">
        <v>1</v>
      </c>
    </row>
    <row r="234" spans="1:2">
      <c r="A234" s="2" t="s">
        <v>529</v>
      </c>
      <c r="B234">
        <v>1</v>
      </c>
    </row>
    <row r="235" spans="1:2">
      <c r="A235" s="2" t="s">
        <v>530</v>
      </c>
      <c r="B235">
        <v>1</v>
      </c>
    </row>
    <row r="236" spans="1:2">
      <c r="A236" s="2" t="s">
        <v>458</v>
      </c>
      <c r="B236">
        <v>50</v>
      </c>
    </row>
    <row r="305" spans="1:10">
      <c r="A305" s="1" t="s">
        <v>394</v>
      </c>
      <c r="B305" s="1" t="s">
        <v>531</v>
      </c>
    </row>
    <row r="306" spans="1:10">
      <c r="A306" s="1" t="s">
        <v>459</v>
      </c>
      <c r="B306" t="s">
        <v>334</v>
      </c>
      <c r="C306" t="s">
        <v>321</v>
      </c>
      <c r="D306" t="s">
        <v>317</v>
      </c>
      <c r="E306" t="s">
        <v>310</v>
      </c>
      <c r="F306" t="s">
        <v>438</v>
      </c>
      <c r="G306" t="s">
        <v>460</v>
      </c>
      <c r="H306" t="s">
        <v>345</v>
      </c>
      <c r="I306">
        <v>0</v>
      </c>
      <c r="J306" t="s">
        <v>458</v>
      </c>
    </row>
    <row r="307" spans="1:10">
      <c r="A307" s="2" t="s">
        <v>327</v>
      </c>
      <c r="D307">
        <v>1</v>
      </c>
      <c r="E307">
        <v>2</v>
      </c>
      <c r="J307">
        <v>3</v>
      </c>
    </row>
    <row r="308" spans="1:10">
      <c r="A308" s="2" t="s">
        <v>312</v>
      </c>
      <c r="E308">
        <v>7</v>
      </c>
      <c r="H308">
        <v>1</v>
      </c>
      <c r="J308">
        <v>8</v>
      </c>
    </row>
    <row r="309" spans="1:10">
      <c r="A309" s="2" t="s">
        <v>320</v>
      </c>
      <c r="C309">
        <v>5</v>
      </c>
      <c r="J309">
        <v>5</v>
      </c>
    </row>
    <row r="310" spans="1:10">
      <c r="A310" s="2" t="s">
        <v>438</v>
      </c>
      <c r="F310">
        <v>1</v>
      </c>
      <c r="J310">
        <v>1</v>
      </c>
    </row>
    <row r="311" spans="1:10">
      <c r="A311" s="2" t="s">
        <v>333</v>
      </c>
      <c r="B311">
        <v>3</v>
      </c>
      <c r="C311">
        <v>1</v>
      </c>
      <c r="E311">
        <v>2</v>
      </c>
      <c r="J311">
        <v>6</v>
      </c>
    </row>
    <row r="312" spans="1:10">
      <c r="A312" s="2" t="s">
        <v>309</v>
      </c>
      <c r="B312">
        <v>3</v>
      </c>
      <c r="C312">
        <v>1</v>
      </c>
      <c r="E312">
        <v>4</v>
      </c>
      <c r="H312">
        <v>3</v>
      </c>
      <c r="J312">
        <v>11</v>
      </c>
    </row>
    <row r="313" spans="1:10">
      <c r="A313" s="2" t="s">
        <v>316</v>
      </c>
      <c r="B313">
        <v>2</v>
      </c>
      <c r="D313">
        <v>1</v>
      </c>
      <c r="J313">
        <v>3</v>
      </c>
    </row>
    <row r="314" spans="1:10">
      <c r="A314" s="2" t="s">
        <v>325</v>
      </c>
      <c r="E314">
        <v>4</v>
      </c>
      <c r="H314">
        <v>1</v>
      </c>
      <c r="J314">
        <v>5</v>
      </c>
    </row>
    <row r="315" spans="1:10">
      <c r="A315" s="2" t="s">
        <v>460</v>
      </c>
    </row>
    <row r="316" spans="1:10">
      <c r="A316" s="2" t="s">
        <v>350</v>
      </c>
      <c r="B316">
        <v>5</v>
      </c>
      <c r="J316">
        <v>5</v>
      </c>
    </row>
    <row r="317" spans="1:10">
      <c r="A317" s="2" t="s">
        <v>340</v>
      </c>
      <c r="B317">
        <v>1</v>
      </c>
      <c r="E317">
        <v>2</v>
      </c>
      <c r="J317">
        <v>3</v>
      </c>
    </row>
    <row r="318" spans="1:10">
      <c r="A318" s="2">
        <v>0</v>
      </c>
    </row>
    <row r="319" spans="1:10">
      <c r="A319" s="2" t="s">
        <v>458</v>
      </c>
      <c r="B319">
        <v>14</v>
      </c>
      <c r="C319">
        <v>7</v>
      </c>
      <c r="D319">
        <v>2</v>
      </c>
      <c r="E319">
        <v>21</v>
      </c>
      <c r="F319">
        <v>1</v>
      </c>
      <c r="H319">
        <v>5</v>
      </c>
      <c r="J319">
        <v>50</v>
      </c>
    </row>
  </sheetData>
  <hyperlinks>
    <hyperlink ref="A2" location="'Extract Field List'!A1" display="Back to Home" xr:uid="{B5E4AA82-86B7-4157-805D-94999713EBFA}"/>
  </hyperlinks>
  <pageMargins left="0.7" right="0.7" top="0.75" bottom="0.75" header="0.3" footer="0.3"/>
  <pageSetup paperSize="9"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350D5-3A55-47FB-A616-BD09D112FFC1}">
  <dimension ref="A2:P108"/>
  <sheetViews>
    <sheetView workbookViewId="0">
      <selection activeCell="E21" sqref="E21"/>
    </sheetView>
  </sheetViews>
  <sheetFormatPr defaultRowHeight="15"/>
  <cols>
    <col min="1" max="1" width="194.28515625" bestFit="1" customWidth="1"/>
    <col min="2" max="2" width="9.85546875" bestFit="1" customWidth="1"/>
    <col min="3" max="3" width="13.42578125" bestFit="1" customWidth="1"/>
    <col min="4" max="4" width="13.85546875" bestFit="1" customWidth="1"/>
    <col min="5" max="5" width="12.42578125" bestFit="1" customWidth="1"/>
    <col min="6" max="6" width="19.7109375" bestFit="1" customWidth="1"/>
    <col min="11" max="11" width="12.42578125" bestFit="1" customWidth="1"/>
    <col min="12" max="12" width="19.7109375" bestFit="1" customWidth="1"/>
    <col min="15" max="15" width="12.42578125" bestFit="1" customWidth="1"/>
    <col min="16" max="16" width="19.7109375" bestFit="1" customWidth="1"/>
  </cols>
  <sheetData>
    <row r="2" spans="1:16">
      <c r="A2" s="7" t="s">
        <v>396</v>
      </c>
    </row>
    <row r="7" spans="1:16" ht="26.25">
      <c r="A7" s="3" t="s">
        <v>532</v>
      </c>
      <c r="K7" s="3" t="s">
        <v>533</v>
      </c>
    </row>
    <row r="9" spans="1:16" ht="26.25">
      <c r="K9" s="3" t="s">
        <v>534</v>
      </c>
      <c r="O9" s="3" t="s">
        <v>535</v>
      </c>
    </row>
    <row r="12" spans="1:16">
      <c r="A12" s="1" t="s">
        <v>459</v>
      </c>
      <c r="B12" t="s">
        <v>394</v>
      </c>
      <c r="E12" s="1" t="s">
        <v>459</v>
      </c>
      <c r="F12" t="s">
        <v>394</v>
      </c>
      <c r="K12" s="1" t="s">
        <v>459</v>
      </c>
      <c r="L12" t="s">
        <v>394</v>
      </c>
      <c r="O12" s="1" t="s">
        <v>459</v>
      </c>
      <c r="P12" t="s">
        <v>394</v>
      </c>
    </row>
    <row r="13" spans="1:16">
      <c r="A13" s="2">
        <v>4</v>
      </c>
      <c r="B13">
        <v>3</v>
      </c>
      <c r="E13" s="2">
        <v>4</v>
      </c>
      <c r="F13">
        <v>2</v>
      </c>
      <c r="K13" s="2">
        <v>4</v>
      </c>
      <c r="L13">
        <v>4</v>
      </c>
      <c r="O13" s="2">
        <v>0</v>
      </c>
      <c r="P13">
        <v>22</v>
      </c>
    </row>
    <row r="14" spans="1:16">
      <c r="A14" s="2">
        <v>7</v>
      </c>
      <c r="B14">
        <v>2</v>
      </c>
      <c r="E14" s="2">
        <v>7</v>
      </c>
      <c r="F14">
        <v>3</v>
      </c>
      <c r="K14" s="2">
        <v>7</v>
      </c>
      <c r="L14">
        <v>3</v>
      </c>
      <c r="O14" s="2">
        <v>1</v>
      </c>
      <c r="P14">
        <v>9</v>
      </c>
    </row>
    <row r="15" spans="1:16">
      <c r="A15" s="2">
        <v>11</v>
      </c>
      <c r="B15">
        <v>1</v>
      </c>
      <c r="E15" s="2">
        <v>10</v>
      </c>
      <c r="F15">
        <v>1</v>
      </c>
      <c r="K15" s="2">
        <v>7.6</v>
      </c>
      <c r="L15">
        <v>2</v>
      </c>
      <c r="O15" s="2">
        <v>2</v>
      </c>
      <c r="P15">
        <v>6</v>
      </c>
    </row>
    <row r="16" spans="1:16">
      <c r="A16" s="2">
        <v>12</v>
      </c>
      <c r="B16">
        <v>3</v>
      </c>
      <c r="E16" s="2">
        <v>10.6</v>
      </c>
      <c r="F16">
        <v>1</v>
      </c>
      <c r="K16" s="2">
        <v>10</v>
      </c>
      <c r="L16">
        <v>1</v>
      </c>
      <c r="O16" s="2">
        <v>3</v>
      </c>
      <c r="P16">
        <v>4</v>
      </c>
    </row>
    <row r="17" spans="1:16">
      <c r="A17" s="2">
        <v>18</v>
      </c>
      <c r="B17">
        <v>4</v>
      </c>
      <c r="E17" s="2">
        <v>17.600000000000001</v>
      </c>
      <c r="F17">
        <v>2</v>
      </c>
      <c r="K17" s="2">
        <v>15.6</v>
      </c>
      <c r="L17">
        <v>2</v>
      </c>
      <c r="O17" s="2" t="s">
        <v>460</v>
      </c>
      <c r="P17">
        <v>1</v>
      </c>
    </row>
    <row r="18" spans="1:16">
      <c r="A18" s="2">
        <v>31</v>
      </c>
      <c r="B18">
        <v>1</v>
      </c>
      <c r="E18" s="2">
        <v>28</v>
      </c>
      <c r="F18">
        <v>1</v>
      </c>
      <c r="K18" s="2">
        <v>27</v>
      </c>
      <c r="L18">
        <v>1</v>
      </c>
      <c r="O18" s="2">
        <v>4</v>
      </c>
      <c r="P18">
        <v>2</v>
      </c>
    </row>
    <row r="19" spans="1:16">
      <c r="A19" s="2" t="s">
        <v>460</v>
      </c>
      <c r="B19">
        <v>1</v>
      </c>
      <c r="E19" s="2" t="s">
        <v>460</v>
      </c>
      <c r="K19" s="2" t="s">
        <v>460</v>
      </c>
      <c r="O19" s="2">
        <v>5</v>
      </c>
      <c r="P19">
        <v>1</v>
      </c>
    </row>
    <row r="20" spans="1:16">
      <c r="A20" s="2">
        <v>2</v>
      </c>
      <c r="B20">
        <v>3</v>
      </c>
      <c r="E20" s="2">
        <v>1.73</v>
      </c>
      <c r="F20">
        <v>1</v>
      </c>
      <c r="K20" s="2">
        <v>1.73</v>
      </c>
      <c r="L20">
        <v>1</v>
      </c>
      <c r="O20" s="2">
        <v>10.6</v>
      </c>
      <c r="P20">
        <v>1</v>
      </c>
    </row>
    <row r="21" spans="1:16">
      <c r="A21" s="2">
        <v>21</v>
      </c>
      <c r="B21">
        <v>1</v>
      </c>
      <c r="E21" s="2">
        <v>19</v>
      </c>
      <c r="F21">
        <v>1</v>
      </c>
      <c r="K21" s="2">
        <v>18</v>
      </c>
      <c r="L21">
        <v>1</v>
      </c>
      <c r="O21" s="2">
        <v>7</v>
      </c>
      <c r="P21">
        <v>1</v>
      </c>
    </row>
    <row r="22" spans="1:16">
      <c r="A22" s="2">
        <v>6</v>
      </c>
      <c r="B22">
        <v>3</v>
      </c>
      <c r="E22" s="2">
        <v>6</v>
      </c>
      <c r="F22">
        <v>2</v>
      </c>
      <c r="K22" s="2">
        <v>9.8000000000000007</v>
      </c>
      <c r="L22">
        <v>1</v>
      </c>
      <c r="O22" s="2">
        <v>1.49</v>
      </c>
      <c r="P22">
        <v>1</v>
      </c>
    </row>
    <row r="23" spans="1:16">
      <c r="A23" s="2">
        <v>10</v>
      </c>
      <c r="B23">
        <v>1</v>
      </c>
      <c r="E23" s="2">
        <v>9.8000000000000007</v>
      </c>
      <c r="F23">
        <v>1</v>
      </c>
      <c r="K23" s="2">
        <v>5</v>
      </c>
      <c r="L23">
        <v>3</v>
      </c>
      <c r="O23" s="2">
        <v>0.5</v>
      </c>
      <c r="P23">
        <v>1</v>
      </c>
    </row>
    <row r="24" spans="1:16">
      <c r="A24" s="2">
        <v>5</v>
      </c>
      <c r="B24">
        <v>4</v>
      </c>
      <c r="E24" s="2">
        <v>5</v>
      </c>
      <c r="F24">
        <v>3</v>
      </c>
      <c r="K24" s="2">
        <v>16</v>
      </c>
      <c r="L24">
        <v>1</v>
      </c>
      <c r="O24" s="2">
        <v>5.2</v>
      </c>
      <c r="P24">
        <v>1</v>
      </c>
    </row>
    <row r="25" spans="1:16">
      <c r="A25" s="2">
        <v>19</v>
      </c>
      <c r="B25">
        <v>1</v>
      </c>
      <c r="E25" s="2">
        <v>18</v>
      </c>
      <c r="F25">
        <v>2</v>
      </c>
      <c r="K25" s="2">
        <v>2</v>
      </c>
      <c r="L25">
        <v>4</v>
      </c>
      <c r="O25" s="2" t="s">
        <v>458</v>
      </c>
      <c r="P25">
        <v>50</v>
      </c>
    </row>
    <row r="26" spans="1:16">
      <c r="A26" s="2">
        <v>15</v>
      </c>
      <c r="B26">
        <v>2</v>
      </c>
      <c r="E26" s="2">
        <v>2</v>
      </c>
      <c r="F26">
        <v>2</v>
      </c>
      <c r="K26" s="2">
        <v>14</v>
      </c>
      <c r="L26">
        <v>3</v>
      </c>
    </row>
    <row r="27" spans="1:16">
      <c r="A27" s="2">
        <v>52</v>
      </c>
      <c r="B27">
        <v>2</v>
      </c>
      <c r="E27" s="2">
        <v>15</v>
      </c>
      <c r="F27">
        <v>2</v>
      </c>
      <c r="K27" s="2">
        <v>12</v>
      </c>
      <c r="L27">
        <v>1</v>
      </c>
    </row>
    <row r="28" spans="1:16">
      <c r="A28" s="2">
        <v>8</v>
      </c>
      <c r="B28">
        <v>3</v>
      </c>
      <c r="E28" s="2">
        <v>5.4</v>
      </c>
      <c r="F28">
        <v>1</v>
      </c>
      <c r="K28" s="2">
        <v>5.4</v>
      </c>
      <c r="L28">
        <v>1</v>
      </c>
    </row>
    <row r="29" spans="1:16">
      <c r="A29" s="2">
        <v>22</v>
      </c>
      <c r="B29">
        <v>1</v>
      </c>
      <c r="E29" s="2">
        <v>52</v>
      </c>
      <c r="F29">
        <v>1</v>
      </c>
      <c r="K29" s="2">
        <v>48</v>
      </c>
      <c r="L29">
        <v>1</v>
      </c>
    </row>
    <row r="30" spans="1:16">
      <c r="A30" s="2">
        <v>3</v>
      </c>
      <c r="B30">
        <v>2</v>
      </c>
      <c r="E30" s="2">
        <v>9.5</v>
      </c>
      <c r="F30">
        <v>1</v>
      </c>
      <c r="K30" s="2">
        <v>8.5</v>
      </c>
      <c r="L30">
        <v>1</v>
      </c>
    </row>
    <row r="31" spans="1:16">
      <c r="A31" s="2">
        <v>24</v>
      </c>
      <c r="B31">
        <v>1</v>
      </c>
      <c r="E31" s="2">
        <v>7.2</v>
      </c>
      <c r="F31">
        <v>1</v>
      </c>
      <c r="K31" s="2">
        <v>7.2</v>
      </c>
      <c r="L31">
        <v>1</v>
      </c>
    </row>
    <row r="32" spans="1:16">
      <c r="A32" s="2">
        <v>14</v>
      </c>
      <c r="B32">
        <v>2</v>
      </c>
      <c r="E32" s="2">
        <v>21.2</v>
      </c>
      <c r="F32">
        <v>1</v>
      </c>
      <c r="K32" s="2">
        <v>16.2</v>
      </c>
      <c r="L32">
        <v>1</v>
      </c>
    </row>
    <row r="33" spans="1:12">
      <c r="A33" s="2">
        <v>9</v>
      </c>
      <c r="B33">
        <v>2</v>
      </c>
      <c r="E33" s="2">
        <v>3</v>
      </c>
      <c r="F33">
        <v>3</v>
      </c>
      <c r="K33" s="2">
        <v>23.4</v>
      </c>
      <c r="L33">
        <v>1</v>
      </c>
    </row>
    <row r="34" spans="1:12">
      <c r="A34" s="2">
        <v>32</v>
      </c>
      <c r="B34">
        <v>1</v>
      </c>
      <c r="E34" s="2">
        <v>23.4</v>
      </c>
      <c r="F34">
        <v>1</v>
      </c>
      <c r="K34" s="2">
        <v>3</v>
      </c>
      <c r="L34">
        <v>1</v>
      </c>
    </row>
    <row r="35" spans="1:12">
      <c r="A35" s="2">
        <v>23</v>
      </c>
      <c r="B35">
        <v>1</v>
      </c>
      <c r="E35" s="2">
        <v>14</v>
      </c>
      <c r="F35">
        <v>1</v>
      </c>
      <c r="K35" s="2">
        <v>4.5</v>
      </c>
      <c r="L35">
        <v>1</v>
      </c>
    </row>
    <row r="36" spans="1:12">
      <c r="A36" s="2">
        <v>44</v>
      </c>
      <c r="B36">
        <v>1</v>
      </c>
      <c r="E36" s="2">
        <v>7.6</v>
      </c>
      <c r="F36">
        <v>1</v>
      </c>
      <c r="K36" s="2">
        <v>40.9</v>
      </c>
      <c r="L36">
        <v>1</v>
      </c>
    </row>
    <row r="37" spans="1:12">
      <c r="A37" s="2">
        <v>37</v>
      </c>
      <c r="B37">
        <v>1</v>
      </c>
      <c r="E37" s="2">
        <v>4.5</v>
      </c>
      <c r="F37">
        <v>1</v>
      </c>
      <c r="K37" s="2">
        <v>16.600000000000001</v>
      </c>
      <c r="L37">
        <v>1</v>
      </c>
    </row>
    <row r="38" spans="1:12">
      <c r="A38" s="2">
        <v>28</v>
      </c>
      <c r="B38">
        <v>1</v>
      </c>
      <c r="E38" s="2">
        <v>51.5</v>
      </c>
      <c r="F38">
        <v>1</v>
      </c>
      <c r="K38" s="2">
        <v>17.670000000000002</v>
      </c>
      <c r="L38">
        <v>1</v>
      </c>
    </row>
    <row r="39" spans="1:12">
      <c r="A39" s="2">
        <v>38</v>
      </c>
      <c r="B39">
        <v>1</v>
      </c>
      <c r="E39" s="2">
        <v>20.67</v>
      </c>
      <c r="F39">
        <v>1</v>
      </c>
      <c r="K39" s="2">
        <v>27.27</v>
      </c>
      <c r="L39">
        <v>1</v>
      </c>
    </row>
    <row r="40" spans="1:12">
      <c r="A40" s="2">
        <v>13</v>
      </c>
      <c r="B40">
        <v>1</v>
      </c>
      <c r="E40" s="2">
        <v>30.27</v>
      </c>
      <c r="F40">
        <v>1</v>
      </c>
      <c r="K40" s="2">
        <v>12.27</v>
      </c>
      <c r="L40">
        <v>1</v>
      </c>
    </row>
    <row r="41" spans="1:12">
      <c r="A41" s="2" t="s">
        <v>458</v>
      </c>
      <c r="B41">
        <v>50</v>
      </c>
      <c r="E41" s="2">
        <v>13.27</v>
      </c>
      <c r="F41">
        <v>1</v>
      </c>
      <c r="K41" s="2">
        <v>7.8</v>
      </c>
      <c r="L41">
        <v>1</v>
      </c>
    </row>
    <row r="42" spans="1:12">
      <c r="E42" s="2">
        <v>8.8000000000000007</v>
      </c>
      <c r="F42">
        <v>1</v>
      </c>
      <c r="K42" s="2">
        <v>10.199999999999999</v>
      </c>
      <c r="L42">
        <v>1</v>
      </c>
    </row>
    <row r="43" spans="1:12">
      <c r="E43" s="2">
        <v>22.6</v>
      </c>
      <c r="F43">
        <v>1</v>
      </c>
      <c r="K43" s="2">
        <v>40</v>
      </c>
      <c r="L43">
        <v>1</v>
      </c>
    </row>
    <row r="44" spans="1:12">
      <c r="E44" s="2">
        <v>10.199999999999999</v>
      </c>
      <c r="F44">
        <v>1</v>
      </c>
      <c r="K44" s="2">
        <v>8</v>
      </c>
      <c r="L44">
        <v>1</v>
      </c>
    </row>
    <row r="45" spans="1:12">
      <c r="E45" s="2">
        <v>42</v>
      </c>
      <c r="F45">
        <v>1</v>
      </c>
      <c r="K45" s="2">
        <v>36.51</v>
      </c>
      <c r="L45">
        <v>1</v>
      </c>
    </row>
    <row r="46" spans="1:12">
      <c r="E46" s="2">
        <v>8</v>
      </c>
      <c r="F46">
        <v>1</v>
      </c>
      <c r="K46" s="2">
        <v>26.53</v>
      </c>
      <c r="L46">
        <v>1</v>
      </c>
    </row>
    <row r="47" spans="1:12">
      <c r="E47" s="2">
        <v>38</v>
      </c>
      <c r="F47">
        <v>1</v>
      </c>
      <c r="K47" s="2">
        <v>28</v>
      </c>
      <c r="L47">
        <v>1</v>
      </c>
    </row>
    <row r="48" spans="1:12">
      <c r="E48" s="2">
        <v>26.53</v>
      </c>
      <c r="F48">
        <v>1</v>
      </c>
      <c r="K48" s="2">
        <v>17.8</v>
      </c>
      <c r="L48">
        <v>1</v>
      </c>
    </row>
    <row r="49" spans="1:12">
      <c r="E49" s="2">
        <v>33.200000000000003</v>
      </c>
      <c r="F49">
        <v>1</v>
      </c>
      <c r="K49" s="2">
        <v>11.6</v>
      </c>
      <c r="L49">
        <v>1</v>
      </c>
    </row>
    <row r="50" spans="1:12">
      <c r="E50" s="2">
        <v>17.8</v>
      </c>
      <c r="F50">
        <v>1</v>
      </c>
      <c r="K50" s="2" t="s">
        <v>458</v>
      </c>
      <c r="L50">
        <v>50</v>
      </c>
    </row>
    <row r="51" spans="1:12">
      <c r="E51" s="2">
        <v>12.6</v>
      </c>
      <c r="F51">
        <v>1</v>
      </c>
    </row>
    <row r="52" spans="1:12">
      <c r="E52" s="2" t="s">
        <v>458</v>
      </c>
      <c r="F52">
        <v>50</v>
      </c>
    </row>
    <row r="55" spans="1:12">
      <c r="A55" s="1" t="s">
        <v>17</v>
      </c>
      <c r="B55" t="s">
        <v>398</v>
      </c>
    </row>
    <row r="57" spans="1:12">
      <c r="A57" s="1" t="s">
        <v>459</v>
      </c>
      <c r="B57" t="s">
        <v>536</v>
      </c>
      <c r="C57" t="s">
        <v>537</v>
      </c>
      <c r="D57" t="s">
        <v>538</v>
      </c>
      <c r="F57" s="4" t="s">
        <v>539</v>
      </c>
    </row>
    <row r="58" spans="1:12">
      <c r="A58" s="2" t="s">
        <v>424</v>
      </c>
      <c r="B58">
        <v>10.6</v>
      </c>
      <c r="C58">
        <v>7.6</v>
      </c>
      <c r="D58">
        <v>3</v>
      </c>
      <c r="F58" s="5">
        <f>D58/B58</f>
        <v>0.28301886792452829</v>
      </c>
    </row>
    <row r="59" spans="1:12">
      <c r="A59" s="2" t="s">
        <v>412</v>
      </c>
      <c r="B59">
        <v>4</v>
      </c>
      <c r="C59">
        <v>4</v>
      </c>
      <c r="D59">
        <v>0</v>
      </c>
      <c r="F59" s="5">
        <f t="shared" ref="F59:F65" si="0">D59/B59</f>
        <v>0</v>
      </c>
    </row>
    <row r="60" spans="1:12">
      <c r="A60" s="2" t="s">
        <v>399</v>
      </c>
      <c r="B60">
        <v>28</v>
      </c>
      <c r="C60">
        <v>27</v>
      </c>
      <c r="D60">
        <v>1</v>
      </c>
      <c r="F60" s="5">
        <f t="shared" si="0"/>
        <v>3.5714285714285712E-2</v>
      </c>
    </row>
    <row r="61" spans="1:12">
      <c r="A61" s="2" t="s">
        <v>400</v>
      </c>
      <c r="B61">
        <v>17</v>
      </c>
      <c r="C61">
        <v>17</v>
      </c>
      <c r="D61">
        <v>0</v>
      </c>
      <c r="F61" s="5">
        <f t="shared" si="0"/>
        <v>0</v>
      </c>
    </row>
    <row r="62" spans="1:12">
      <c r="A62" s="2" t="s">
        <v>407</v>
      </c>
      <c r="B62">
        <v>35.200000000000003</v>
      </c>
      <c r="C62">
        <v>32.200000000000003</v>
      </c>
      <c r="D62">
        <v>4</v>
      </c>
      <c r="F62" s="5">
        <f t="shared" si="0"/>
        <v>0.11363636363636363</v>
      </c>
    </row>
    <row r="63" spans="1:12">
      <c r="A63" s="2" t="s">
        <v>408</v>
      </c>
      <c r="B63">
        <v>7</v>
      </c>
      <c r="C63">
        <v>7</v>
      </c>
      <c r="D63">
        <v>0</v>
      </c>
      <c r="F63" s="5">
        <f t="shared" si="0"/>
        <v>0</v>
      </c>
    </row>
    <row r="64" spans="1:12">
      <c r="A64" s="2" t="s">
        <v>460</v>
      </c>
      <c r="F64" s="5" t="e">
        <f t="shared" si="0"/>
        <v>#DIV/0!</v>
      </c>
    </row>
    <row r="65" spans="1:6">
      <c r="A65" s="2" t="s">
        <v>434</v>
      </c>
      <c r="B65">
        <v>6</v>
      </c>
      <c r="C65">
        <v>4</v>
      </c>
      <c r="D65">
        <v>2</v>
      </c>
      <c r="F65" s="5">
        <f t="shared" si="0"/>
        <v>0.33333333333333331</v>
      </c>
    </row>
    <row r="66" spans="1:6">
      <c r="A66" s="2" t="s">
        <v>401</v>
      </c>
      <c r="B66">
        <v>9.8000000000000007</v>
      </c>
      <c r="C66">
        <v>9.8000000000000007</v>
      </c>
      <c r="D66">
        <v>0</v>
      </c>
    </row>
    <row r="67" spans="1:6">
      <c r="A67" s="2" t="s">
        <v>413</v>
      </c>
      <c r="B67">
        <v>5</v>
      </c>
      <c r="C67">
        <v>5</v>
      </c>
      <c r="D67">
        <v>0</v>
      </c>
    </row>
    <row r="68" spans="1:6">
      <c r="A68" s="2" t="s">
        <v>409</v>
      </c>
      <c r="B68">
        <v>18</v>
      </c>
      <c r="C68">
        <v>16</v>
      </c>
      <c r="D68">
        <v>2</v>
      </c>
    </row>
    <row r="69" spans="1:6">
      <c r="A69" s="2" t="s">
        <v>439</v>
      </c>
      <c r="B69">
        <v>2</v>
      </c>
      <c r="C69">
        <v>2</v>
      </c>
      <c r="D69">
        <v>0</v>
      </c>
    </row>
    <row r="70" spans="1:6">
      <c r="A70" s="2" t="s">
        <v>441</v>
      </c>
      <c r="B70">
        <v>19</v>
      </c>
      <c r="C70">
        <v>18</v>
      </c>
      <c r="D70">
        <v>1</v>
      </c>
    </row>
    <row r="71" spans="1:6">
      <c r="A71" s="2" t="s">
        <v>448</v>
      </c>
      <c r="B71">
        <v>15</v>
      </c>
      <c r="C71">
        <v>14</v>
      </c>
      <c r="D71">
        <v>1</v>
      </c>
    </row>
    <row r="72" spans="1:6">
      <c r="A72" s="2" t="s">
        <v>428</v>
      </c>
      <c r="B72">
        <v>5.4</v>
      </c>
      <c r="C72">
        <v>5.4</v>
      </c>
      <c r="D72">
        <v>0</v>
      </c>
    </row>
    <row r="73" spans="1:6">
      <c r="A73" s="2" t="s">
        <v>449</v>
      </c>
      <c r="B73">
        <v>52</v>
      </c>
      <c r="C73">
        <v>48</v>
      </c>
      <c r="D73">
        <v>4</v>
      </c>
    </row>
    <row r="74" spans="1:6">
      <c r="A74" s="2" t="s">
        <v>435</v>
      </c>
      <c r="B74">
        <v>9.5</v>
      </c>
      <c r="C74">
        <v>8.5</v>
      </c>
      <c r="D74">
        <v>1</v>
      </c>
    </row>
    <row r="75" spans="1:6">
      <c r="A75" s="2" t="s">
        <v>454</v>
      </c>
      <c r="B75">
        <v>7.2</v>
      </c>
      <c r="C75">
        <v>7.2</v>
      </c>
      <c r="D75">
        <v>0</v>
      </c>
    </row>
    <row r="76" spans="1:6">
      <c r="A76" s="2" t="s">
        <v>414</v>
      </c>
      <c r="B76">
        <v>21.2</v>
      </c>
      <c r="C76">
        <v>16.2</v>
      </c>
      <c r="D76">
        <v>5</v>
      </c>
    </row>
    <row r="77" spans="1:6">
      <c r="A77" s="2" t="s">
        <v>410</v>
      </c>
      <c r="B77">
        <v>3</v>
      </c>
      <c r="C77">
        <v>2</v>
      </c>
      <c r="D77">
        <v>1</v>
      </c>
    </row>
    <row r="78" spans="1:6">
      <c r="A78" s="2" t="s">
        <v>436</v>
      </c>
      <c r="B78">
        <v>23.4</v>
      </c>
      <c r="C78">
        <v>23.4</v>
      </c>
      <c r="D78">
        <v>0</v>
      </c>
    </row>
    <row r="79" spans="1:6">
      <c r="A79" s="2" t="s">
        <v>429</v>
      </c>
      <c r="B79">
        <v>14</v>
      </c>
      <c r="C79">
        <v>14</v>
      </c>
      <c r="D79">
        <v>0</v>
      </c>
    </row>
    <row r="80" spans="1:6">
      <c r="A80" s="2" t="s">
        <v>442</v>
      </c>
      <c r="B80">
        <v>2</v>
      </c>
      <c r="C80">
        <v>2</v>
      </c>
      <c r="D80">
        <v>0</v>
      </c>
    </row>
    <row r="81" spans="1:4">
      <c r="A81" s="2" t="s">
        <v>402</v>
      </c>
      <c r="B81">
        <v>7.6</v>
      </c>
      <c r="C81">
        <v>7.6</v>
      </c>
      <c r="D81">
        <v>0</v>
      </c>
    </row>
    <row r="82" spans="1:4">
      <c r="A82" s="2" t="s">
        <v>430</v>
      </c>
      <c r="B82">
        <v>1.73</v>
      </c>
      <c r="C82">
        <v>1.73</v>
      </c>
      <c r="D82">
        <v>0</v>
      </c>
    </row>
    <row r="83" spans="1:4">
      <c r="A83" s="2" t="s">
        <v>450</v>
      </c>
      <c r="B83">
        <v>15</v>
      </c>
      <c r="C83">
        <v>12</v>
      </c>
      <c r="D83">
        <v>3</v>
      </c>
    </row>
    <row r="84" spans="1:4">
      <c r="A84" s="2" t="s">
        <v>415</v>
      </c>
      <c r="B84">
        <v>7</v>
      </c>
      <c r="C84">
        <v>7</v>
      </c>
      <c r="D84">
        <v>0</v>
      </c>
    </row>
    <row r="85" spans="1:4">
      <c r="A85" s="2" t="s">
        <v>416</v>
      </c>
      <c r="B85">
        <v>30.27</v>
      </c>
      <c r="C85">
        <v>27.27</v>
      </c>
      <c r="D85">
        <v>3</v>
      </c>
    </row>
    <row r="86" spans="1:4">
      <c r="A86" s="2" t="s">
        <v>417</v>
      </c>
      <c r="B86">
        <v>3</v>
      </c>
      <c r="C86">
        <v>2</v>
      </c>
      <c r="D86">
        <v>1</v>
      </c>
    </row>
    <row r="87" spans="1:4">
      <c r="A87" s="2" t="s">
        <v>455</v>
      </c>
      <c r="B87">
        <v>5</v>
      </c>
      <c r="C87">
        <v>5</v>
      </c>
      <c r="D87">
        <v>0</v>
      </c>
    </row>
    <row r="88" spans="1:4">
      <c r="A88" s="2" t="s">
        <v>540</v>
      </c>
    </row>
    <row r="89" spans="1:4">
      <c r="A89" s="2" t="s">
        <v>418</v>
      </c>
      <c r="B89">
        <v>3</v>
      </c>
      <c r="C89">
        <v>3</v>
      </c>
      <c r="D89">
        <v>0</v>
      </c>
    </row>
    <row r="90" spans="1:4">
      <c r="A90" s="2" t="s">
        <v>403</v>
      </c>
      <c r="B90">
        <v>4.5</v>
      </c>
      <c r="C90">
        <v>4.5</v>
      </c>
      <c r="D90">
        <v>0</v>
      </c>
    </row>
    <row r="91" spans="1:4">
      <c r="A91" s="2" t="s">
        <v>419</v>
      </c>
      <c r="B91">
        <v>51.5</v>
      </c>
      <c r="C91">
        <v>40.9</v>
      </c>
      <c r="D91">
        <v>10.6</v>
      </c>
    </row>
    <row r="92" spans="1:4">
      <c r="A92" s="2" t="s">
        <v>451</v>
      </c>
      <c r="B92">
        <v>20.67</v>
      </c>
      <c r="C92">
        <v>17.670000000000002</v>
      </c>
      <c r="D92">
        <v>3</v>
      </c>
    </row>
    <row r="93" spans="1:4">
      <c r="A93" s="2" t="s">
        <v>425</v>
      </c>
      <c r="B93">
        <v>13.27</v>
      </c>
      <c r="C93">
        <v>12.27</v>
      </c>
      <c r="D93">
        <v>1</v>
      </c>
    </row>
    <row r="94" spans="1:4">
      <c r="A94" s="2" t="s">
        <v>443</v>
      </c>
      <c r="B94">
        <v>5</v>
      </c>
      <c r="C94">
        <v>5</v>
      </c>
      <c r="D94">
        <v>0</v>
      </c>
    </row>
    <row r="95" spans="1:4">
      <c r="A95" s="2" t="s">
        <v>420</v>
      </c>
      <c r="B95">
        <v>22.6</v>
      </c>
      <c r="C95">
        <v>15.6</v>
      </c>
      <c r="D95">
        <v>7</v>
      </c>
    </row>
    <row r="96" spans="1:4">
      <c r="A96" s="2" t="s">
        <v>444</v>
      </c>
      <c r="B96">
        <v>10.199999999999999</v>
      </c>
      <c r="C96">
        <v>10.199999999999999</v>
      </c>
      <c r="D96">
        <v>0</v>
      </c>
    </row>
    <row r="97" spans="1:4">
      <c r="A97" s="2" t="s">
        <v>445</v>
      </c>
      <c r="B97">
        <v>42</v>
      </c>
      <c r="C97">
        <v>40</v>
      </c>
      <c r="D97">
        <v>2</v>
      </c>
    </row>
    <row r="98" spans="1:4">
      <c r="A98" s="2" t="s">
        <v>431</v>
      </c>
      <c r="B98">
        <v>8</v>
      </c>
      <c r="C98">
        <v>8</v>
      </c>
      <c r="D98">
        <v>0</v>
      </c>
    </row>
    <row r="99" spans="1:4">
      <c r="A99" s="2" t="s">
        <v>452</v>
      </c>
      <c r="B99">
        <v>38</v>
      </c>
      <c r="C99">
        <v>36.51</v>
      </c>
      <c r="D99">
        <v>1.49</v>
      </c>
    </row>
    <row r="100" spans="1:4">
      <c r="A100" s="2" t="s">
        <v>421</v>
      </c>
      <c r="B100">
        <v>6</v>
      </c>
      <c r="C100">
        <v>4</v>
      </c>
      <c r="D100">
        <v>2</v>
      </c>
    </row>
    <row r="101" spans="1:4">
      <c r="A101" s="2" t="s">
        <v>404</v>
      </c>
      <c r="B101">
        <v>26.53</v>
      </c>
      <c r="C101">
        <v>26.53</v>
      </c>
      <c r="D101">
        <v>0.5</v>
      </c>
    </row>
    <row r="102" spans="1:4">
      <c r="A102" s="2" t="s">
        <v>426</v>
      </c>
      <c r="B102">
        <v>33.200000000000003</v>
      </c>
      <c r="C102">
        <v>28</v>
      </c>
      <c r="D102">
        <v>5.2</v>
      </c>
    </row>
    <row r="103" spans="1:4">
      <c r="A103" s="2" t="s">
        <v>446</v>
      </c>
      <c r="B103">
        <v>17.8</v>
      </c>
      <c r="C103">
        <v>17.8</v>
      </c>
      <c r="D103">
        <v>0</v>
      </c>
    </row>
    <row r="104" spans="1:4">
      <c r="A104" s="2" t="s">
        <v>422</v>
      </c>
      <c r="B104">
        <v>12.6</v>
      </c>
      <c r="C104">
        <v>11.6</v>
      </c>
      <c r="D104">
        <v>1</v>
      </c>
    </row>
    <row r="105" spans="1:4">
      <c r="A105" s="2" t="s">
        <v>405</v>
      </c>
      <c r="B105">
        <v>4</v>
      </c>
      <c r="C105">
        <v>4</v>
      </c>
      <c r="D105">
        <v>0</v>
      </c>
    </row>
    <row r="106" spans="1:4">
      <c r="A106" s="2" t="s">
        <v>432</v>
      </c>
      <c r="B106">
        <v>18</v>
      </c>
      <c r="C106">
        <v>14</v>
      </c>
      <c r="D106">
        <v>4</v>
      </c>
    </row>
    <row r="107" spans="1:4">
      <c r="A107" s="2" t="s">
        <v>456</v>
      </c>
      <c r="B107">
        <v>8.8000000000000007</v>
      </c>
      <c r="C107">
        <v>7.8</v>
      </c>
      <c r="D107">
        <v>1</v>
      </c>
    </row>
    <row r="108" spans="1:4">
      <c r="A108" s="2" t="s">
        <v>458</v>
      </c>
      <c r="B108">
        <v>729.57</v>
      </c>
      <c r="C108">
        <v>660.28</v>
      </c>
      <c r="D108">
        <v>70.790000000000006</v>
      </c>
    </row>
  </sheetData>
  <hyperlinks>
    <hyperlink ref="A2" location="'Extract Field List'!A1" display="Back to Home" xr:uid="{9A00EA5C-7C5B-4A00-A568-71894D42698A}"/>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BBC8-8EE7-486A-86D8-28A86C2CD7D2}">
  <dimension ref="A2:D79"/>
  <sheetViews>
    <sheetView workbookViewId="0">
      <selection activeCell="A2" sqref="A2"/>
    </sheetView>
  </sheetViews>
  <sheetFormatPr defaultRowHeight="15"/>
  <cols>
    <col min="1" max="1" width="73" bestFit="1" customWidth="1"/>
    <col min="2" max="2" width="5.85546875" bestFit="1" customWidth="1"/>
    <col min="3" max="3" width="52.85546875" customWidth="1"/>
    <col min="4" max="4" width="247.85546875" bestFit="1" customWidth="1"/>
    <col min="5" max="19" width="255.5703125" bestFit="1" customWidth="1"/>
  </cols>
  <sheetData>
    <row r="2" spans="1:4">
      <c r="A2" s="7" t="s">
        <v>396</v>
      </c>
    </row>
    <row r="8" spans="1:4" ht="26.25">
      <c r="A8" s="3" t="s">
        <v>541</v>
      </c>
      <c r="C8" s="4"/>
      <c r="D8" s="8"/>
    </row>
    <row r="13" spans="1:4">
      <c r="A13" s="1" t="s">
        <v>542</v>
      </c>
      <c r="B13" t="s">
        <v>395</v>
      </c>
    </row>
    <row r="14" spans="1:4">
      <c r="A14" t="s">
        <v>394</v>
      </c>
      <c r="B14">
        <v>50</v>
      </c>
    </row>
    <row r="15" spans="1:4">
      <c r="A15" t="s">
        <v>543</v>
      </c>
      <c r="B15">
        <v>5</v>
      </c>
    </row>
    <row r="16" spans="1:4">
      <c r="A16" t="s">
        <v>544</v>
      </c>
      <c r="B16">
        <v>3.8</v>
      </c>
    </row>
    <row r="17" spans="1:2">
      <c r="A17" t="s">
        <v>545</v>
      </c>
      <c r="B17">
        <v>17.333300000000001</v>
      </c>
    </row>
    <row r="18" spans="1:2">
      <c r="A18" t="s">
        <v>546</v>
      </c>
      <c r="B18">
        <v>103.4</v>
      </c>
    </row>
    <row r="19" spans="1:2">
      <c r="A19" t="s">
        <v>547</v>
      </c>
      <c r="B19">
        <v>155.78332999999998</v>
      </c>
    </row>
    <row r="20" spans="1:2">
      <c r="A20" t="s">
        <v>548</v>
      </c>
      <c r="B20">
        <v>171.1185333</v>
      </c>
    </row>
    <row r="21" spans="1:2">
      <c r="A21" t="s">
        <v>549</v>
      </c>
      <c r="B21">
        <v>114.35</v>
      </c>
    </row>
    <row r="22" spans="1:2">
      <c r="A22" t="s">
        <v>550</v>
      </c>
      <c r="B22">
        <v>70.400000000000006</v>
      </c>
    </row>
    <row r="23" spans="1:2">
      <c r="A23" t="s">
        <v>551</v>
      </c>
      <c r="B23">
        <v>25.6</v>
      </c>
    </row>
    <row r="24" spans="1:2">
      <c r="A24" t="s">
        <v>552</v>
      </c>
      <c r="B24">
        <v>11.8</v>
      </c>
    </row>
    <row r="25" spans="1:2">
      <c r="A25" t="s">
        <v>553</v>
      </c>
      <c r="B25">
        <v>5.88</v>
      </c>
    </row>
    <row r="38" spans="1:2" ht="26.25">
      <c r="A38" s="3" t="s">
        <v>554</v>
      </c>
    </row>
    <row r="43" spans="1:2">
      <c r="A43" s="1" t="s">
        <v>542</v>
      </c>
      <c r="B43" t="s">
        <v>395</v>
      </c>
    </row>
    <row r="44" spans="1:2">
      <c r="A44" t="s">
        <v>394</v>
      </c>
      <c r="B44">
        <v>50</v>
      </c>
    </row>
    <row r="45" spans="1:2">
      <c r="A45" t="s">
        <v>555</v>
      </c>
      <c r="B45">
        <v>1</v>
      </c>
    </row>
    <row r="46" spans="1:2">
      <c r="A46" t="s">
        <v>556</v>
      </c>
      <c r="B46">
        <v>2</v>
      </c>
    </row>
    <row r="47" spans="1:2">
      <c r="A47" t="s">
        <v>557</v>
      </c>
      <c r="B47">
        <v>7.6</v>
      </c>
    </row>
    <row r="48" spans="1:2">
      <c r="A48" t="s">
        <v>558</v>
      </c>
      <c r="B48">
        <v>29.869999999999997</v>
      </c>
    </row>
    <row r="49" spans="1:2">
      <c r="A49" t="s">
        <v>559</v>
      </c>
      <c r="B49">
        <v>27.8</v>
      </c>
    </row>
    <row r="50" spans="1:2">
      <c r="A50" t="s">
        <v>560</v>
      </c>
      <c r="B50">
        <v>23</v>
      </c>
    </row>
    <row r="51" spans="1:2">
      <c r="A51" t="s">
        <v>561</v>
      </c>
      <c r="B51">
        <v>12</v>
      </c>
    </row>
    <row r="52" spans="1:2">
      <c r="A52" t="s">
        <v>562</v>
      </c>
      <c r="B52">
        <v>3</v>
      </c>
    </row>
    <row r="53" spans="1:2">
      <c r="A53" t="s">
        <v>563</v>
      </c>
      <c r="B53">
        <v>2</v>
      </c>
    </row>
    <row r="54" spans="1:2">
      <c r="A54" t="s">
        <v>564</v>
      </c>
      <c r="B54">
        <v>1</v>
      </c>
    </row>
    <row r="55" spans="1:2">
      <c r="A55" t="s">
        <v>565</v>
      </c>
      <c r="B55">
        <v>0.12</v>
      </c>
    </row>
    <row r="66" spans="1:3" ht="26.25">
      <c r="A66" s="3" t="s">
        <v>566</v>
      </c>
    </row>
    <row r="67" spans="1:3">
      <c r="A67" t="s">
        <v>567</v>
      </c>
    </row>
    <row r="68" spans="1:3">
      <c r="B68" t="s">
        <v>568</v>
      </c>
      <c r="C68" t="s">
        <v>569</v>
      </c>
    </row>
    <row r="69" spans="1:3">
      <c r="A69" t="s">
        <v>570</v>
      </c>
      <c r="B69">
        <f>B15</f>
        <v>5</v>
      </c>
      <c r="C69">
        <f>B45</f>
        <v>1</v>
      </c>
    </row>
    <row r="70" spans="1:3">
      <c r="A70" t="s">
        <v>571</v>
      </c>
      <c r="B70">
        <f t="shared" ref="B70:B79" si="0">B16</f>
        <v>3.8</v>
      </c>
      <c r="C70">
        <f t="shared" ref="C70:C79" si="1">B46</f>
        <v>2</v>
      </c>
    </row>
    <row r="71" spans="1:3">
      <c r="A71" t="s">
        <v>572</v>
      </c>
      <c r="B71">
        <f t="shared" si="0"/>
        <v>17.333300000000001</v>
      </c>
      <c r="C71">
        <f t="shared" si="1"/>
        <v>7.6</v>
      </c>
    </row>
    <row r="72" spans="1:3">
      <c r="A72" t="s">
        <v>573</v>
      </c>
      <c r="B72">
        <f t="shared" si="0"/>
        <v>103.4</v>
      </c>
      <c r="C72">
        <f t="shared" si="1"/>
        <v>29.869999999999997</v>
      </c>
    </row>
    <row r="73" spans="1:3">
      <c r="A73" t="s">
        <v>574</v>
      </c>
      <c r="B73">
        <f t="shared" si="0"/>
        <v>155.78332999999998</v>
      </c>
      <c r="C73">
        <f t="shared" si="1"/>
        <v>27.8</v>
      </c>
    </row>
    <row r="74" spans="1:3">
      <c r="A74" t="s">
        <v>575</v>
      </c>
      <c r="B74">
        <f t="shared" si="0"/>
        <v>171.1185333</v>
      </c>
      <c r="C74">
        <f t="shared" si="1"/>
        <v>23</v>
      </c>
    </row>
    <row r="75" spans="1:3">
      <c r="A75" t="s">
        <v>576</v>
      </c>
      <c r="B75">
        <f t="shared" si="0"/>
        <v>114.35</v>
      </c>
      <c r="C75">
        <f t="shared" si="1"/>
        <v>12</v>
      </c>
    </row>
    <row r="76" spans="1:3">
      <c r="A76" t="s">
        <v>577</v>
      </c>
      <c r="B76">
        <f t="shared" si="0"/>
        <v>70.400000000000006</v>
      </c>
      <c r="C76">
        <f t="shared" si="1"/>
        <v>3</v>
      </c>
    </row>
    <row r="77" spans="1:3">
      <c r="A77" t="s">
        <v>578</v>
      </c>
      <c r="B77">
        <f t="shared" si="0"/>
        <v>25.6</v>
      </c>
      <c r="C77">
        <f t="shared" si="1"/>
        <v>2</v>
      </c>
    </row>
    <row r="78" spans="1:3">
      <c r="A78" t="s">
        <v>579</v>
      </c>
      <c r="B78">
        <f t="shared" si="0"/>
        <v>11.8</v>
      </c>
      <c r="C78">
        <f t="shared" si="1"/>
        <v>1</v>
      </c>
    </row>
    <row r="79" spans="1:3">
      <c r="A79" t="s">
        <v>580</v>
      </c>
      <c r="B79">
        <f t="shared" si="0"/>
        <v>5.88</v>
      </c>
      <c r="C79">
        <f t="shared" si="1"/>
        <v>0.12</v>
      </c>
    </row>
  </sheetData>
  <hyperlinks>
    <hyperlink ref="A2" location="'Extract Field List'!A1" display="Back to Home" xr:uid="{DDBF7DC8-CECC-44C2-BD53-2C2B9137D529}"/>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0AE41-CA6F-460A-AD5D-0E7AB17EA357}">
  <dimension ref="A2:D23"/>
  <sheetViews>
    <sheetView workbookViewId="0">
      <selection activeCell="C16" sqref="C16"/>
    </sheetView>
  </sheetViews>
  <sheetFormatPr defaultRowHeight="15"/>
  <cols>
    <col min="1" max="1" width="48.42578125" bestFit="1" customWidth="1"/>
    <col min="2" max="2" width="6.85546875" bestFit="1" customWidth="1"/>
    <col min="3" max="13" width="255.5703125" bestFit="1" customWidth="1"/>
  </cols>
  <sheetData>
    <row r="2" spans="1:4">
      <c r="A2" s="7" t="s">
        <v>396</v>
      </c>
    </row>
    <row r="7" spans="1:4" ht="26.25">
      <c r="A7" s="3" t="s">
        <v>581</v>
      </c>
      <c r="C7" s="4"/>
      <c r="D7" s="8"/>
    </row>
    <row r="12" spans="1:4">
      <c r="A12" s="1" t="s">
        <v>542</v>
      </c>
      <c r="B12" t="s">
        <v>395</v>
      </c>
    </row>
    <row r="13" spans="1:4">
      <c r="A13" t="s">
        <v>394</v>
      </c>
      <c r="B13">
        <v>50</v>
      </c>
    </row>
    <row r="14" spans="1:4">
      <c r="A14" t="s">
        <v>582</v>
      </c>
      <c r="B14">
        <v>363.59999999999997</v>
      </c>
    </row>
    <row r="15" spans="1:4">
      <c r="A15" t="s">
        <v>583</v>
      </c>
      <c r="B15">
        <v>54.470000000000006</v>
      </c>
    </row>
    <row r="16" spans="1:4">
      <c r="A16" t="s">
        <v>584</v>
      </c>
      <c r="B16">
        <v>24.2</v>
      </c>
    </row>
    <row r="17" spans="1:2">
      <c r="A17" t="s">
        <v>585</v>
      </c>
      <c r="B17">
        <v>7</v>
      </c>
    </row>
    <row r="18" spans="1:2">
      <c r="A18" t="s">
        <v>586</v>
      </c>
      <c r="B18">
        <v>74.900000000000006</v>
      </c>
    </row>
    <row r="19" spans="1:2">
      <c r="A19" t="s">
        <v>587</v>
      </c>
      <c r="B19">
        <v>24.1</v>
      </c>
    </row>
    <row r="20" spans="1:2">
      <c r="A20" t="s">
        <v>588</v>
      </c>
      <c r="B20">
        <v>54.01</v>
      </c>
    </row>
    <row r="21" spans="1:2">
      <c r="A21" t="s">
        <v>589</v>
      </c>
      <c r="B21">
        <v>6.7200000000000006</v>
      </c>
    </row>
    <row r="22" spans="1:2">
      <c r="A22" t="s">
        <v>590</v>
      </c>
      <c r="B22">
        <v>163.36999999999998</v>
      </c>
    </row>
    <row r="23" spans="1:2">
      <c r="A23" t="s">
        <v>591</v>
      </c>
      <c r="B23">
        <v>14</v>
      </c>
    </row>
  </sheetData>
  <hyperlinks>
    <hyperlink ref="A2" location="'Extract Field List'!A1" display="Back to Home" xr:uid="{A42D6CDA-F47D-4139-9DCB-D09FEC6211F6}"/>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EFBD-808A-4278-9D09-38539CA78492}">
  <dimension ref="A2:D59"/>
  <sheetViews>
    <sheetView workbookViewId="0">
      <selection activeCell="A20" sqref="A20:XFD38"/>
    </sheetView>
  </sheetViews>
  <sheetFormatPr defaultRowHeight="15"/>
  <cols>
    <col min="1" max="1" width="255.5703125" bestFit="1" customWidth="1"/>
    <col min="2" max="3" width="5.140625" bestFit="1" customWidth="1"/>
    <col min="4" max="4" width="39.5703125" bestFit="1" customWidth="1"/>
    <col min="5" max="5" width="10.7109375" bestFit="1" customWidth="1"/>
    <col min="6" max="6" width="11.28515625" bestFit="1" customWidth="1"/>
  </cols>
  <sheetData>
    <row r="2" spans="1:4" ht="26.25">
      <c r="A2" s="3" t="s">
        <v>592</v>
      </c>
      <c r="C2" s="4"/>
      <c r="D2" s="8"/>
    </row>
    <row r="7" spans="1:4">
      <c r="A7" s="1" t="s">
        <v>394</v>
      </c>
    </row>
    <row r="8" spans="1:4">
      <c r="A8" s="1" t="s">
        <v>77</v>
      </c>
      <c r="B8" t="s">
        <v>395</v>
      </c>
    </row>
    <row r="9" spans="1:4">
      <c r="A9" t="s">
        <v>593</v>
      </c>
      <c r="B9">
        <v>18</v>
      </c>
    </row>
    <row r="10" spans="1:4">
      <c r="A10" t="s">
        <v>594</v>
      </c>
      <c r="B10">
        <v>2</v>
      </c>
    </row>
    <row r="11" spans="1:4">
      <c r="A11" t="s">
        <v>595</v>
      </c>
      <c r="B11">
        <v>16</v>
      </c>
    </row>
    <row r="12" spans="1:4">
      <c r="A12" t="s">
        <v>596</v>
      </c>
      <c r="B12">
        <v>1</v>
      </c>
    </row>
    <row r="13" spans="1:4">
      <c r="A13" t="s">
        <v>460</v>
      </c>
    </row>
    <row r="14" spans="1:4">
      <c r="A14" t="s">
        <v>597</v>
      </c>
      <c r="B14">
        <v>5</v>
      </c>
    </row>
    <row r="15" spans="1:4">
      <c r="A15" t="s">
        <v>598</v>
      </c>
      <c r="B15">
        <v>7</v>
      </c>
    </row>
    <row r="16" spans="1:4">
      <c r="A16" t="s">
        <v>599</v>
      </c>
      <c r="B16">
        <v>1</v>
      </c>
    </row>
    <row r="17" spans="1:2">
      <c r="A17" t="s">
        <v>458</v>
      </c>
      <c r="B17">
        <v>50</v>
      </c>
    </row>
    <row r="44" spans="1:2">
      <c r="A44" s="1" t="s">
        <v>394</v>
      </c>
    </row>
    <row r="45" spans="1:2">
      <c r="A45" s="1" t="s">
        <v>78</v>
      </c>
      <c r="B45" t="s">
        <v>395</v>
      </c>
    </row>
    <row r="46" spans="1:2">
      <c r="A46" t="s">
        <v>460</v>
      </c>
      <c r="B46">
        <v>38</v>
      </c>
    </row>
    <row r="47" spans="1:2">
      <c r="A47" t="s">
        <v>600</v>
      </c>
      <c r="B47">
        <v>1</v>
      </c>
    </row>
    <row r="48" spans="1:2">
      <c r="A48" t="s">
        <v>601</v>
      </c>
      <c r="B48">
        <v>1</v>
      </c>
    </row>
    <row r="49" spans="1:2">
      <c r="A49" t="s">
        <v>602</v>
      </c>
      <c r="B49">
        <v>1</v>
      </c>
    </row>
    <row r="50" spans="1:2">
      <c r="A50" t="s">
        <v>603</v>
      </c>
      <c r="B50">
        <v>1</v>
      </c>
    </row>
    <row r="51" spans="1:2">
      <c r="A51" t="s">
        <v>604</v>
      </c>
      <c r="B51">
        <v>1</v>
      </c>
    </row>
    <row r="52" spans="1:2">
      <c r="A52" t="s">
        <v>605</v>
      </c>
      <c r="B52">
        <v>1</v>
      </c>
    </row>
    <row r="53" spans="1:2">
      <c r="A53" t="s">
        <v>606</v>
      </c>
      <c r="B53">
        <v>1</v>
      </c>
    </row>
    <row r="54" spans="1:2">
      <c r="A54" t="s">
        <v>607</v>
      </c>
      <c r="B54">
        <v>1</v>
      </c>
    </row>
    <row r="55" spans="1:2">
      <c r="A55" t="s">
        <v>608</v>
      </c>
      <c r="B55">
        <v>1</v>
      </c>
    </row>
    <row r="56" spans="1:2">
      <c r="A56" t="s">
        <v>609</v>
      </c>
      <c r="B56">
        <v>1</v>
      </c>
    </row>
    <row r="57" spans="1:2">
      <c r="A57" t="s">
        <v>610</v>
      </c>
      <c r="B57">
        <v>1</v>
      </c>
    </row>
    <row r="58" spans="1:2">
      <c r="A58" t="s">
        <v>611</v>
      </c>
      <c r="B58">
        <v>1</v>
      </c>
    </row>
    <row r="59" spans="1:2">
      <c r="A59" t="s">
        <v>458</v>
      </c>
      <c r="B59">
        <v>50</v>
      </c>
    </row>
  </sheetData>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5F1D0-81A7-4FD2-A916-637751EDE131}">
  <dimension ref="A2:D27"/>
  <sheetViews>
    <sheetView workbookViewId="0">
      <selection activeCell="A22" sqref="A22"/>
    </sheetView>
  </sheetViews>
  <sheetFormatPr defaultRowHeight="15"/>
  <cols>
    <col min="1" max="1" width="136" bestFit="1" customWidth="1"/>
    <col min="2" max="2" width="7.85546875" bestFit="1" customWidth="1"/>
    <col min="3" max="3" width="141.5703125" bestFit="1" customWidth="1"/>
    <col min="4" max="4" width="143.7109375" bestFit="1" customWidth="1"/>
    <col min="5" max="5" width="141.42578125" bestFit="1" customWidth="1"/>
    <col min="6" max="6" width="137.28515625" bestFit="1" customWidth="1"/>
    <col min="7" max="7" width="126.85546875" bestFit="1" customWidth="1"/>
    <col min="8" max="8" width="180.28515625" bestFit="1" customWidth="1"/>
    <col min="9" max="9" width="135.85546875" bestFit="1" customWidth="1"/>
  </cols>
  <sheetData>
    <row r="2" spans="1:4" ht="26.25">
      <c r="A2" s="3" t="s">
        <v>612</v>
      </c>
      <c r="C2" s="4"/>
      <c r="D2" s="8"/>
    </row>
    <row r="7" spans="1:4">
      <c r="A7" s="1" t="s">
        <v>542</v>
      </c>
      <c r="B7" t="s">
        <v>395</v>
      </c>
    </row>
    <row r="8" spans="1:4">
      <c r="A8" t="s">
        <v>394</v>
      </c>
      <c r="B8">
        <v>50</v>
      </c>
    </row>
    <row r="9" spans="1:4">
      <c r="A9" t="s">
        <v>613</v>
      </c>
      <c r="B9">
        <v>29</v>
      </c>
    </row>
    <row r="10" spans="1:4">
      <c r="A10" t="s">
        <v>614</v>
      </c>
      <c r="B10">
        <v>20</v>
      </c>
    </row>
    <row r="11" spans="1:4">
      <c r="A11" t="s">
        <v>615</v>
      </c>
      <c r="B11">
        <v>3</v>
      </c>
    </row>
    <row r="12" spans="1:4">
      <c r="A12" t="s">
        <v>598</v>
      </c>
      <c r="B12">
        <v>3</v>
      </c>
    </row>
    <row r="20" spans="1:2">
      <c r="A20" s="1" t="s">
        <v>84</v>
      </c>
      <c r="B20" t="s">
        <v>598</v>
      </c>
    </row>
    <row r="22" spans="1:2">
      <c r="A22" s="1" t="s">
        <v>394</v>
      </c>
    </row>
    <row r="23" spans="1:2">
      <c r="A23" s="1" t="s">
        <v>85</v>
      </c>
      <c r="B23" t="s">
        <v>395</v>
      </c>
    </row>
    <row r="24" spans="1:2">
      <c r="A24" t="s">
        <v>616</v>
      </c>
      <c r="B24">
        <v>1</v>
      </c>
    </row>
    <row r="25" spans="1:2">
      <c r="A25" t="s">
        <v>617</v>
      </c>
      <c r="B25">
        <v>1</v>
      </c>
    </row>
    <row r="26" spans="1:2">
      <c r="A26" t="s">
        <v>618</v>
      </c>
      <c r="B26">
        <v>1</v>
      </c>
    </row>
    <row r="27" spans="1:2">
      <c r="A27" t="s">
        <v>458</v>
      </c>
      <c r="B27">
        <v>3</v>
      </c>
    </row>
  </sheetData>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565A-1ACB-4B66-9B2C-88AB0E8D578A}">
  <dimension ref="A2:D14"/>
  <sheetViews>
    <sheetView workbookViewId="0">
      <selection activeCell="A2" sqref="A2"/>
    </sheetView>
  </sheetViews>
  <sheetFormatPr defaultRowHeight="15"/>
  <cols>
    <col min="1" max="1" width="77" bestFit="1" customWidth="1"/>
    <col min="2" max="2" width="5.140625" bestFit="1" customWidth="1"/>
    <col min="3" max="4" width="39.5703125" bestFit="1" customWidth="1"/>
    <col min="5" max="5" width="10.7109375" bestFit="1" customWidth="1"/>
    <col min="6" max="6" width="11.28515625" bestFit="1" customWidth="1"/>
  </cols>
  <sheetData>
    <row r="2" spans="1:4" ht="26.25">
      <c r="A2" s="3" t="s">
        <v>619</v>
      </c>
      <c r="C2" s="4"/>
      <c r="D2" s="8"/>
    </row>
    <row r="7" spans="1:4">
      <c r="A7" s="1" t="s">
        <v>394</v>
      </c>
    </row>
    <row r="8" spans="1:4">
      <c r="A8" s="1" t="s">
        <v>90</v>
      </c>
      <c r="B8" t="s">
        <v>395</v>
      </c>
    </row>
    <row r="9" spans="1:4">
      <c r="A9" t="s">
        <v>620</v>
      </c>
      <c r="B9">
        <v>19</v>
      </c>
    </row>
    <row r="10" spans="1:4">
      <c r="A10" t="s">
        <v>621</v>
      </c>
      <c r="B10">
        <v>23</v>
      </c>
    </row>
    <row r="11" spans="1:4">
      <c r="A11" t="s">
        <v>622</v>
      </c>
      <c r="B11">
        <v>3</v>
      </c>
    </row>
    <row r="12" spans="1:4">
      <c r="A12" t="s">
        <v>460</v>
      </c>
    </row>
    <row r="13" spans="1:4">
      <c r="A13" t="s">
        <v>598</v>
      </c>
      <c r="B13">
        <v>5</v>
      </c>
    </row>
    <row r="14" spans="1:4">
      <c r="A14" t="s">
        <v>458</v>
      </c>
      <c r="B14">
        <v>50</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AD016-4F09-46B4-80EE-27766C966A3D}">
  <dimension ref="A2:D16"/>
  <sheetViews>
    <sheetView workbookViewId="0">
      <selection activeCell="A22" sqref="A22"/>
    </sheetView>
  </sheetViews>
  <sheetFormatPr defaultRowHeight="15"/>
  <cols>
    <col min="1" max="1" width="216.140625" bestFit="1" customWidth="1"/>
    <col min="2" max="2" width="5.140625" bestFit="1" customWidth="1"/>
    <col min="3" max="4" width="39.5703125" bestFit="1" customWidth="1"/>
    <col min="5" max="5" width="10.7109375" bestFit="1" customWidth="1"/>
    <col min="6" max="6" width="11.28515625" bestFit="1" customWidth="1"/>
  </cols>
  <sheetData>
    <row r="2" spans="1:4" ht="26.25">
      <c r="A2" s="3" t="s">
        <v>623</v>
      </c>
      <c r="C2" s="4"/>
      <c r="D2" s="8"/>
    </row>
    <row r="7" spans="1:4">
      <c r="A7" s="1" t="s">
        <v>394</v>
      </c>
    </row>
    <row r="8" spans="1:4">
      <c r="A8" s="1" t="s">
        <v>624</v>
      </c>
      <c r="B8" t="s">
        <v>395</v>
      </c>
    </row>
    <row r="9" spans="1:4">
      <c r="A9" t="s">
        <v>625</v>
      </c>
      <c r="B9">
        <v>6</v>
      </c>
    </row>
    <row r="10" spans="1:4">
      <c r="A10" t="s">
        <v>626</v>
      </c>
      <c r="B10">
        <v>10</v>
      </c>
    </row>
    <row r="11" spans="1:4">
      <c r="A11" t="s">
        <v>627</v>
      </c>
      <c r="B11">
        <v>7</v>
      </c>
    </row>
    <row r="12" spans="1:4">
      <c r="A12" t="s">
        <v>628</v>
      </c>
      <c r="B12">
        <v>7</v>
      </c>
    </row>
    <row r="13" spans="1:4">
      <c r="A13" t="s">
        <v>629</v>
      </c>
      <c r="B13">
        <v>8</v>
      </c>
    </row>
    <row r="14" spans="1:4">
      <c r="A14" t="s">
        <v>460</v>
      </c>
    </row>
    <row r="15" spans="1:4">
      <c r="A15" t="s">
        <v>630</v>
      </c>
      <c r="B15">
        <v>12</v>
      </c>
    </row>
    <row r="16" spans="1:4">
      <c r="A16" t="s">
        <v>458</v>
      </c>
      <c r="B16">
        <v>50</v>
      </c>
    </row>
  </sheetData>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0824-252B-4298-A90C-F10348D7E795}">
  <dimension ref="A2:F108"/>
  <sheetViews>
    <sheetView topLeftCell="A53" workbookViewId="0">
      <selection activeCell="A74" sqref="A73:A76"/>
    </sheetView>
  </sheetViews>
  <sheetFormatPr defaultRowHeight="15"/>
  <cols>
    <col min="1" max="1" width="150.42578125" bestFit="1" customWidth="1"/>
    <col min="2" max="2" width="5.85546875" bestFit="1" customWidth="1"/>
    <col min="3" max="5" width="118.5703125" bestFit="1" customWidth="1"/>
    <col min="6" max="6" width="10.7109375" bestFit="1" customWidth="1"/>
  </cols>
  <sheetData>
    <row r="2" spans="1:4" ht="26.25">
      <c r="A2" s="3" t="s">
        <v>631</v>
      </c>
      <c r="C2" s="4"/>
      <c r="D2" s="8"/>
    </row>
    <row r="7" spans="1:4">
      <c r="A7" s="1" t="s">
        <v>394</v>
      </c>
    </row>
    <row r="8" spans="1:4">
      <c r="A8" s="1" t="s">
        <v>97</v>
      </c>
      <c r="B8" t="s">
        <v>395</v>
      </c>
    </row>
    <row r="9" spans="1:4">
      <c r="A9" t="s">
        <v>632</v>
      </c>
      <c r="B9">
        <v>18</v>
      </c>
    </row>
    <row r="10" spans="1:4">
      <c r="A10" t="s">
        <v>633</v>
      </c>
      <c r="B10">
        <v>31</v>
      </c>
    </row>
    <row r="11" spans="1:4">
      <c r="A11" t="s">
        <v>460</v>
      </c>
    </row>
    <row r="12" spans="1:4">
      <c r="A12" t="s">
        <v>634</v>
      </c>
      <c r="B12">
        <v>1</v>
      </c>
    </row>
    <row r="13" spans="1:4">
      <c r="A13" t="s">
        <v>458</v>
      </c>
      <c r="B13">
        <v>50</v>
      </c>
    </row>
    <row r="29" spans="1:3" ht="26.25">
      <c r="A29" s="3" t="s">
        <v>635</v>
      </c>
      <c r="C29" s="4"/>
    </row>
    <row r="32" spans="1:3">
      <c r="A32" s="1" t="s">
        <v>97</v>
      </c>
      <c r="B32" t="s">
        <v>633</v>
      </c>
    </row>
    <row r="34" spans="1:2">
      <c r="A34" s="1" t="s">
        <v>394</v>
      </c>
    </row>
    <row r="35" spans="1:2">
      <c r="A35" s="1" t="s">
        <v>98</v>
      </c>
      <c r="B35" t="s">
        <v>395</v>
      </c>
    </row>
    <row r="36" spans="1:2">
      <c r="A36" t="s">
        <v>636</v>
      </c>
      <c r="B36">
        <v>3</v>
      </c>
    </row>
    <row r="37" spans="1:2">
      <c r="A37" t="s">
        <v>637</v>
      </c>
      <c r="B37">
        <v>1</v>
      </c>
    </row>
    <row r="38" spans="1:2">
      <c r="A38" t="s">
        <v>638</v>
      </c>
      <c r="B38">
        <v>1</v>
      </c>
    </row>
    <row r="39" spans="1:2">
      <c r="A39" t="s">
        <v>521</v>
      </c>
      <c r="B39">
        <v>1</v>
      </c>
    </row>
    <row r="40" spans="1:2">
      <c r="A40" t="s">
        <v>460</v>
      </c>
      <c r="B40">
        <v>1</v>
      </c>
    </row>
    <row r="41" spans="1:2">
      <c r="A41" t="s">
        <v>639</v>
      </c>
      <c r="B41">
        <v>1</v>
      </c>
    </row>
    <row r="42" spans="1:2">
      <c r="A42" t="s">
        <v>640</v>
      </c>
      <c r="B42">
        <v>1</v>
      </c>
    </row>
    <row r="43" spans="1:2">
      <c r="A43" t="s">
        <v>641</v>
      </c>
      <c r="B43">
        <v>1</v>
      </c>
    </row>
    <row r="44" spans="1:2">
      <c r="A44" t="s">
        <v>528</v>
      </c>
      <c r="B44">
        <v>2</v>
      </c>
    </row>
    <row r="45" spans="1:2">
      <c r="A45" t="s">
        <v>500</v>
      </c>
      <c r="B45">
        <v>1</v>
      </c>
    </row>
    <row r="46" spans="1:2">
      <c r="A46" t="s">
        <v>642</v>
      </c>
      <c r="B46">
        <v>1</v>
      </c>
    </row>
    <row r="47" spans="1:2">
      <c r="A47" t="s">
        <v>503</v>
      </c>
      <c r="B47">
        <v>1</v>
      </c>
    </row>
    <row r="48" spans="1:2">
      <c r="A48" t="s">
        <v>504</v>
      </c>
      <c r="B48">
        <v>1</v>
      </c>
    </row>
    <row r="49" spans="1:2">
      <c r="A49" t="s">
        <v>643</v>
      </c>
      <c r="B49">
        <v>1</v>
      </c>
    </row>
    <row r="50" spans="1:2">
      <c r="A50" t="s">
        <v>644</v>
      </c>
      <c r="B50">
        <v>1</v>
      </c>
    </row>
    <row r="51" spans="1:2">
      <c r="A51" t="s">
        <v>507</v>
      </c>
      <c r="B51">
        <v>1</v>
      </c>
    </row>
    <row r="52" spans="1:2">
      <c r="A52" t="s">
        <v>645</v>
      </c>
      <c r="B52">
        <v>1</v>
      </c>
    </row>
    <row r="53" spans="1:2">
      <c r="A53" t="s">
        <v>646</v>
      </c>
      <c r="B53">
        <v>1</v>
      </c>
    </row>
    <row r="54" spans="1:2">
      <c r="A54" t="s">
        <v>647</v>
      </c>
      <c r="B54">
        <v>1</v>
      </c>
    </row>
    <row r="55" spans="1:2">
      <c r="A55" t="s">
        <v>648</v>
      </c>
      <c r="B55">
        <v>1</v>
      </c>
    </row>
    <row r="56" spans="1:2">
      <c r="A56" t="s">
        <v>649</v>
      </c>
      <c r="B56">
        <v>1</v>
      </c>
    </row>
    <row r="57" spans="1:2">
      <c r="A57" t="s">
        <v>650</v>
      </c>
      <c r="B57">
        <v>1</v>
      </c>
    </row>
    <row r="58" spans="1:2">
      <c r="A58" t="s">
        <v>520</v>
      </c>
      <c r="B58">
        <v>1</v>
      </c>
    </row>
    <row r="59" spans="1:2">
      <c r="A59" t="s">
        <v>522</v>
      </c>
      <c r="B59">
        <v>1</v>
      </c>
    </row>
    <row r="60" spans="1:2">
      <c r="A60" t="s">
        <v>523</v>
      </c>
      <c r="B60">
        <v>1</v>
      </c>
    </row>
    <row r="61" spans="1:2">
      <c r="A61" t="s">
        <v>651</v>
      </c>
      <c r="B61">
        <v>1</v>
      </c>
    </row>
    <row r="62" spans="1:2">
      <c r="A62" t="s">
        <v>527</v>
      </c>
      <c r="B62">
        <v>1</v>
      </c>
    </row>
    <row r="63" spans="1:2">
      <c r="A63" t="s">
        <v>652</v>
      </c>
      <c r="B63">
        <v>1</v>
      </c>
    </row>
    <row r="64" spans="1:2">
      <c r="A64" t="s">
        <v>458</v>
      </c>
      <c r="B64">
        <v>31</v>
      </c>
    </row>
    <row r="66" spans="1:2" ht="26.25">
      <c r="A66" s="3" t="s">
        <v>653</v>
      </c>
    </row>
    <row r="69" spans="1:2">
      <c r="A69" s="1" t="s">
        <v>97</v>
      </c>
      <c r="B69" t="s">
        <v>633</v>
      </c>
    </row>
    <row r="71" spans="1:2">
      <c r="A71" s="1" t="s">
        <v>394</v>
      </c>
    </row>
    <row r="72" spans="1:2">
      <c r="A72" s="1" t="s">
        <v>99</v>
      </c>
      <c r="B72" t="s">
        <v>395</v>
      </c>
    </row>
    <row r="73" spans="1:2">
      <c r="A73" t="s">
        <v>654</v>
      </c>
      <c r="B73">
        <v>1</v>
      </c>
    </row>
    <row r="74" spans="1:2">
      <c r="A74" t="s">
        <v>655</v>
      </c>
      <c r="B74">
        <v>5</v>
      </c>
    </row>
    <row r="75" spans="1:2">
      <c r="A75" t="s">
        <v>460</v>
      </c>
      <c r="B75">
        <v>11</v>
      </c>
    </row>
    <row r="76" spans="1:2">
      <c r="A76" t="s">
        <v>656</v>
      </c>
      <c r="B76">
        <v>2</v>
      </c>
    </row>
    <row r="77" spans="1:2">
      <c r="A77">
        <v>9</v>
      </c>
      <c r="B77">
        <v>3</v>
      </c>
    </row>
    <row r="78" spans="1:2">
      <c r="A78" t="s">
        <v>657</v>
      </c>
      <c r="B78">
        <v>4</v>
      </c>
    </row>
    <row r="79" spans="1:2">
      <c r="A79" t="s">
        <v>658</v>
      </c>
      <c r="B79">
        <v>1</v>
      </c>
    </row>
    <row r="80" spans="1:2">
      <c r="A80">
        <v>8</v>
      </c>
      <c r="B80">
        <v>1</v>
      </c>
    </row>
    <row r="81" spans="1:2">
      <c r="A81" t="s">
        <v>659</v>
      </c>
      <c r="B81">
        <v>1</v>
      </c>
    </row>
    <row r="82" spans="1:2">
      <c r="A82" t="s">
        <v>660</v>
      </c>
      <c r="B82">
        <v>1</v>
      </c>
    </row>
    <row r="83" spans="1:2">
      <c r="A83" t="s">
        <v>661</v>
      </c>
      <c r="B83">
        <v>1</v>
      </c>
    </row>
    <row r="84" spans="1:2">
      <c r="A84" t="s">
        <v>458</v>
      </c>
      <c r="B84">
        <v>31</v>
      </c>
    </row>
    <row r="97" spans="1:6" ht="26.25">
      <c r="A97" s="3" t="s">
        <v>662</v>
      </c>
    </row>
    <row r="102" spans="1:6">
      <c r="A102" s="1" t="s">
        <v>394</v>
      </c>
      <c r="B102" s="1" t="s">
        <v>97</v>
      </c>
    </row>
    <row r="103" spans="1:6">
      <c r="A103" s="1" t="s">
        <v>100</v>
      </c>
      <c r="B103" t="s">
        <v>633</v>
      </c>
      <c r="C103" t="s">
        <v>632</v>
      </c>
      <c r="D103" t="s">
        <v>460</v>
      </c>
      <c r="E103" t="s">
        <v>634</v>
      </c>
      <c r="F103" t="s">
        <v>458</v>
      </c>
    </row>
    <row r="104" spans="1:6">
      <c r="A104" t="s">
        <v>633</v>
      </c>
      <c r="B104">
        <v>13</v>
      </c>
      <c r="C104">
        <v>2</v>
      </c>
      <c r="F104">
        <v>15</v>
      </c>
    </row>
    <row r="105" spans="1:6">
      <c r="A105" t="s">
        <v>632</v>
      </c>
      <c r="B105">
        <v>17</v>
      </c>
      <c r="C105">
        <v>4</v>
      </c>
      <c r="F105">
        <v>21</v>
      </c>
    </row>
    <row r="106" spans="1:6">
      <c r="A106" t="s">
        <v>599</v>
      </c>
      <c r="B106">
        <v>1</v>
      </c>
      <c r="C106">
        <v>12</v>
      </c>
      <c r="E106">
        <v>1</v>
      </c>
      <c r="F106">
        <v>14</v>
      </c>
    </row>
    <row r="107" spans="1:6">
      <c r="A107" t="s">
        <v>460</v>
      </c>
    </row>
    <row r="108" spans="1:6">
      <c r="A108" t="s">
        <v>458</v>
      </c>
      <c r="B108">
        <v>31</v>
      </c>
      <c r="C108">
        <v>18</v>
      </c>
      <c r="E108">
        <v>1</v>
      </c>
      <c r="F108">
        <v>50</v>
      </c>
    </row>
  </sheetData>
  <pageMargins left="0.7" right="0.7" top="0.75" bottom="0.75" header="0.3" footer="0.3"/>
  <pageSetup paperSize="9"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0148-A350-469B-A0CE-B5BD2ECD4035}">
  <dimension ref="A2:D18"/>
  <sheetViews>
    <sheetView workbookViewId="0">
      <selection activeCell="A10" sqref="A10"/>
    </sheetView>
  </sheetViews>
  <sheetFormatPr defaultRowHeight="15"/>
  <cols>
    <col min="1" max="1" width="93.7109375" bestFit="1" customWidth="1"/>
    <col min="2" max="2" width="5.140625" bestFit="1" customWidth="1"/>
    <col min="3" max="4" width="39.5703125" bestFit="1" customWidth="1"/>
    <col min="5" max="5" width="10.7109375" bestFit="1" customWidth="1"/>
    <col min="6" max="6" width="11.28515625" bestFit="1" customWidth="1"/>
  </cols>
  <sheetData>
    <row r="2" spans="1:4" ht="26.25">
      <c r="A2" s="3" t="s">
        <v>393</v>
      </c>
      <c r="C2" s="4"/>
      <c r="D2" s="8"/>
    </row>
    <row r="7" spans="1:4">
      <c r="A7" s="1" t="s">
        <v>394</v>
      </c>
    </row>
    <row r="8" spans="1:4">
      <c r="A8" s="1" t="s">
        <v>103</v>
      </c>
      <c r="B8" t="s">
        <v>395</v>
      </c>
    </row>
    <row r="9" spans="1:4">
      <c r="A9" t="s">
        <v>663</v>
      </c>
      <c r="B9">
        <v>3</v>
      </c>
    </row>
    <row r="10" spans="1:4">
      <c r="A10" t="s">
        <v>664</v>
      </c>
      <c r="B10">
        <v>12</v>
      </c>
    </row>
    <row r="11" spans="1:4">
      <c r="A11" t="s">
        <v>665</v>
      </c>
      <c r="B11">
        <v>6</v>
      </c>
    </row>
    <row r="12" spans="1:4">
      <c r="A12" t="s">
        <v>666</v>
      </c>
      <c r="B12">
        <v>3</v>
      </c>
    </row>
    <row r="13" spans="1:4">
      <c r="A13" t="s">
        <v>634</v>
      </c>
      <c r="B13">
        <v>11</v>
      </c>
    </row>
    <row r="14" spans="1:4">
      <c r="A14" t="s">
        <v>460</v>
      </c>
    </row>
    <row r="15" spans="1:4">
      <c r="A15" t="s">
        <v>667</v>
      </c>
      <c r="B15">
        <v>10</v>
      </c>
    </row>
    <row r="16" spans="1:4">
      <c r="A16" t="s">
        <v>599</v>
      </c>
      <c r="B16">
        <v>1</v>
      </c>
    </row>
    <row r="17" spans="1:2">
      <c r="A17" t="s">
        <v>668</v>
      </c>
      <c r="B17">
        <v>4</v>
      </c>
    </row>
    <row r="18" spans="1:2">
      <c r="A18" t="s">
        <v>458</v>
      </c>
      <c r="B18">
        <v>50</v>
      </c>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E67A3-B502-4308-BA21-53A3104730D1}">
  <dimension ref="A2:D162"/>
  <sheetViews>
    <sheetView topLeftCell="A80" workbookViewId="0">
      <selection activeCell="A82" sqref="A82"/>
    </sheetView>
  </sheetViews>
  <sheetFormatPr defaultRowHeight="15"/>
  <cols>
    <col min="1" max="1" width="85.140625" bestFit="1" customWidth="1"/>
    <col min="2" max="2" width="6.42578125" bestFit="1" customWidth="1"/>
    <col min="3" max="5" width="122.140625" bestFit="1" customWidth="1"/>
    <col min="6" max="6" width="11.28515625" bestFit="1" customWidth="1"/>
  </cols>
  <sheetData>
    <row r="2" spans="1:4" ht="26.25">
      <c r="A2" s="3" t="s">
        <v>669</v>
      </c>
      <c r="C2" s="4"/>
      <c r="D2" s="8"/>
    </row>
    <row r="7" spans="1:4">
      <c r="A7" s="1" t="s">
        <v>394</v>
      </c>
    </row>
    <row r="8" spans="1:4">
      <c r="A8" s="1" t="s">
        <v>106</v>
      </c>
      <c r="B8" t="s">
        <v>395</v>
      </c>
    </row>
    <row r="9" spans="1:4">
      <c r="A9" t="s">
        <v>632</v>
      </c>
      <c r="B9">
        <v>22</v>
      </c>
    </row>
    <row r="10" spans="1:4">
      <c r="A10" t="s">
        <v>633</v>
      </c>
      <c r="B10">
        <v>27</v>
      </c>
    </row>
    <row r="11" spans="1:4">
      <c r="A11" t="s">
        <v>460</v>
      </c>
    </row>
    <row r="12" spans="1:4">
      <c r="A12" t="s">
        <v>599</v>
      </c>
      <c r="B12">
        <v>1</v>
      </c>
    </row>
    <row r="13" spans="1:4">
      <c r="A13" t="s">
        <v>458</v>
      </c>
      <c r="B13">
        <v>50</v>
      </c>
    </row>
    <row r="21" spans="1:3" ht="26.25">
      <c r="A21" s="3" t="s">
        <v>670</v>
      </c>
      <c r="C21" s="4"/>
    </row>
    <row r="24" spans="1:3">
      <c r="A24" s="1" t="s">
        <v>106</v>
      </c>
      <c r="B24" t="s">
        <v>398</v>
      </c>
    </row>
    <row r="26" spans="1:3">
      <c r="A26" s="1" t="s">
        <v>542</v>
      </c>
      <c r="B26" t="s">
        <v>395</v>
      </c>
    </row>
    <row r="27" spans="1:3">
      <c r="A27" t="s">
        <v>394</v>
      </c>
      <c r="B27">
        <v>50</v>
      </c>
    </row>
    <row r="28" spans="1:3">
      <c r="A28" t="s">
        <v>671</v>
      </c>
      <c r="B28">
        <v>4</v>
      </c>
    </row>
    <row r="29" spans="1:3">
      <c r="A29" t="s">
        <v>672</v>
      </c>
      <c r="B29">
        <v>27</v>
      </c>
    </row>
    <row r="30" spans="1:3">
      <c r="A30" t="s">
        <v>673</v>
      </c>
      <c r="B30">
        <v>9</v>
      </c>
    </row>
    <row r="42" spans="1:2" ht="26.25">
      <c r="A42" s="3" t="s">
        <v>674</v>
      </c>
    </row>
    <row r="45" spans="1:2">
      <c r="A45" s="1" t="s">
        <v>106</v>
      </c>
      <c r="B45" t="s">
        <v>398</v>
      </c>
    </row>
    <row r="47" spans="1:2">
      <c r="A47" s="1" t="s">
        <v>542</v>
      </c>
      <c r="B47" t="s">
        <v>395</v>
      </c>
    </row>
    <row r="48" spans="1:2">
      <c r="A48" t="s">
        <v>394</v>
      </c>
      <c r="B48">
        <v>50</v>
      </c>
    </row>
    <row r="49" spans="1:2">
      <c r="A49" t="s">
        <v>675</v>
      </c>
      <c r="B49">
        <v>19</v>
      </c>
    </row>
    <row r="50" spans="1:2">
      <c r="A50" t="s">
        <v>676</v>
      </c>
      <c r="B50">
        <v>11</v>
      </c>
    </row>
    <row r="51" spans="1:2">
      <c r="A51" t="s">
        <v>677</v>
      </c>
      <c r="B51">
        <v>23</v>
      </c>
    </row>
    <row r="52" spans="1:2">
      <c r="A52" t="s">
        <v>598</v>
      </c>
      <c r="B52">
        <v>9</v>
      </c>
    </row>
    <row r="69" spans="1:2" ht="26.25">
      <c r="A69" s="3" t="s">
        <v>674</v>
      </c>
    </row>
    <row r="71" spans="1:2">
      <c r="A71" s="1" t="s">
        <v>106</v>
      </c>
      <c r="B71" t="s">
        <v>398</v>
      </c>
    </row>
    <row r="72" spans="1:2">
      <c r="A72" s="1" t="s">
        <v>114</v>
      </c>
      <c r="B72" t="s">
        <v>398</v>
      </c>
    </row>
    <row r="74" spans="1:2">
      <c r="A74" s="1" t="s">
        <v>394</v>
      </c>
    </row>
    <row r="75" spans="1:2">
      <c r="A75" s="1" t="s">
        <v>115</v>
      </c>
      <c r="B75" t="s">
        <v>395</v>
      </c>
    </row>
    <row r="76" spans="1:2">
      <c r="A76" t="s">
        <v>678</v>
      </c>
      <c r="B76">
        <v>1</v>
      </c>
    </row>
    <row r="77" spans="1:2">
      <c r="A77" t="s">
        <v>679</v>
      </c>
      <c r="B77">
        <v>1</v>
      </c>
    </row>
    <row r="78" spans="1:2">
      <c r="A78" t="s">
        <v>460</v>
      </c>
      <c r="B78">
        <v>34</v>
      </c>
    </row>
    <row r="79" spans="1:2">
      <c r="A79" t="s">
        <v>680</v>
      </c>
      <c r="B79">
        <v>1</v>
      </c>
    </row>
    <row r="80" spans="1:2">
      <c r="A80" t="s">
        <v>681</v>
      </c>
      <c r="B80">
        <v>1</v>
      </c>
    </row>
    <row r="81" spans="1:2">
      <c r="A81" t="s">
        <v>682</v>
      </c>
      <c r="B81">
        <v>1</v>
      </c>
    </row>
    <row r="82" spans="1:2">
      <c r="A82" t="s">
        <v>683</v>
      </c>
      <c r="B82">
        <v>1</v>
      </c>
    </row>
    <row r="83" spans="1:2">
      <c r="A83" t="s">
        <v>684</v>
      </c>
      <c r="B83">
        <v>1</v>
      </c>
    </row>
    <row r="84" spans="1:2">
      <c r="A84" t="s">
        <v>685</v>
      </c>
      <c r="B84">
        <v>1</v>
      </c>
    </row>
    <row r="85" spans="1:2">
      <c r="A85" t="s">
        <v>686</v>
      </c>
      <c r="B85">
        <v>1</v>
      </c>
    </row>
    <row r="86" spans="1:2">
      <c r="A86" t="s">
        <v>687</v>
      </c>
      <c r="B86">
        <v>1</v>
      </c>
    </row>
    <row r="87" spans="1:2">
      <c r="A87" t="s">
        <v>688</v>
      </c>
      <c r="B87">
        <v>1</v>
      </c>
    </row>
    <row r="88" spans="1:2">
      <c r="A88" t="s">
        <v>689</v>
      </c>
      <c r="B88">
        <v>1</v>
      </c>
    </row>
    <row r="89" spans="1:2">
      <c r="A89" t="s">
        <v>690</v>
      </c>
      <c r="B89">
        <v>1</v>
      </c>
    </row>
    <row r="90" spans="1:2">
      <c r="A90" t="s">
        <v>691</v>
      </c>
      <c r="B90">
        <v>1</v>
      </c>
    </row>
    <row r="91" spans="1:2">
      <c r="A91" t="s">
        <v>692</v>
      </c>
      <c r="B91">
        <v>1</v>
      </c>
    </row>
    <row r="92" spans="1:2">
      <c r="A92" t="s">
        <v>693</v>
      </c>
      <c r="B92">
        <v>1</v>
      </c>
    </row>
    <row r="93" spans="1:2">
      <c r="A93" t="s">
        <v>458</v>
      </c>
      <c r="B93">
        <v>50</v>
      </c>
    </row>
    <row r="101" spans="1:2" ht="26.25">
      <c r="A101" s="3" t="s">
        <v>694</v>
      </c>
    </row>
    <row r="104" spans="1:2">
      <c r="A104" s="1" t="s">
        <v>106</v>
      </c>
      <c r="B104" t="s">
        <v>398</v>
      </c>
    </row>
    <row r="106" spans="1:2">
      <c r="A106" s="1" t="s">
        <v>394</v>
      </c>
    </row>
    <row r="107" spans="1:2">
      <c r="A107" s="1" t="s">
        <v>117</v>
      </c>
      <c r="B107" t="s">
        <v>395</v>
      </c>
    </row>
    <row r="108" spans="1:2">
      <c r="A108" t="s">
        <v>632</v>
      </c>
      <c r="B108">
        <v>11</v>
      </c>
    </row>
    <row r="109" spans="1:2">
      <c r="A109" t="s">
        <v>599</v>
      </c>
      <c r="B109">
        <v>3</v>
      </c>
    </row>
    <row r="110" spans="1:2">
      <c r="A110" t="s">
        <v>695</v>
      </c>
      <c r="B110">
        <v>3</v>
      </c>
    </row>
    <row r="111" spans="1:2">
      <c r="A111" t="s">
        <v>633</v>
      </c>
      <c r="B111">
        <v>33</v>
      </c>
    </row>
    <row r="112" spans="1:2">
      <c r="A112" t="s">
        <v>460</v>
      </c>
    </row>
    <row r="113" spans="1:2">
      <c r="A113" t="s">
        <v>458</v>
      </c>
      <c r="B113">
        <v>50</v>
      </c>
    </row>
    <row r="121" spans="1:2" ht="26.25">
      <c r="A121" s="3" t="s">
        <v>696</v>
      </c>
    </row>
    <row r="124" spans="1:2">
      <c r="A124" s="1" t="s">
        <v>106</v>
      </c>
      <c r="B124" t="s">
        <v>398</v>
      </c>
    </row>
    <row r="126" spans="1:2">
      <c r="A126" s="1" t="s">
        <v>394</v>
      </c>
    </row>
    <row r="127" spans="1:2">
      <c r="A127" s="1" t="s">
        <v>118</v>
      </c>
      <c r="B127" t="s">
        <v>395</v>
      </c>
    </row>
    <row r="128" spans="1:2">
      <c r="A128" t="s">
        <v>697</v>
      </c>
      <c r="B128">
        <v>1</v>
      </c>
    </row>
    <row r="129" spans="1:2">
      <c r="A129" t="s">
        <v>698</v>
      </c>
      <c r="B129">
        <v>1</v>
      </c>
    </row>
    <row r="130" spans="1:2">
      <c r="A130" t="s">
        <v>460</v>
      </c>
      <c r="B130">
        <v>17</v>
      </c>
    </row>
    <row r="131" spans="1:2">
      <c r="A131" t="s">
        <v>699</v>
      </c>
      <c r="B131">
        <v>1</v>
      </c>
    </row>
    <row r="132" spans="1:2">
      <c r="A132" t="s">
        <v>700</v>
      </c>
      <c r="B132">
        <v>1</v>
      </c>
    </row>
    <row r="133" spans="1:2">
      <c r="A133" t="s">
        <v>701</v>
      </c>
      <c r="B133">
        <v>1</v>
      </c>
    </row>
    <row r="134" spans="1:2">
      <c r="A134" t="s">
        <v>702</v>
      </c>
      <c r="B134">
        <v>1</v>
      </c>
    </row>
    <row r="135" spans="1:2">
      <c r="A135" t="s">
        <v>703</v>
      </c>
      <c r="B135">
        <v>1</v>
      </c>
    </row>
    <row r="136" spans="1:2">
      <c r="A136" t="s">
        <v>704</v>
      </c>
      <c r="B136">
        <v>1</v>
      </c>
    </row>
    <row r="137" spans="1:2">
      <c r="A137" t="s">
        <v>705</v>
      </c>
      <c r="B137">
        <v>1</v>
      </c>
    </row>
    <row r="138" spans="1:2">
      <c r="A138" t="s">
        <v>706</v>
      </c>
      <c r="B138">
        <v>1</v>
      </c>
    </row>
    <row r="139" spans="1:2">
      <c r="A139" t="s">
        <v>707</v>
      </c>
      <c r="B139">
        <v>1</v>
      </c>
    </row>
    <row r="140" spans="1:2">
      <c r="A140" t="s">
        <v>708</v>
      </c>
      <c r="B140">
        <v>1</v>
      </c>
    </row>
    <row r="141" spans="1:2">
      <c r="A141" t="s">
        <v>709</v>
      </c>
      <c r="B141">
        <v>1</v>
      </c>
    </row>
    <row r="142" spans="1:2">
      <c r="A142" t="s">
        <v>710</v>
      </c>
      <c r="B142">
        <v>1</v>
      </c>
    </row>
    <row r="143" spans="1:2">
      <c r="A143" t="s">
        <v>711</v>
      </c>
      <c r="B143">
        <v>1</v>
      </c>
    </row>
    <row r="144" spans="1:2">
      <c r="A144" t="s">
        <v>712</v>
      </c>
      <c r="B144">
        <v>1</v>
      </c>
    </row>
    <row r="145" spans="1:2">
      <c r="A145" t="s">
        <v>713</v>
      </c>
      <c r="B145">
        <v>1</v>
      </c>
    </row>
    <row r="146" spans="1:2">
      <c r="A146" t="s">
        <v>714</v>
      </c>
      <c r="B146">
        <v>1</v>
      </c>
    </row>
    <row r="147" spans="1:2">
      <c r="A147" t="s">
        <v>715</v>
      </c>
      <c r="B147">
        <v>1</v>
      </c>
    </row>
    <row r="148" spans="1:2">
      <c r="A148" t="s">
        <v>716</v>
      </c>
      <c r="B148">
        <v>1</v>
      </c>
    </row>
    <row r="149" spans="1:2">
      <c r="A149" t="s">
        <v>717</v>
      </c>
      <c r="B149">
        <v>1</v>
      </c>
    </row>
    <row r="150" spans="1:2">
      <c r="A150" t="s">
        <v>718</v>
      </c>
      <c r="B150">
        <v>1</v>
      </c>
    </row>
    <row r="151" spans="1:2">
      <c r="A151" t="s">
        <v>719</v>
      </c>
      <c r="B151">
        <v>1</v>
      </c>
    </row>
    <row r="152" spans="1:2">
      <c r="A152" t="s">
        <v>720</v>
      </c>
      <c r="B152">
        <v>1</v>
      </c>
    </row>
    <row r="153" spans="1:2">
      <c r="A153" t="s">
        <v>721</v>
      </c>
      <c r="B153">
        <v>1</v>
      </c>
    </row>
    <row r="154" spans="1:2">
      <c r="A154" t="s">
        <v>722</v>
      </c>
      <c r="B154">
        <v>1</v>
      </c>
    </row>
    <row r="155" spans="1:2">
      <c r="A155" t="s">
        <v>723</v>
      </c>
      <c r="B155">
        <v>1</v>
      </c>
    </row>
    <row r="156" spans="1:2">
      <c r="A156" t="s">
        <v>724</v>
      </c>
      <c r="B156">
        <v>1</v>
      </c>
    </row>
    <row r="157" spans="1:2">
      <c r="A157" t="s">
        <v>725</v>
      </c>
      <c r="B157">
        <v>1</v>
      </c>
    </row>
    <row r="158" spans="1:2">
      <c r="A158" t="s">
        <v>726</v>
      </c>
      <c r="B158">
        <v>1</v>
      </c>
    </row>
    <row r="159" spans="1:2">
      <c r="A159" t="s">
        <v>727</v>
      </c>
      <c r="B159">
        <v>1</v>
      </c>
    </row>
    <row r="160" spans="1:2">
      <c r="A160" t="s">
        <v>728</v>
      </c>
      <c r="B160">
        <v>1</v>
      </c>
    </row>
    <row r="161" spans="1:2">
      <c r="A161" t="s">
        <v>729</v>
      </c>
      <c r="B161">
        <v>1</v>
      </c>
    </row>
    <row r="162" spans="1:2">
      <c r="A162" t="s">
        <v>458</v>
      </c>
      <c r="B162">
        <v>50</v>
      </c>
    </row>
  </sheetData>
  <pageMargins left="0.7" right="0.7" top="0.75" bottom="0.75" header="0.3" footer="0.3"/>
  <pageSetup paperSize="9"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DAC2F-B731-4423-965A-CA979B798F73}">
  <dimension ref="A2:D69"/>
  <sheetViews>
    <sheetView topLeftCell="A34" workbookViewId="0">
      <selection activeCell="A57" sqref="A57"/>
    </sheetView>
  </sheetViews>
  <sheetFormatPr defaultRowHeight="15"/>
  <cols>
    <col min="1" max="1" width="159.7109375" bestFit="1" customWidth="1"/>
    <col min="2" max="3" width="5.140625" bestFit="1" customWidth="1"/>
    <col min="4" max="4" width="39.5703125" bestFit="1" customWidth="1"/>
    <col min="5" max="5" width="10.7109375" bestFit="1" customWidth="1"/>
    <col min="6" max="6" width="11.28515625" bestFit="1" customWidth="1"/>
  </cols>
  <sheetData>
    <row r="2" spans="1:4" ht="26.25">
      <c r="A2" s="3" t="s">
        <v>730</v>
      </c>
      <c r="C2" s="4"/>
      <c r="D2" s="8"/>
    </row>
    <row r="7" spans="1:4">
      <c r="A7" s="1" t="s">
        <v>394</v>
      </c>
    </row>
    <row r="8" spans="1:4">
      <c r="A8" s="1" t="s">
        <v>121</v>
      </c>
      <c r="B8" t="s">
        <v>395</v>
      </c>
    </row>
    <row r="9" spans="1:4">
      <c r="A9">
        <v>12000</v>
      </c>
      <c r="B9">
        <v>1</v>
      </c>
    </row>
    <row r="10" spans="1:4">
      <c r="A10" t="s">
        <v>731</v>
      </c>
      <c r="B10">
        <v>1</v>
      </c>
    </row>
    <row r="11" spans="1:4">
      <c r="A11" t="s">
        <v>732</v>
      </c>
      <c r="B11">
        <v>1</v>
      </c>
    </row>
    <row r="12" spans="1:4">
      <c r="A12" t="s">
        <v>733</v>
      </c>
      <c r="B12">
        <v>1</v>
      </c>
    </row>
    <row r="13" spans="1:4">
      <c r="A13" t="s">
        <v>734</v>
      </c>
      <c r="B13">
        <v>1</v>
      </c>
    </row>
    <row r="14" spans="1:4">
      <c r="A14" t="s">
        <v>735</v>
      </c>
      <c r="B14">
        <v>2</v>
      </c>
    </row>
    <row r="15" spans="1:4">
      <c r="A15" t="s">
        <v>460</v>
      </c>
      <c r="B15">
        <v>12</v>
      </c>
    </row>
    <row r="16" spans="1:4">
      <c r="A16" t="s">
        <v>736</v>
      </c>
      <c r="B16">
        <v>3</v>
      </c>
    </row>
    <row r="17" spans="1:2">
      <c r="A17">
        <v>2000</v>
      </c>
      <c r="B17">
        <v>1</v>
      </c>
    </row>
    <row r="18" spans="1:2">
      <c r="A18" t="s">
        <v>634</v>
      </c>
      <c r="B18">
        <v>3</v>
      </c>
    </row>
    <row r="19" spans="1:2">
      <c r="A19" t="s">
        <v>737</v>
      </c>
      <c r="B19">
        <v>1</v>
      </c>
    </row>
    <row r="20" spans="1:2">
      <c r="A20" t="s">
        <v>738</v>
      </c>
      <c r="B20">
        <v>1</v>
      </c>
    </row>
    <row r="21" spans="1:2">
      <c r="A21">
        <v>0</v>
      </c>
      <c r="B21">
        <v>2</v>
      </c>
    </row>
    <row r="22" spans="1:2">
      <c r="A22" t="s">
        <v>739</v>
      </c>
      <c r="B22">
        <v>1</v>
      </c>
    </row>
    <row r="23" spans="1:2">
      <c r="A23" t="s">
        <v>740</v>
      </c>
      <c r="B23">
        <v>1</v>
      </c>
    </row>
    <row r="24" spans="1:2">
      <c r="A24" t="s">
        <v>741</v>
      </c>
      <c r="B24">
        <v>1</v>
      </c>
    </row>
    <row r="25" spans="1:2">
      <c r="A25" t="s">
        <v>742</v>
      </c>
      <c r="B25">
        <v>1</v>
      </c>
    </row>
    <row r="26" spans="1:2">
      <c r="A26" t="s">
        <v>743</v>
      </c>
      <c r="B26">
        <v>1</v>
      </c>
    </row>
    <row r="27" spans="1:2">
      <c r="A27" t="s">
        <v>744</v>
      </c>
      <c r="B27">
        <v>1</v>
      </c>
    </row>
    <row r="28" spans="1:2">
      <c r="A28" t="s">
        <v>745</v>
      </c>
      <c r="B28">
        <v>1</v>
      </c>
    </row>
    <row r="29" spans="1:2">
      <c r="A29" t="s">
        <v>746</v>
      </c>
      <c r="B29">
        <v>1</v>
      </c>
    </row>
    <row r="30" spans="1:2">
      <c r="A30" t="s">
        <v>747</v>
      </c>
      <c r="B30">
        <v>1</v>
      </c>
    </row>
    <row r="31" spans="1:2">
      <c r="A31" t="s">
        <v>748</v>
      </c>
      <c r="B31">
        <v>1</v>
      </c>
    </row>
    <row r="32" spans="1:2">
      <c r="A32" t="s">
        <v>749</v>
      </c>
      <c r="B32">
        <v>1</v>
      </c>
    </row>
    <row r="33" spans="1:2">
      <c r="A33" t="s">
        <v>750</v>
      </c>
      <c r="B33">
        <v>1</v>
      </c>
    </row>
    <row r="34" spans="1:2">
      <c r="A34" t="s">
        <v>751</v>
      </c>
      <c r="B34">
        <v>1</v>
      </c>
    </row>
    <row r="35" spans="1:2">
      <c r="A35" t="s">
        <v>752</v>
      </c>
      <c r="B35">
        <v>1</v>
      </c>
    </row>
    <row r="36" spans="1:2">
      <c r="A36" t="s">
        <v>753</v>
      </c>
      <c r="B36">
        <v>1</v>
      </c>
    </row>
    <row r="37" spans="1:2">
      <c r="A37" t="s">
        <v>754</v>
      </c>
      <c r="B37">
        <v>1</v>
      </c>
    </row>
    <row r="38" spans="1:2">
      <c r="A38" t="s">
        <v>755</v>
      </c>
      <c r="B38">
        <v>1</v>
      </c>
    </row>
    <row r="39" spans="1:2">
      <c r="A39" t="s">
        <v>756</v>
      </c>
      <c r="B39">
        <v>1</v>
      </c>
    </row>
    <row r="40" spans="1:2">
      <c r="A40" t="s">
        <v>757</v>
      </c>
      <c r="B40">
        <v>1</v>
      </c>
    </row>
    <row r="41" spans="1:2">
      <c r="A41" t="s">
        <v>758</v>
      </c>
      <c r="B41">
        <v>1</v>
      </c>
    </row>
    <row r="42" spans="1:2">
      <c r="A42" t="s">
        <v>458</v>
      </c>
      <c r="B42">
        <v>50</v>
      </c>
    </row>
    <row r="57" spans="1:2" ht="26.25">
      <c r="A57" s="3" t="s">
        <v>759</v>
      </c>
    </row>
    <row r="61" spans="1:2">
      <c r="A61" s="1" t="s">
        <v>394</v>
      </c>
    </row>
    <row r="62" spans="1:2">
      <c r="A62" s="1" t="s">
        <v>123</v>
      </c>
      <c r="B62" t="s">
        <v>395</v>
      </c>
    </row>
    <row r="63" spans="1:2">
      <c r="A63" t="s">
        <v>760</v>
      </c>
      <c r="B63">
        <v>36</v>
      </c>
    </row>
    <row r="64" spans="1:2">
      <c r="A64" t="s">
        <v>460</v>
      </c>
    </row>
    <row r="65" spans="1:2">
      <c r="A65" t="s">
        <v>761</v>
      </c>
      <c r="B65">
        <v>4</v>
      </c>
    </row>
    <row r="66" spans="1:2">
      <c r="A66" t="s">
        <v>634</v>
      </c>
      <c r="B66">
        <v>4</v>
      </c>
    </row>
    <row r="67" spans="1:2">
      <c r="A67" t="s">
        <v>762</v>
      </c>
      <c r="B67">
        <v>5</v>
      </c>
    </row>
    <row r="68" spans="1:2">
      <c r="A68" t="s">
        <v>599</v>
      </c>
      <c r="B68">
        <v>1</v>
      </c>
    </row>
    <row r="69" spans="1:2">
      <c r="A69" t="s">
        <v>458</v>
      </c>
      <c r="B69">
        <v>50</v>
      </c>
    </row>
  </sheetData>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11435-8D69-48FE-A5C2-44A8CC7E4AF7}">
  <dimension ref="A2:D48"/>
  <sheetViews>
    <sheetView topLeftCell="A13" workbookViewId="0">
      <selection activeCell="A28" sqref="A28"/>
    </sheetView>
  </sheetViews>
  <sheetFormatPr defaultRowHeight="15"/>
  <cols>
    <col min="1" max="1" width="197.28515625" bestFit="1" customWidth="1"/>
    <col min="2" max="2" width="6.42578125" bestFit="1" customWidth="1"/>
    <col min="3" max="3" width="225.28515625" bestFit="1" customWidth="1"/>
    <col min="4" max="4" width="233.85546875" bestFit="1" customWidth="1"/>
    <col min="5" max="5" width="210.28515625" bestFit="1" customWidth="1"/>
    <col min="6" max="6" width="202.85546875" bestFit="1" customWidth="1"/>
  </cols>
  <sheetData>
    <row r="2" spans="1:4" ht="26.25">
      <c r="A2" s="3" t="s">
        <v>763</v>
      </c>
      <c r="C2" s="4"/>
      <c r="D2" s="8"/>
    </row>
    <row r="7" spans="1:4">
      <c r="A7" s="1" t="s">
        <v>394</v>
      </c>
    </row>
    <row r="8" spans="1:4">
      <c r="A8" s="1" t="s">
        <v>126</v>
      </c>
      <c r="B8" t="s">
        <v>395</v>
      </c>
    </row>
    <row r="9" spans="1:4">
      <c r="A9" t="s">
        <v>632</v>
      </c>
      <c r="B9">
        <v>25</v>
      </c>
    </row>
    <row r="10" spans="1:4">
      <c r="A10" t="s">
        <v>633</v>
      </c>
      <c r="B10">
        <v>24</v>
      </c>
    </row>
    <row r="11" spans="1:4">
      <c r="A11" t="s">
        <v>460</v>
      </c>
    </row>
    <row r="12" spans="1:4">
      <c r="A12" t="s">
        <v>599</v>
      </c>
      <c r="B12">
        <v>1</v>
      </c>
    </row>
    <row r="13" spans="1:4">
      <c r="A13" t="s">
        <v>458</v>
      </c>
      <c r="B13">
        <v>50</v>
      </c>
    </row>
    <row r="20" spans="1:2" ht="26.25">
      <c r="A20" s="3" t="s">
        <v>763</v>
      </c>
    </row>
    <row r="23" spans="1:2">
      <c r="A23" s="1" t="s">
        <v>764</v>
      </c>
      <c r="B23" t="s">
        <v>633</v>
      </c>
    </row>
    <row r="25" spans="1:2">
      <c r="A25" s="1" t="s">
        <v>542</v>
      </c>
      <c r="B25" t="s">
        <v>395</v>
      </c>
    </row>
    <row r="26" spans="1:2">
      <c r="A26" t="s">
        <v>394</v>
      </c>
      <c r="B26">
        <v>24</v>
      </c>
    </row>
    <row r="27" spans="1:2">
      <c r="A27" t="s">
        <v>765</v>
      </c>
      <c r="B27">
        <v>12</v>
      </c>
    </row>
    <row r="28" spans="1:2">
      <c r="A28" t="s">
        <v>766</v>
      </c>
      <c r="B28">
        <v>10</v>
      </c>
    </row>
    <row r="29" spans="1:2">
      <c r="A29" t="s">
        <v>767</v>
      </c>
      <c r="B29">
        <v>6</v>
      </c>
    </row>
    <row r="30" spans="1:2">
      <c r="A30" t="s">
        <v>768</v>
      </c>
      <c r="B30">
        <v>18</v>
      </c>
    </row>
    <row r="31" spans="1:2">
      <c r="A31" t="s">
        <v>598</v>
      </c>
      <c r="B31">
        <v>2</v>
      </c>
    </row>
    <row r="35" spans="1:2" ht="26.25">
      <c r="A35" s="3" t="s">
        <v>763</v>
      </c>
    </row>
    <row r="37" spans="1:2">
      <c r="A37" s="1" t="s">
        <v>764</v>
      </c>
      <c r="B37" t="s">
        <v>633</v>
      </c>
    </row>
    <row r="38" spans="1:2">
      <c r="A38" s="1" t="s">
        <v>131</v>
      </c>
      <c r="B38" t="s">
        <v>398</v>
      </c>
    </row>
    <row r="40" spans="1:2">
      <c r="A40" s="1" t="s">
        <v>394</v>
      </c>
    </row>
    <row r="41" spans="1:2">
      <c r="A41" s="1" t="s">
        <v>132</v>
      </c>
      <c r="B41" t="s">
        <v>395</v>
      </c>
    </row>
    <row r="42" spans="1:2">
      <c r="A42" t="s">
        <v>460</v>
      </c>
      <c r="B42">
        <v>19</v>
      </c>
    </row>
    <row r="43" spans="1:2">
      <c r="A43" t="s">
        <v>769</v>
      </c>
      <c r="B43">
        <v>1</v>
      </c>
    </row>
    <row r="44" spans="1:2">
      <c r="A44" t="s">
        <v>770</v>
      </c>
      <c r="B44">
        <v>1</v>
      </c>
    </row>
    <row r="45" spans="1:2">
      <c r="A45" t="s">
        <v>771</v>
      </c>
      <c r="B45">
        <v>1</v>
      </c>
    </row>
    <row r="46" spans="1:2">
      <c r="A46" t="s">
        <v>772</v>
      </c>
      <c r="B46">
        <v>1</v>
      </c>
    </row>
    <row r="47" spans="1:2">
      <c r="A47" t="s">
        <v>773</v>
      </c>
      <c r="B47">
        <v>1</v>
      </c>
    </row>
    <row r="48" spans="1:2">
      <c r="A48" t="s">
        <v>458</v>
      </c>
      <c r="B48">
        <v>24</v>
      </c>
    </row>
  </sheetData>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500B7-9718-4119-A8EB-51496203A520}">
  <dimension ref="A2:D52"/>
  <sheetViews>
    <sheetView topLeftCell="A15" workbookViewId="0">
      <selection activeCell="A36" sqref="A36"/>
    </sheetView>
  </sheetViews>
  <sheetFormatPr defaultRowHeight="15"/>
  <cols>
    <col min="1" max="1" width="194" bestFit="1" customWidth="1"/>
    <col min="2" max="5" width="5.140625" bestFit="1" customWidth="1"/>
    <col min="6" max="6" width="202.85546875" bestFit="1" customWidth="1"/>
  </cols>
  <sheetData>
    <row r="2" spans="1:4" ht="26.25">
      <c r="A2" s="3" t="s">
        <v>774</v>
      </c>
      <c r="C2" s="4"/>
      <c r="D2" s="8"/>
    </row>
    <row r="7" spans="1:4">
      <c r="A7" s="1" t="s">
        <v>394</v>
      </c>
    </row>
    <row r="8" spans="1:4">
      <c r="A8" s="1" t="s">
        <v>135</v>
      </c>
      <c r="B8" t="s">
        <v>395</v>
      </c>
    </row>
    <row r="9" spans="1:4">
      <c r="A9" t="s">
        <v>632</v>
      </c>
      <c r="B9">
        <v>35</v>
      </c>
    </row>
    <row r="10" spans="1:4">
      <c r="A10" t="s">
        <v>460</v>
      </c>
    </row>
    <row r="11" spans="1:4">
      <c r="A11" t="s">
        <v>599</v>
      </c>
      <c r="B11">
        <v>2</v>
      </c>
    </row>
    <row r="12" spans="1:4">
      <c r="A12" t="s">
        <v>633</v>
      </c>
      <c r="B12">
        <v>13</v>
      </c>
    </row>
    <row r="13" spans="1:4">
      <c r="A13" t="s">
        <v>458</v>
      </c>
      <c r="B13">
        <v>50</v>
      </c>
    </row>
    <row r="20" spans="1:2" ht="26.25">
      <c r="A20" s="3" t="s">
        <v>774</v>
      </c>
    </row>
    <row r="23" spans="1:2">
      <c r="A23" s="1" t="s">
        <v>135</v>
      </c>
      <c r="B23" t="s">
        <v>398</v>
      </c>
    </row>
    <row r="25" spans="1:2">
      <c r="A25" s="1" t="s">
        <v>542</v>
      </c>
      <c r="B25" t="s">
        <v>395</v>
      </c>
    </row>
    <row r="26" spans="1:2">
      <c r="A26" t="s">
        <v>394</v>
      </c>
      <c r="B26">
        <v>50</v>
      </c>
    </row>
    <row r="27" spans="1:2">
      <c r="A27" t="s">
        <v>765</v>
      </c>
      <c r="B27">
        <v>1</v>
      </c>
    </row>
    <row r="28" spans="1:2">
      <c r="A28" t="s">
        <v>766</v>
      </c>
      <c r="B28">
        <v>9</v>
      </c>
    </row>
    <row r="29" spans="1:2">
      <c r="A29" t="s">
        <v>767</v>
      </c>
    </row>
    <row r="30" spans="1:2">
      <c r="A30" t="s">
        <v>768</v>
      </c>
      <c r="B30">
        <v>10</v>
      </c>
    </row>
    <row r="31" spans="1:2">
      <c r="A31" t="s">
        <v>598</v>
      </c>
    </row>
    <row r="44" spans="1:2">
      <c r="A44" s="1" t="s">
        <v>135</v>
      </c>
      <c r="B44" t="s">
        <v>398</v>
      </c>
    </row>
    <row r="45" spans="1:2">
      <c r="A45" s="1" t="s">
        <v>140</v>
      </c>
      <c r="B45" t="s">
        <v>398</v>
      </c>
    </row>
    <row r="47" spans="1:2">
      <c r="A47" s="1" t="s">
        <v>394</v>
      </c>
    </row>
    <row r="48" spans="1:2">
      <c r="A48" s="1" t="s">
        <v>141</v>
      </c>
      <c r="B48" t="s">
        <v>395</v>
      </c>
    </row>
    <row r="49" spans="1:2">
      <c r="A49" t="s">
        <v>460</v>
      </c>
      <c r="B49">
        <v>48</v>
      </c>
    </row>
    <row r="50" spans="1:2">
      <c r="A50" t="s">
        <v>634</v>
      </c>
      <c r="B50">
        <v>1</v>
      </c>
    </row>
    <row r="51" spans="1:2">
      <c r="A51" t="s">
        <v>775</v>
      </c>
      <c r="B51">
        <v>1</v>
      </c>
    </row>
    <row r="52" spans="1:2">
      <c r="A52" t="s">
        <v>458</v>
      </c>
      <c r="B52">
        <v>50</v>
      </c>
    </row>
  </sheetData>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271E-09A6-4731-9BF1-80928BACB5D3}">
  <dimension ref="A2:D46"/>
  <sheetViews>
    <sheetView topLeftCell="A8" workbookViewId="0">
      <selection activeCell="A42" sqref="A42"/>
    </sheetView>
  </sheetViews>
  <sheetFormatPr defaultRowHeight="15"/>
  <cols>
    <col min="1" max="1" width="138.85546875" bestFit="1" customWidth="1"/>
    <col min="2" max="2" width="6.42578125" bestFit="1" customWidth="1"/>
    <col min="3" max="6" width="5.140625" bestFit="1" customWidth="1"/>
  </cols>
  <sheetData>
    <row r="2" spans="1:4" ht="26.25">
      <c r="A2" s="3" t="s">
        <v>776</v>
      </c>
      <c r="C2" s="4"/>
      <c r="D2" s="8"/>
    </row>
    <row r="7" spans="1:4">
      <c r="A7" s="1" t="s">
        <v>394</v>
      </c>
    </row>
    <row r="8" spans="1:4">
      <c r="A8" s="1" t="s">
        <v>144</v>
      </c>
      <c r="B8" t="s">
        <v>395</v>
      </c>
    </row>
    <row r="9" spans="1:4">
      <c r="A9" t="s">
        <v>632</v>
      </c>
      <c r="B9">
        <v>36</v>
      </c>
    </row>
    <row r="10" spans="1:4">
      <c r="A10" t="s">
        <v>633</v>
      </c>
      <c r="B10">
        <v>14</v>
      </c>
    </row>
    <row r="11" spans="1:4">
      <c r="A11" t="s">
        <v>460</v>
      </c>
    </row>
    <row r="12" spans="1:4">
      <c r="A12" t="s">
        <v>458</v>
      </c>
      <c r="B12">
        <v>50</v>
      </c>
    </row>
    <row r="20" spans="1:2" ht="26.25">
      <c r="A20" s="3" t="s">
        <v>776</v>
      </c>
    </row>
    <row r="23" spans="1:2">
      <c r="A23" s="1" t="s">
        <v>144</v>
      </c>
      <c r="B23" t="s">
        <v>398</v>
      </c>
    </row>
    <row r="25" spans="1:2">
      <c r="A25" s="1" t="s">
        <v>542</v>
      </c>
      <c r="B25" t="s">
        <v>395</v>
      </c>
    </row>
    <row r="26" spans="1:2">
      <c r="A26" t="s">
        <v>394</v>
      </c>
      <c r="B26">
        <v>50</v>
      </c>
    </row>
    <row r="27" spans="1:2">
      <c r="A27" t="s">
        <v>765</v>
      </c>
      <c r="B27">
        <v>9</v>
      </c>
    </row>
    <row r="28" spans="1:2">
      <c r="A28" t="s">
        <v>766</v>
      </c>
      <c r="B28">
        <v>3</v>
      </c>
    </row>
    <row r="29" spans="1:2">
      <c r="A29" t="s">
        <v>767</v>
      </c>
      <c r="B29">
        <v>7</v>
      </c>
    </row>
    <row r="30" spans="1:2">
      <c r="A30" t="s">
        <v>768</v>
      </c>
      <c r="B30">
        <v>5</v>
      </c>
    </row>
    <row r="31" spans="1:2">
      <c r="A31" t="s">
        <v>598</v>
      </c>
    </row>
    <row r="39" spans="1:2">
      <c r="A39" s="1" t="s">
        <v>144</v>
      </c>
      <c r="B39" t="s">
        <v>398</v>
      </c>
    </row>
    <row r="40" spans="1:2">
      <c r="A40" s="1" t="s">
        <v>149</v>
      </c>
      <c r="B40" t="s">
        <v>398</v>
      </c>
    </row>
    <row r="42" spans="1:2">
      <c r="A42" s="1" t="s">
        <v>394</v>
      </c>
    </row>
    <row r="43" spans="1:2">
      <c r="A43" s="1" t="s">
        <v>150</v>
      </c>
      <c r="B43" t="s">
        <v>395</v>
      </c>
    </row>
    <row r="44" spans="1:2">
      <c r="A44" t="s">
        <v>460</v>
      </c>
      <c r="B44">
        <v>49</v>
      </c>
    </row>
    <row r="45" spans="1:2">
      <c r="A45" t="s">
        <v>777</v>
      </c>
      <c r="B45">
        <v>1</v>
      </c>
    </row>
    <row r="46" spans="1:2">
      <c r="A46" t="s">
        <v>458</v>
      </c>
      <c r="B46">
        <v>50</v>
      </c>
    </row>
  </sheetData>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6F2BE-39C2-45C5-96F2-4FDECDEA29B7}">
  <dimension ref="A2:D45"/>
  <sheetViews>
    <sheetView topLeftCell="A15" workbookViewId="0">
      <selection activeCell="A42" sqref="A42"/>
    </sheetView>
  </sheetViews>
  <sheetFormatPr defaultRowHeight="15"/>
  <cols>
    <col min="1" max="1" width="121.85546875" bestFit="1" customWidth="1"/>
    <col min="2" max="6" width="5.140625" bestFit="1" customWidth="1"/>
  </cols>
  <sheetData>
    <row r="2" spans="1:4" ht="26.25">
      <c r="A2" s="3" t="s">
        <v>778</v>
      </c>
      <c r="C2" s="4"/>
      <c r="D2" s="8"/>
    </row>
    <row r="7" spans="1:4">
      <c r="A7" s="1" t="s">
        <v>394</v>
      </c>
    </row>
    <row r="8" spans="1:4">
      <c r="A8" s="1" t="s">
        <v>153</v>
      </c>
      <c r="B8" t="s">
        <v>395</v>
      </c>
    </row>
    <row r="9" spans="1:4">
      <c r="A9" t="s">
        <v>632</v>
      </c>
      <c r="B9">
        <v>45</v>
      </c>
    </row>
    <row r="10" spans="1:4">
      <c r="A10" t="s">
        <v>633</v>
      </c>
      <c r="B10">
        <v>5</v>
      </c>
    </row>
    <row r="11" spans="1:4">
      <c r="A11" t="s">
        <v>460</v>
      </c>
    </row>
    <row r="12" spans="1:4">
      <c r="A12" t="s">
        <v>458</v>
      </c>
      <c r="B12">
        <v>50</v>
      </c>
    </row>
    <row r="20" spans="1:2" ht="26.25">
      <c r="A20" s="3" t="s">
        <v>778</v>
      </c>
    </row>
    <row r="23" spans="1:2">
      <c r="A23" s="1" t="s">
        <v>153</v>
      </c>
      <c r="B23" t="s">
        <v>398</v>
      </c>
    </row>
    <row r="25" spans="1:2">
      <c r="A25" s="1" t="s">
        <v>542</v>
      </c>
      <c r="B25" t="s">
        <v>395</v>
      </c>
    </row>
    <row r="26" spans="1:2">
      <c r="A26" t="s">
        <v>394</v>
      </c>
      <c r="B26">
        <v>50</v>
      </c>
    </row>
    <row r="27" spans="1:2">
      <c r="A27" t="s">
        <v>765</v>
      </c>
      <c r="B27">
        <v>1</v>
      </c>
    </row>
    <row r="28" spans="1:2">
      <c r="A28" t="s">
        <v>766</v>
      </c>
    </row>
    <row r="29" spans="1:2">
      <c r="A29" t="s">
        <v>767</v>
      </c>
      <c r="B29">
        <v>2</v>
      </c>
    </row>
    <row r="30" spans="1:2">
      <c r="A30" t="s">
        <v>768</v>
      </c>
      <c r="B30">
        <v>5</v>
      </c>
    </row>
    <row r="31" spans="1:2">
      <c r="A31" t="s">
        <v>598</v>
      </c>
    </row>
    <row r="39" spans="1:2">
      <c r="A39" s="1" t="s">
        <v>153</v>
      </c>
      <c r="B39" t="s">
        <v>398</v>
      </c>
    </row>
    <row r="40" spans="1:2">
      <c r="A40" s="1" t="s">
        <v>159</v>
      </c>
      <c r="B40" t="s">
        <v>398</v>
      </c>
    </row>
    <row r="42" spans="1:2">
      <c r="A42" s="1" t="s">
        <v>394</v>
      </c>
    </row>
    <row r="43" spans="1:2">
      <c r="A43" s="1" t="s">
        <v>160</v>
      </c>
      <c r="B43" t="s">
        <v>395</v>
      </c>
    </row>
    <row r="44" spans="1:2">
      <c r="A44" t="s">
        <v>460</v>
      </c>
      <c r="B44">
        <v>50</v>
      </c>
    </row>
    <row r="45" spans="1:2">
      <c r="A45" t="s">
        <v>458</v>
      </c>
      <c r="B45">
        <v>50</v>
      </c>
    </row>
  </sheetData>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4CF5-CB2B-4709-B01D-3E005BA7AEB6}">
  <dimension ref="A2:D37"/>
  <sheetViews>
    <sheetView workbookViewId="0">
      <selection activeCell="A7" sqref="A7"/>
    </sheetView>
  </sheetViews>
  <sheetFormatPr defaultRowHeight="15"/>
  <cols>
    <col min="1" max="1" width="124.85546875" bestFit="1" customWidth="1"/>
    <col min="2" max="6" width="5.140625" bestFit="1" customWidth="1"/>
  </cols>
  <sheetData>
    <row r="2" spans="1:4" ht="26.25">
      <c r="A2" s="3" t="s">
        <v>778</v>
      </c>
      <c r="C2" s="4"/>
      <c r="D2" s="8"/>
    </row>
    <row r="7" spans="1:4">
      <c r="A7" s="1" t="s">
        <v>394</v>
      </c>
    </row>
    <row r="8" spans="1:4">
      <c r="A8" s="1" t="s">
        <v>162</v>
      </c>
      <c r="B8" t="s">
        <v>395</v>
      </c>
    </row>
    <row r="9" spans="1:4">
      <c r="A9">
        <v>0</v>
      </c>
      <c r="B9">
        <v>4</v>
      </c>
    </row>
    <row r="10" spans="1:4">
      <c r="A10" t="s">
        <v>779</v>
      </c>
      <c r="B10">
        <v>2</v>
      </c>
    </row>
    <row r="11" spans="1:4">
      <c r="A11" t="s">
        <v>735</v>
      </c>
      <c r="B11">
        <v>1</v>
      </c>
    </row>
    <row r="12" spans="1:4">
      <c r="A12" t="s">
        <v>460</v>
      </c>
      <c r="B12">
        <v>16</v>
      </c>
    </row>
    <row r="13" spans="1:4">
      <c r="A13" t="s">
        <v>780</v>
      </c>
      <c r="B13">
        <v>1</v>
      </c>
    </row>
    <row r="14" spans="1:4">
      <c r="A14">
        <v>10000</v>
      </c>
      <c r="B14">
        <v>1</v>
      </c>
    </row>
    <row r="15" spans="1:4">
      <c r="A15" t="s">
        <v>634</v>
      </c>
      <c r="B15">
        <v>2</v>
      </c>
    </row>
    <row r="16" spans="1:4">
      <c r="A16" t="s">
        <v>736</v>
      </c>
      <c r="B16">
        <v>3</v>
      </c>
    </row>
    <row r="17" spans="1:2">
      <c r="A17" t="s">
        <v>781</v>
      </c>
      <c r="B17">
        <v>1</v>
      </c>
    </row>
    <row r="18" spans="1:2">
      <c r="A18" t="s">
        <v>782</v>
      </c>
      <c r="B18">
        <v>1</v>
      </c>
    </row>
    <row r="19" spans="1:2">
      <c r="A19" t="s">
        <v>783</v>
      </c>
      <c r="B19">
        <v>1</v>
      </c>
    </row>
    <row r="20" spans="1:2">
      <c r="A20" t="s">
        <v>784</v>
      </c>
      <c r="B20">
        <v>1</v>
      </c>
    </row>
    <row r="21" spans="1:2">
      <c r="A21" t="s">
        <v>740</v>
      </c>
      <c r="B21">
        <v>1</v>
      </c>
    </row>
    <row r="22" spans="1:2">
      <c r="A22" t="s">
        <v>785</v>
      </c>
      <c r="B22">
        <v>1</v>
      </c>
    </row>
    <row r="23" spans="1:2">
      <c r="A23" t="s">
        <v>786</v>
      </c>
      <c r="B23">
        <v>1</v>
      </c>
    </row>
    <row r="24" spans="1:2">
      <c r="A24" t="s">
        <v>787</v>
      </c>
      <c r="B24">
        <v>1</v>
      </c>
    </row>
    <row r="25" spans="1:2">
      <c r="A25" t="s">
        <v>788</v>
      </c>
      <c r="B25">
        <v>1</v>
      </c>
    </row>
    <row r="26" spans="1:2">
      <c r="A26" t="s">
        <v>789</v>
      </c>
      <c r="B26">
        <v>1</v>
      </c>
    </row>
    <row r="27" spans="1:2">
      <c r="A27" t="s">
        <v>790</v>
      </c>
      <c r="B27">
        <v>1</v>
      </c>
    </row>
    <row r="28" spans="1:2">
      <c r="A28" t="s">
        <v>791</v>
      </c>
      <c r="B28">
        <v>1</v>
      </c>
    </row>
    <row r="29" spans="1:2">
      <c r="A29" t="s">
        <v>792</v>
      </c>
      <c r="B29">
        <v>1</v>
      </c>
    </row>
    <row r="30" spans="1:2">
      <c r="A30" t="s">
        <v>793</v>
      </c>
      <c r="B30">
        <v>1</v>
      </c>
    </row>
    <row r="31" spans="1:2">
      <c r="A31" t="s">
        <v>794</v>
      </c>
      <c r="B31">
        <v>1</v>
      </c>
    </row>
    <row r="32" spans="1:2">
      <c r="A32" t="s">
        <v>795</v>
      </c>
      <c r="B32">
        <v>1</v>
      </c>
    </row>
    <row r="33" spans="1:2">
      <c r="A33" t="s">
        <v>796</v>
      </c>
      <c r="B33">
        <v>1</v>
      </c>
    </row>
    <row r="34" spans="1:2">
      <c r="A34">
        <v>20000</v>
      </c>
      <c r="B34">
        <v>1</v>
      </c>
    </row>
    <row r="35" spans="1:2">
      <c r="A35" t="s">
        <v>797</v>
      </c>
      <c r="B35">
        <v>1</v>
      </c>
    </row>
    <row r="36" spans="1:2">
      <c r="A36" t="s">
        <v>798</v>
      </c>
      <c r="B36">
        <v>1</v>
      </c>
    </row>
    <row r="37" spans="1:2">
      <c r="A37" t="s">
        <v>458</v>
      </c>
      <c r="B37">
        <v>50</v>
      </c>
    </row>
  </sheetData>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2C6E-F0E4-4A3D-9944-3E5AA519F867}">
  <dimension ref="A2:D110"/>
  <sheetViews>
    <sheetView topLeftCell="A71" workbookViewId="0">
      <selection activeCell="A107" sqref="A107"/>
    </sheetView>
  </sheetViews>
  <sheetFormatPr defaultRowHeight="15"/>
  <cols>
    <col min="1" max="1" width="180.5703125" bestFit="1" customWidth="1"/>
    <col min="2" max="2" width="6.42578125" bestFit="1" customWidth="1"/>
    <col min="3" max="6" width="5.140625" bestFit="1" customWidth="1"/>
  </cols>
  <sheetData>
    <row r="2" spans="1:4" ht="26.25">
      <c r="A2" s="3" t="s">
        <v>799</v>
      </c>
      <c r="C2" s="4"/>
      <c r="D2" s="8"/>
    </row>
    <row r="7" spans="1:4">
      <c r="A7" s="1" t="s">
        <v>542</v>
      </c>
      <c r="B7" t="s">
        <v>395</v>
      </c>
    </row>
    <row r="8" spans="1:4">
      <c r="A8" t="s">
        <v>394</v>
      </c>
      <c r="B8">
        <v>50</v>
      </c>
    </row>
    <row r="9" spans="1:4">
      <c r="A9" t="s">
        <v>800</v>
      </c>
      <c r="B9">
        <v>45</v>
      </c>
    </row>
    <row r="10" spans="1:4">
      <c r="A10" t="s">
        <v>801</v>
      </c>
      <c r="B10">
        <v>37</v>
      </c>
    </row>
    <row r="11" spans="1:4">
      <c r="A11" t="s">
        <v>802</v>
      </c>
      <c r="B11">
        <v>49</v>
      </c>
    </row>
    <row r="12" spans="1:4">
      <c r="A12" t="s">
        <v>598</v>
      </c>
      <c r="B12">
        <v>8</v>
      </c>
    </row>
    <row r="20" spans="1:2">
      <c r="A20" s="1" t="s">
        <v>168</v>
      </c>
      <c r="B20" t="s">
        <v>598</v>
      </c>
    </row>
    <row r="22" spans="1:2">
      <c r="A22" s="1" t="s">
        <v>394</v>
      </c>
    </row>
    <row r="23" spans="1:2">
      <c r="A23" s="1" t="s">
        <v>169</v>
      </c>
      <c r="B23" t="s">
        <v>395</v>
      </c>
    </row>
    <row r="24" spans="1:2">
      <c r="A24" t="s">
        <v>803</v>
      </c>
      <c r="B24">
        <v>1</v>
      </c>
    </row>
    <row r="25" spans="1:2">
      <c r="A25" t="s">
        <v>804</v>
      </c>
      <c r="B25">
        <v>1</v>
      </c>
    </row>
    <row r="26" spans="1:2">
      <c r="A26" t="s">
        <v>805</v>
      </c>
      <c r="B26">
        <v>1</v>
      </c>
    </row>
    <row r="27" spans="1:2">
      <c r="A27" t="s">
        <v>806</v>
      </c>
      <c r="B27">
        <v>1</v>
      </c>
    </row>
    <row r="28" spans="1:2">
      <c r="A28" t="s">
        <v>807</v>
      </c>
      <c r="B28">
        <v>1</v>
      </c>
    </row>
    <row r="29" spans="1:2">
      <c r="A29" t="s">
        <v>808</v>
      </c>
      <c r="B29">
        <v>1</v>
      </c>
    </row>
    <row r="30" spans="1:2">
      <c r="A30" t="s">
        <v>809</v>
      </c>
      <c r="B30">
        <v>1</v>
      </c>
    </row>
    <row r="31" spans="1:2">
      <c r="A31" t="s">
        <v>810</v>
      </c>
      <c r="B31">
        <v>1</v>
      </c>
    </row>
    <row r="32" spans="1:2">
      <c r="A32" t="s">
        <v>458</v>
      </c>
      <c r="B32">
        <v>8</v>
      </c>
    </row>
    <row r="34" spans="1:2" ht="26.25">
      <c r="A34" s="3" t="s">
        <v>811</v>
      </c>
    </row>
    <row r="38" spans="1:2">
      <c r="A38" s="1" t="s">
        <v>168</v>
      </c>
      <c r="B38" t="s">
        <v>398</v>
      </c>
    </row>
    <row r="40" spans="1:2">
      <c r="A40" s="1" t="s">
        <v>394</v>
      </c>
    </row>
    <row r="41" spans="1:2">
      <c r="A41" s="1" t="s">
        <v>171</v>
      </c>
      <c r="B41" t="s">
        <v>395</v>
      </c>
    </row>
    <row r="42" spans="1:2">
      <c r="A42" t="s">
        <v>632</v>
      </c>
      <c r="B42">
        <v>11</v>
      </c>
    </row>
    <row r="43" spans="1:2">
      <c r="A43" t="s">
        <v>812</v>
      </c>
      <c r="B43">
        <v>18</v>
      </c>
    </row>
    <row r="44" spans="1:2">
      <c r="A44" t="s">
        <v>813</v>
      </c>
      <c r="B44">
        <v>21</v>
      </c>
    </row>
    <row r="45" spans="1:2">
      <c r="A45" t="s">
        <v>460</v>
      </c>
    </row>
    <row r="46" spans="1:2">
      <c r="A46" t="s">
        <v>458</v>
      </c>
      <c r="B46">
        <v>50</v>
      </c>
    </row>
    <row r="56" spans="1:2" ht="26.25">
      <c r="A56" s="3" t="s">
        <v>814</v>
      </c>
    </row>
    <row r="62" spans="1:2">
      <c r="A62" s="1" t="s">
        <v>394</v>
      </c>
    </row>
    <row r="63" spans="1:2">
      <c r="A63" s="1" t="s">
        <v>173</v>
      </c>
      <c r="B63" t="s">
        <v>395</v>
      </c>
    </row>
    <row r="64" spans="1:2">
      <c r="A64" t="s">
        <v>632</v>
      </c>
      <c r="B64">
        <v>17</v>
      </c>
    </row>
    <row r="65" spans="1:2">
      <c r="A65" t="s">
        <v>633</v>
      </c>
      <c r="B65">
        <v>33</v>
      </c>
    </row>
    <row r="66" spans="1:2">
      <c r="A66" t="s">
        <v>460</v>
      </c>
    </row>
    <row r="67" spans="1:2">
      <c r="A67" t="s">
        <v>458</v>
      </c>
      <c r="B67">
        <v>50</v>
      </c>
    </row>
    <row r="75" spans="1:2" ht="26.25">
      <c r="A75" s="3" t="s">
        <v>814</v>
      </c>
    </row>
    <row r="81" spans="1:2">
      <c r="A81" s="1" t="s">
        <v>542</v>
      </c>
      <c r="B81" t="s">
        <v>395</v>
      </c>
    </row>
    <row r="82" spans="1:2">
      <c r="A82" t="s">
        <v>394</v>
      </c>
      <c r="B82">
        <v>50</v>
      </c>
    </row>
    <row r="83" spans="1:2">
      <c r="A83" t="s">
        <v>815</v>
      </c>
      <c r="B83">
        <v>23</v>
      </c>
    </row>
    <row r="84" spans="1:2">
      <c r="A84" t="s">
        <v>816</v>
      </c>
      <c r="B84">
        <v>24</v>
      </c>
    </row>
    <row r="85" spans="1:2">
      <c r="A85" t="s">
        <v>817</v>
      </c>
      <c r="B85">
        <v>16</v>
      </c>
    </row>
    <row r="86" spans="1:2">
      <c r="A86" t="s">
        <v>818</v>
      </c>
      <c r="B86">
        <v>12</v>
      </c>
    </row>
    <row r="87" spans="1:2">
      <c r="A87" t="s">
        <v>598</v>
      </c>
      <c r="B87">
        <v>6</v>
      </c>
    </row>
    <row r="96" spans="1:2">
      <c r="A96" s="1" t="s">
        <v>178</v>
      </c>
      <c r="B96" t="s">
        <v>398</v>
      </c>
    </row>
    <row r="98" spans="1:2">
      <c r="A98" s="1" t="s">
        <v>394</v>
      </c>
    </row>
    <row r="99" spans="1:2">
      <c r="A99" s="1" t="s">
        <v>179</v>
      </c>
      <c r="B99" t="s">
        <v>395</v>
      </c>
    </row>
    <row r="100" spans="1:2">
      <c r="A100" t="s">
        <v>819</v>
      </c>
      <c r="B100">
        <v>1</v>
      </c>
    </row>
    <row r="101" spans="1:2">
      <c r="A101" t="s">
        <v>820</v>
      </c>
      <c r="B101">
        <v>1</v>
      </c>
    </row>
    <row r="102" spans="1:2">
      <c r="A102" t="s">
        <v>460</v>
      </c>
      <c r="B102">
        <v>41</v>
      </c>
    </row>
    <row r="103" spans="1:2">
      <c r="A103" t="s">
        <v>821</v>
      </c>
      <c r="B103">
        <v>1</v>
      </c>
    </row>
    <row r="104" spans="1:2">
      <c r="A104" t="s">
        <v>822</v>
      </c>
      <c r="B104">
        <v>1</v>
      </c>
    </row>
    <row r="105" spans="1:2">
      <c r="A105" t="s">
        <v>823</v>
      </c>
      <c r="B105">
        <v>1</v>
      </c>
    </row>
    <row r="106" spans="1:2">
      <c r="A106" t="s">
        <v>824</v>
      </c>
      <c r="B106">
        <v>1</v>
      </c>
    </row>
    <row r="107" spans="1:2">
      <c r="A107" t="s">
        <v>825</v>
      </c>
      <c r="B107">
        <v>1</v>
      </c>
    </row>
    <row r="108" spans="1:2">
      <c r="A108" t="s">
        <v>826</v>
      </c>
      <c r="B108">
        <v>1</v>
      </c>
    </row>
    <row r="109" spans="1:2">
      <c r="A109" t="s">
        <v>827</v>
      </c>
      <c r="B109">
        <v>1</v>
      </c>
    </row>
    <row r="110" spans="1:2">
      <c r="A110" t="s">
        <v>458</v>
      </c>
      <c r="B110">
        <v>50</v>
      </c>
    </row>
  </sheetData>
  <pageMargins left="0.7" right="0.7" top="0.75" bottom="0.75" header="0.3" footer="0.3"/>
  <pageSetup paperSize="9" orientation="portrait" r:id="rId7"/>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6DDE0-BFBB-4DAF-8507-46C2E69F6559}">
  <dimension ref="A2:D175"/>
  <sheetViews>
    <sheetView topLeftCell="A37" workbookViewId="0">
      <selection activeCell="A44" sqref="A44"/>
    </sheetView>
  </sheetViews>
  <sheetFormatPr defaultRowHeight="15"/>
  <cols>
    <col min="1" max="1" width="120.42578125" bestFit="1" customWidth="1"/>
    <col min="2" max="2" width="6.42578125" bestFit="1" customWidth="1"/>
    <col min="3" max="3" width="5.140625" bestFit="1" customWidth="1"/>
    <col min="4" max="4" width="39.5703125" bestFit="1" customWidth="1"/>
    <col min="5" max="5" width="10.7109375" bestFit="1" customWidth="1"/>
    <col min="6" max="6" width="11.28515625" bestFit="1" customWidth="1"/>
  </cols>
  <sheetData>
    <row r="2" spans="1:4" ht="26.25">
      <c r="A2" s="3" t="s">
        <v>828</v>
      </c>
      <c r="C2" s="4"/>
      <c r="D2" s="8"/>
    </row>
    <row r="7" spans="1:4">
      <c r="A7" s="1" t="s">
        <v>394</v>
      </c>
    </row>
    <row r="8" spans="1:4">
      <c r="A8" s="1" t="s">
        <v>182</v>
      </c>
      <c r="B8" t="s">
        <v>395</v>
      </c>
    </row>
    <row r="9" spans="1:4">
      <c r="A9" t="s">
        <v>632</v>
      </c>
      <c r="B9">
        <v>8</v>
      </c>
    </row>
    <row r="10" spans="1:4">
      <c r="A10" t="s">
        <v>633</v>
      </c>
      <c r="B10">
        <v>42</v>
      </c>
    </row>
    <row r="11" spans="1:4">
      <c r="A11" t="s">
        <v>460</v>
      </c>
    </row>
    <row r="12" spans="1:4">
      <c r="A12" t="s">
        <v>458</v>
      </c>
      <c r="B12">
        <v>50</v>
      </c>
    </row>
    <row r="22" spans="1:3" ht="26.25">
      <c r="A22" s="3" t="s">
        <v>829</v>
      </c>
      <c r="C22" s="4"/>
    </row>
    <row r="25" spans="1:3">
      <c r="A25" s="1" t="s">
        <v>182</v>
      </c>
      <c r="B25" t="s">
        <v>398</v>
      </c>
    </row>
    <row r="27" spans="1:3">
      <c r="A27" s="1" t="s">
        <v>394</v>
      </c>
    </row>
    <row r="28" spans="1:3">
      <c r="A28" s="1" t="s">
        <v>183</v>
      </c>
      <c r="B28" t="s">
        <v>395</v>
      </c>
    </row>
    <row r="29" spans="1:3">
      <c r="A29" t="s">
        <v>830</v>
      </c>
      <c r="B29">
        <v>1</v>
      </c>
    </row>
    <row r="30" spans="1:3">
      <c r="A30" t="s">
        <v>831</v>
      </c>
      <c r="B30">
        <v>1</v>
      </c>
    </row>
    <row r="31" spans="1:3">
      <c r="A31" t="s">
        <v>460</v>
      </c>
      <c r="B31">
        <v>18</v>
      </c>
    </row>
    <row r="32" spans="1:3">
      <c r="A32" t="s">
        <v>832</v>
      </c>
      <c r="B32">
        <v>1</v>
      </c>
    </row>
    <row r="33" spans="1:2">
      <c r="A33" t="s">
        <v>833</v>
      </c>
      <c r="B33">
        <v>1</v>
      </c>
    </row>
    <row r="34" spans="1:2">
      <c r="A34" t="s">
        <v>834</v>
      </c>
      <c r="B34">
        <v>1</v>
      </c>
    </row>
    <row r="35" spans="1:2">
      <c r="A35" t="s">
        <v>835</v>
      </c>
      <c r="B35">
        <v>1</v>
      </c>
    </row>
    <row r="36" spans="1:2">
      <c r="A36" t="s">
        <v>836</v>
      </c>
      <c r="B36">
        <v>1</v>
      </c>
    </row>
    <row r="37" spans="1:2">
      <c r="A37" t="s">
        <v>837</v>
      </c>
      <c r="B37">
        <v>1</v>
      </c>
    </row>
    <row r="38" spans="1:2">
      <c r="A38" t="s">
        <v>838</v>
      </c>
      <c r="B38">
        <v>1</v>
      </c>
    </row>
    <row r="39" spans="1:2">
      <c r="A39" t="s">
        <v>839</v>
      </c>
      <c r="B39">
        <v>1</v>
      </c>
    </row>
    <row r="40" spans="1:2">
      <c r="A40" t="s">
        <v>840</v>
      </c>
      <c r="B40">
        <v>1</v>
      </c>
    </row>
    <row r="41" spans="1:2">
      <c r="A41" t="s">
        <v>841</v>
      </c>
      <c r="B41">
        <v>1</v>
      </c>
    </row>
    <row r="42" spans="1:2">
      <c r="A42" t="s">
        <v>842</v>
      </c>
      <c r="B42">
        <v>1</v>
      </c>
    </row>
    <row r="43" spans="1:2">
      <c r="A43" t="s">
        <v>843</v>
      </c>
      <c r="B43">
        <v>1</v>
      </c>
    </row>
    <row r="44" spans="1:2">
      <c r="A44" t="s">
        <v>844</v>
      </c>
      <c r="B44">
        <v>1</v>
      </c>
    </row>
    <row r="45" spans="1:2">
      <c r="A45" t="s">
        <v>845</v>
      </c>
      <c r="B45">
        <v>1</v>
      </c>
    </row>
    <row r="46" spans="1:2">
      <c r="A46" t="s">
        <v>846</v>
      </c>
      <c r="B46">
        <v>1</v>
      </c>
    </row>
    <row r="47" spans="1:2">
      <c r="A47" t="s">
        <v>847</v>
      </c>
      <c r="B47">
        <v>1</v>
      </c>
    </row>
    <row r="48" spans="1:2">
      <c r="A48" t="s">
        <v>848</v>
      </c>
      <c r="B48">
        <v>1</v>
      </c>
    </row>
    <row r="49" spans="1:2">
      <c r="A49" t="s">
        <v>849</v>
      </c>
      <c r="B49">
        <v>1</v>
      </c>
    </row>
    <row r="50" spans="1:2">
      <c r="A50" t="s">
        <v>850</v>
      </c>
      <c r="B50">
        <v>1</v>
      </c>
    </row>
    <row r="51" spans="1:2">
      <c r="A51" t="s">
        <v>851</v>
      </c>
      <c r="B51">
        <v>1</v>
      </c>
    </row>
    <row r="52" spans="1:2">
      <c r="A52" t="s">
        <v>852</v>
      </c>
      <c r="B52">
        <v>1</v>
      </c>
    </row>
    <row r="53" spans="1:2">
      <c r="A53" t="s">
        <v>853</v>
      </c>
      <c r="B53">
        <v>1</v>
      </c>
    </row>
    <row r="54" spans="1:2">
      <c r="A54" t="s">
        <v>854</v>
      </c>
      <c r="B54">
        <v>1</v>
      </c>
    </row>
    <row r="55" spans="1:2">
      <c r="A55" t="s">
        <v>855</v>
      </c>
      <c r="B55">
        <v>1</v>
      </c>
    </row>
    <row r="56" spans="1:2">
      <c r="A56" t="s">
        <v>856</v>
      </c>
      <c r="B56">
        <v>1</v>
      </c>
    </row>
    <row r="57" spans="1:2">
      <c r="A57" t="s">
        <v>857</v>
      </c>
      <c r="B57">
        <v>1</v>
      </c>
    </row>
    <row r="58" spans="1:2">
      <c r="A58" t="s">
        <v>858</v>
      </c>
      <c r="B58">
        <v>1</v>
      </c>
    </row>
    <row r="59" spans="1:2">
      <c r="A59" t="s">
        <v>859</v>
      </c>
      <c r="B59">
        <v>1</v>
      </c>
    </row>
    <row r="60" spans="1:2">
      <c r="A60" t="s">
        <v>860</v>
      </c>
      <c r="B60">
        <v>1</v>
      </c>
    </row>
    <row r="61" spans="1:2">
      <c r="A61" t="s">
        <v>861</v>
      </c>
      <c r="B61">
        <v>1</v>
      </c>
    </row>
    <row r="62" spans="1:2">
      <c r="A62" t="s">
        <v>458</v>
      </c>
      <c r="B62">
        <v>50</v>
      </c>
    </row>
    <row r="72" spans="1:2" ht="26.25">
      <c r="A72" s="3" t="s">
        <v>862</v>
      </c>
    </row>
    <row r="75" spans="1:2">
      <c r="A75" s="1" t="s">
        <v>182</v>
      </c>
      <c r="B75" t="s">
        <v>398</v>
      </c>
    </row>
    <row r="77" spans="1:2">
      <c r="A77" s="1" t="s">
        <v>394</v>
      </c>
    </row>
    <row r="78" spans="1:2">
      <c r="A78" s="1" t="s">
        <v>185</v>
      </c>
      <c r="B78" t="s">
        <v>395</v>
      </c>
    </row>
    <row r="79" spans="1:2">
      <c r="A79" t="s">
        <v>632</v>
      </c>
      <c r="B79">
        <v>44</v>
      </c>
    </row>
    <row r="80" spans="1:2">
      <c r="A80" t="s">
        <v>633</v>
      </c>
      <c r="B80">
        <v>5</v>
      </c>
    </row>
    <row r="81" spans="1:2">
      <c r="A81" t="s">
        <v>460</v>
      </c>
    </row>
    <row r="82" spans="1:2">
      <c r="A82" t="s">
        <v>599</v>
      </c>
      <c r="B82">
        <v>1</v>
      </c>
    </row>
    <row r="83" spans="1:2">
      <c r="A83" t="s">
        <v>458</v>
      </c>
      <c r="B83">
        <v>50</v>
      </c>
    </row>
    <row r="103" spans="1:2" ht="26.25">
      <c r="A103" s="3" t="s">
        <v>863</v>
      </c>
    </row>
    <row r="105" spans="1:2">
      <c r="A105" s="1" t="s">
        <v>182</v>
      </c>
      <c r="B105" t="s">
        <v>398</v>
      </c>
    </row>
    <row r="106" spans="1:2">
      <c r="A106" s="1" t="s">
        <v>185</v>
      </c>
      <c r="B106" t="s">
        <v>398</v>
      </c>
    </row>
    <row r="108" spans="1:2">
      <c r="A108" s="1" t="s">
        <v>394</v>
      </c>
    </row>
    <row r="109" spans="1:2">
      <c r="A109" s="1" t="s">
        <v>186</v>
      </c>
      <c r="B109" t="s">
        <v>395</v>
      </c>
    </row>
    <row r="110" spans="1:2">
      <c r="A110" t="s">
        <v>864</v>
      </c>
      <c r="B110">
        <v>1</v>
      </c>
    </row>
    <row r="111" spans="1:2">
      <c r="A111" t="s">
        <v>460</v>
      </c>
      <c r="B111">
        <v>46</v>
      </c>
    </row>
    <row r="112" spans="1:2">
      <c r="A112" t="s">
        <v>865</v>
      </c>
      <c r="B112">
        <v>1</v>
      </c>
    </row>
    <row r="113" spans="1:2">
      <c r="A113" t="s">
        <v>866</v>
      </c>
      <c r="B113">
        <v>1</v>
      </c>
    </row>
    <row r="114" spans="1:2">
      <c r="A114" t="s">
        <v>867</v>
      </c>
      <c r="B114">
        <v>1</v>
      </c>
    </row>
    <row r="115" spans="1:2">
      <c r="A115" t="s">
        <v>458</v>
      </c>
      <c r="B115">
        <v>50</v>
      </c>
    </row>
    <row r="138" spans="1:2" ht="26.25">
      <c r="A138" s="3" t="s">
        <v>868</v>
      </c>
    </row>
    <row r="140" spans="1:2">
      <c r="A140" s="1" t="s">
        <v>182</v>
      </c>
      <c r="B140" t="s">
        <v>398</v>
      </c>
    </row>
    <row r="141" spans="1:2">
      <c r="A141" s="1" t="s">
        <v>185</v>
      </c>
      <c r="B141" t="s">
        <v>398</v>
      </c>
    </row>
    <row r="143" spans="1:2">
      <c r="A143" s="1" t="s">
        <v>394</v>
      </c>
    </row>
    <row r="144" spans="1:2">
      <c r="A144" s="1" t="s">
        <v>187</v>
      </c>
      <c r="B144" t="s">
        <v>395</v>
      </c>
    </row>
    <row r="145" spans="1:2">
      <c r="A145" t="s">
        <v>869</v>
      </c>
      <c r="B145">
        <v>1</v>
      </c>
    </row>
    <row r="146" spans="1:2">
      <c r="A146" t="s">
        <v>870</v>
      </c>
      <c r="B146">
        <v>1</v>
      </c>
    </row>
    <row r="147" spans="1:2">
      <c r="A147" t="s">
        <v>871</v>
      </c>
      <c r="B147">
        <v>1</v>
      </c>
    </row>
    <row r="148" spans="1:2">
      <c r="A148" t="s">
        <v>460</v>
      </c>
      <c r="B148">
        <v>21</v>
      </c>
    </row>
    <row r="149" spans="1:2">
      <c r="A149" t="s">
        <v>872</v>
      </c>
      <c r="B149">
        <v>1</v>
      </c>
    </row>
    <row r="150" spans="1:2">
      <c r="A150" t="s">
        <v>873</v>
      </c>
      <c r="B150">
        <v>1</v>
      </c>
    </row>
    <row r="151" spans="1:2">
      <c r="A151" t="s">
        <v>634</v>
      </c>
      <c r="B151">
        <v>1</v>
      </c>
    </row>
    <row r="152" spans="1:2">
      <c r="A152" t="s">
        <v>874</v>
      </c>
      <c r="B152">
        <v>1</v>
      </c>
    </row>
    <row r="153" spans="1:2">
      <c r="A153" t="s">
        <v>875</v>
      </c>
      <c r="B153">
        <v>1</v>
      </c>
    </row>
    <row r="154" spans="1:2">
      <c r="A154" t="s">
        <v>876</v>
      </c>
      <c r="B154">
        <v>1</v>
      </c>
    </row>
    <row r="155" spans="1:2">
      <c r="A155" t="s">
        <v>877</v>
      </c>
      <c r="B155">
        <v>1</v>
      </c>
    </row>
    <row r="156" spans="1:2">
      <c r="A156" t="s">
        <v>878</v>
      </c>
      <c r="B156">
        <v>1</v>
      </c>
    </row>
    <row r="157" spans="1:2">
      <c r="A157" t="s">
        <v>879</v>
      </c>
      <c r="B157">
        <v>1</v>
      </c>
    </row>
    <row r="158" spans="1:2">
      <c r="A158" t="s">
        <v>880</v>
      </c>
      <c r="B158">
        <v>1</v>
      </c>
    </row>
    <row r="159" spans="1:2">
      <c r="A159" t="s">
        <v>881</v>
      </c>
      <c r="B159">
        <v>1</v>
      </c>
    </row>
    <row r="160" spans="1:2">
      <c r="A160" t="s">
        <v>882</v>
      </c>
      <c r="B160">
        <v>1</v>
      </c>
    </row>
    <row r="161" spans="1:2">
      <c r="A161" t="s">
        <v>883</v>
      </c>
      <c r="B161">
        <v>1</v>
      </c>
    </row>
    <row r="162" spans="1:2">
      <c r="A162" t="s">
        <v>884</v>
      </c>
      <c r="B162">
        <v>1</v>
      </c>
    </row>
    <row r="163" spans="1:2">
      <c r="A163" t="s">
        <v>885</v>
      </c>
      <c r="B163">
        <v>1</v>
      </c>
    </row>
    <row r="164" spans="1:2">
      <c r="A164" t="s">
        <v>886</v>
      </c>
      <c r="B164">
        <v>1</v>
      </c>
    </row>
    <row r="165" spans="1:2">
      <c r="A165" t="s">
        <v>887</v>
      </c>
      <c r="B165">
        <v>1</v>
      </c>
    </row>
    <row r="166" spans="1:2">
      <c r="A166" t="s">
        <v>888</v>
      </c>
      <c r="B166">
        <v>1</v>
      </c>
    </row>
    <row r="167" spans="1:2">
      <c r="A167" t="s">
        <v>889</v>
      </c>
      <c r="B167">
        <v>1</v>
      </c>
    </row>
    <row r="168" spans="1:2">
      <c r="A168" t="s">
        <v>890</v>
      </c>
      <c r="B168">
        <v>1</v>
      </c>
    </row>
    <row r="169" spans="1:2">
      <c r="A169" t="s">
        <v>891</v>
      </c>
      <c r="B169">
        <v>1</v>
      </c>
    </row>
    <row r="170" spans="1:2">
      <c r="A170" t="s">
        <v>892</v>
      </c>
      <c r="B170">
        <v>1</v>
      </c>
    </row>
    <row r="171" spans="1:2">
      <c r="A171" t="s">
        <v>893</v>
      </c>
      <c r="B171">
        <v>1</v>
      </c>
    </row>
    <row r="172" spans="1:2">
      <c r="A172" t="s">
        <v>894</v>
      </c>
      <c r="B172">
        <v>1</v>
      </c>
    </row>
    <row r="173" spans="1:2">
      <c r="A173" t="s">
        <v>895</v>
      </c>
      <c r="B173">
        <v>1</v>
      </c>
    </row>
    <row r="174" spans="1:2">
      <c r="A174" t="s">
        <v>896</v>
      </c>
      <c r="B174">
        <v>1</v>
      </c>
    </row>
    <row r="175" spans="1:2">
      <c r="A175" t="s">
        <v>458</v>
      </c>
      <c r="B175">
        <v>50</v>
      </c>
    </row>
  </sheetData>
  <pageMargins left="0.7" right="0.7" top="0.75" bottom="0.75" header="0.3" footer="0.3"/>
  <pageSetup paperSize="9"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FD6A-E8D5-42B2-8D1E-D8836322A5BC}">
  <dimension ref="A2:B50"/>
  <sheetViews>
    <sheetView topLeftCell="A21" workbookViewId="0">
      <selection activeCell="C29" sqref="C29"/>
    </sheetView>
  </sheetViews>
  <sheetFormatPr defaultRowHeight="15"/>
  <cols>
    <col min="1" max="1" width="23.140625" bestFit="1" customWidth="1"/>
    <col min="2" max="2" width="5.140625" bestFit="1" customWidth="1"/>
    <col min="3" max="3" width="156.28515625" bestFit="1" customWidth="1"/>
    <col min="4" max="4" width="148.42578125" bestFit="1" customWidth="1"/>
    <col min="5" max="5" width="165" bestFit="1" customWidth="1"/>
    <col min="6" max="6" width="146" bestFit="1" customWidth="1"/>
    <col min="7" max="7" width="153.5703125" bestFit="1" customWidth="1"/>
    <col min="8" max="8" width="151"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2" ht="26.25">
      <c r="A2" s="3" t="s">
        <v>897</v>
      </c>
    </row>
    <row r="7" spans="1:2">
      <c r="A7" s="1" t="s">
        <v>394</v>
      </c>
    </row>
    <row r="8" spans="1:2" ht="142.5" customHeight="1">
      <c r="A8" s="1" t="s">
        <v>190</v>
      </c>
      <c r="B8" t="s">
        <v>395</v>
      </c>
    </row>
    <row r="9" spans="1:2">
      <c r="A9" t="s">
        <v>626</v>
      </c>
      <c r="B9">
        <v>13</v>
      </c>
    </row>
    <row r="10" spans="1:2">
      <c r="A10" t="s">
        <v>630</v>
      </c>
      <c r="B10">
        <v>9</v>
      </c>
    </row>
    <row r="11" spans="1:2">
      <c r="A11" t="s">
        <v>627</v>
      </c>
      <c r="B11">
        <v>21</v>
      </c>
    </row>
    <row r="12" spans="1:2">
      <c r="A12" t="s">
        <v>628</v>
      </c>
      <c r="B12">
        <v>3</v>
      </c>
    </row>
    <row r="13" spans="1:2">
      <c r="A13" t="s">
        <v>460</v>
      </c>
    </row>
    <row r="14" spans="1:2">
      <c r="A14" t="s">
        <v>629</v>
      </c>
      <c r="B14">
        <v>2</v>
      </c>
    </row>
    <row r="15" spans="1:2">
      <c r="A15" t="s">
        <v>625</v>
      </c>
      <c r="B15">
        <v>2</v>
      </c>
    </row>
    <row r="16" spans="1:2">
      <c r="A16" t="s">
        <v>458</v>
      </c>
      <c r="B16">
        <v>50</v>
      </c>
    </row>
    <row r="20" spans="1:2" ht="26.25">
      <c r="A20" s="3" t="s">
        <v>898</v>
      </c>
    </row>
    <row r="25" spans="1:2">
      <c r="A25" s="1" t="s">
        <v>394</v>
      </c>
    </row>
    <row r="26" spans="1:2">
      <c r="A26" s="1" t="s">
        <v>191</v>
      </c>
      <c r="B26" t="s">
        <v>395</v>
      </c>
    </row>
    <row r="27" spans="1:2">
      <c r="A27" t="s">
        <v>626</v>
      </c>
      <c r="B27">
        <v>21</v>
      </c>
    </row>
    <row r="28" spans="1:2">
      <c r="A28" t="s">
        <v>627</v>
      </c>
      <c r="B28">
        <v>16</v>
      </c>
    </row>
    <row r="29" spans="1:2">
      <c r="A29" t="s">
        <v>628</v>
      </c>
      <c r="B29">
        <v>4</v>
      </c>
    </row>
    <row r="30" spans="1:2">
      <c r="A30" t="s">
        <v>460</v>
      </c>
    </row>
    <row r="31" spans="1:2">
      <c r="A31" t="s">
        <v>630</v>
      </c>
      <c r="B31">
        <v>4</v>
      </c>
    </row>
    <row r="32" spans="1:2">
      <c r="A32" t="s">
        <v>629</v>
      </c>
      <c r="B32">
        <v>3</v>
      </c>
    </row>
    <row r="33" spans="1:2">
      <c r="A33" t="s">
        <v>625</v>
      </c>
      <c r="B33">
        <v>2</v>
      </c>
    </row>
    <row r="34" spans="1:2">
      <c r="A34" t="s">
        <v>458</v>
      </c>
      <c r="B34">
        <v>50</v>
      </c>
    </row>
    <row r="38" spans="1:2" ht="26.25">
      <c r="A38" s="3" t="s">
        <v>899</v>
      </c>
    </row>
    <row r="43" spans="1:2">
      <c r="A43" s="1" t="s">
        <v>542</v>
      </c>
      <c r="B43" t="s">
        <v>395</v>
      </c>
    </row>
    <row r="44" spans="1:2">
      <c r="A44" t="s">
        <v>394</v>
      </c>
      <c r="B44">
        <v>50</v>
      </c>
    </row>
    <row r="45" spans="1:2">
      <c r="A45" t="s">
        <v>628</v>
      </c>
      <c r="B45">
        <v>2</v>
      </c>
    </row>
    <row r="46" spans="1:2">
      <c r="A46" t="s">
        <v>630</v>
      </c>
      <c r="B46">
        <v>9</v>
      </c>
    </row>
    <row r="47" spans="1:2">
      <c r="A47" t="s">
        <v>627</v>
      </c>
      <c r="B47">
        <v>18</v>
      </c>
    </row>
    <row r="48" spans="1:2">
      <c r="A48" t="s">
        <v>626</v>
      </c>
      <c r="B48">
        <v>16</v>
      </c>
    </row>
    <row r="49" spans="1:2">
      <c r="A49" t="s">
        <v>625</v>
      </c>
      <c r="B49">
        <v>4</v>
      </c>
    </row>
    <row r="50" spans="1:2">
      <c r="A50" t="s">
        <v>629</v>
      </c>
      <c r="B50">
        <v>1</v>
      </c>
    </row>
  </sheetData>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0FF87-ECA4-4D43-AF1B-247AABC443BC}">
  <dimension ref="A2:F60"/>
  <sheetViews>
    <sheetView workbookViewId="0">
      <selection activeCell="D4" sqref="D4"/>
    </sheetView>
  </sheetViews>
  <sheetFormatPr defaultRowHeight="15"/>
  <cols>
    <col min="1" max="1" width="63.5703125" bestFit="1" customWidth="1"/>
    <col min="2" max="2" width="112.7109375" bestFit="1" customWidth="1"/>
    <col min="3" max="5" width="38.85546875" bestFit="1" customWidth="1"/>
    <col min="6" max="6" width="10.7109375" bestFit="1" customWidth="1"/>
  </cols>
  <sheetData>
    <row r="2" spans="1:6" ht="26.25">
      <c r="A2" s="3" t="s">
        <v>900</v>
      </c>
      <c r="C2" s="4" t="s">
        <v>901</v>
      </c>
      <c r="D2" s="8">
        <f>GETPIVOTDATA("Activity State",$A$7,"Aware of national competency framework","Yes")/GETPIVOTDATA("Activity State",$A$7)</f>
        <v>0.74</v>
      </c>
    </row>
    <row r="7" spans="1:6">
      <c r="A7" s="1" t="s">
        <v>394</v>
      </c>
      <c r="C7" s="1" t="s">
        <v>900</v>
      </c>
    </row>
    <row r="8" spans="1:6">
      <c r="A8" s="1" t="s">
        <v>248</v>
      </c>
      <c r="B8" s="1" t="s">
        <v>8</v>
      </c>
      <c r="C8" t="s">
        <v>632</v>
      </c>
      <c r="D8" t="s">
        <v>633</v>
      </c>
      <c r="E8" t="s">
        <v>460</v>
      </c>
      <c r="F8" t="s">
        <v>458</v>
      </c>
    </row>
    <row r="9" spans="1:6">
      <c r="A9" t="s">
        <v>424</v>
      </c>
      <c r="B9" t="s">
        <v>317</v>
      </c>
      <c r="D9">
        <v>1</v>
      </c>
      <c r="F9">
        <v>1</v>
      </c>
    </row>
    <row r="10" spans="1:6">
      <c r="A10" t="s">
        <v>412</v>
      </c>
      <c r="B10" t="s">
        <v>462</v>
      </c>
      <c r="C10">
        <v>1</v>
      </c>
      <c r="F10">
        <v>1</v>
      </c>
    </row>
    <row r="11" spans="1:6">
      <c r="A11" t="s">
        <v>399</v>
      </c>
      <c r="B11" t="s">
        <v>310</v>
      </c>
      <c r="D11">
        <v>1</v>
      </c>
      <c r="F11">
        <v>1</v>
      </c>
    </row>
    <row r="12" spans="1:6">
      <c r="A12" t="s">
        <v>400</v>
      </c>
      <c r="B12" t="s">
        <v>465</v>
      </c>
      <c r="C12">
        <v>1</v>
      </c>
      <c r="F12">
        <v>1</v>
      </c>
    </row>
    <row r="13" spans="1:6">
      <c r="A13" t="s">
        <v>400</v>
      </c>
      <c r="B13" t="s">
        <v>466</v>
      </c>
      <c r="D13">
        <v>1</v>
      </c>
      <c r="F13">
        <v>1</v>
      </c>
    </row>
    <row r="14" spans="1:6">
      <c r="A14" t="s">
        <v>407</v>
      </c>
      <c r="B14" t="s">
        <v>464</v>
      </c>
      <c r="D14">
        <v>2</v>
      </c>
      <c r="F14">
        <v>2</v>
      </c>
    </row>
    <row r="15" spans="1:6">
      <c r="A15" t="s">
        <v>408</v>
      </c>
      <c r="B15" t="s">
        <v>463</v>
      </c>
      <c r="D15">
        <v>1</v>
      </c>
      <c r="F15">
        <v>1</v>
      </c>
    </row>
    <row r="16" spans="1:6">
      <c r="A16" t="s">
        <v>460</v>
      </c>
      <c r="B16" t="s">
        <v>460</v>
      </c>
    </row>
    <row r="17" spans="1:6">
      <c r="A17" t="s">
        <v>434</v>
      </c>
      <c r="B17" t="s">
        <v>310</v>
      </c>
      <c r="D17">
        <v>1</v>
      </c>
      <c r="F17">
        <v>1</v>
      </c>
    </row>
    <row r="18" spans="1:6">
      <c r="A18" t="s">
        <v>401</v>
      </c>
      <c r="B18" t="s">
        <v>468</v>
      </c>
      <c r="D18">
        <v>1</v>
      </c>
      <c r="F18">
        <v>1</v>
      </c>
    </row>
    <row r="19" spans="1:6">
      <c r="A19" t="s">
        <v>413</v>
      </c>
      <c r="B19" t="s">
        <v>469</v>
      </c>
      <c r="D19">
        <v>1</v>
      </c>
      <c r="F19">
        <v>1</v>
      </c>
    </row>
    <row r="20" spans="1:6">
      <c r="A20" t="s">
        <v>409</v>
      </c>
      <c r="B20" t="s">
        <v>470</v>
      </c>
      <c r="D20">
        <v>1</v>
      </c>
      <c r="F20">
        <v>1</v>
      </c>
    </row>
    <row r="21" spans="1:6">
      <c r="A21" t="s">
        <v>439</v>
      </c>
      <c r="B21" t="s">
        <v>471</v>
      </c>
      <c r="D21">
        <v>1</v>
      </c>
      <c r="F21">
        <v>1</v>
      </c>
    </row>
    <row r="22" spans="1:6">
      <c r="A22" t="s">
        <v>441</v>
      </c>
      <c r="B22" t="s">
        <v>467</v>
      </c>
      <c r="D22">
        <v>1</v>
      </c>
      <c r="F22">
        <v>1</v>
      </c>
    </row>
    <row r="23" spans="1:6">
      <c r="A23" t="s">
        <v>448</v>
      </c>
      <c r="B23" t="s">
        <v>462</v>
      </c>
      <c r="D23">
        <v>1</v>
      </c>
      <c r="F23">
        <v>1</v>
      </c>
    </row>
    <row r="24" spans="1:6">
      <c r="A24" t="s">
        <v>428</v>
      </c>
      <c r="B24" t="s">
        <v>310</v>
      </c>
      <c r="D24">
        <v>1</v>
      </c>
      <c r="F24">
        <v>1</v>
      </c>
    </row>
    <row r="25" spans="1:6">
      <c r="A25" t="s">
        <v>449</v>
      </c>
      <c r="B25" t="s">
        <v>462</v>
      </c>
      <c r="D25">
        <v>1</v>
      </c>
      <c r="F25">
        <v>1</v>
      </c>
    </row>
    <row r="26" spans="1:6">
      <c r="A26" t="s">
        <v>435</v>
      </c>
      <c r="B26" t="s">
        <v>472</v>
      </c>
      <c r="C26">
        <v>1</v>
      </c>
      <c r="F26">
        <v>1</v>
      </c>
    </row>
    <row r="27" spans="1:6">
      <c r="A27" t="s">
        <v>454</v>
      </c>
      <c r="B27" t="s">
        <v>466</v>
      </c>
      <c r="C27">
        <v>1</v>
      </c>
      <c r="F27">
        <v>1</v>
      </c>
    </row>
    <row r="28" spans="1:6">
      <c r="A28" t="s">
        <v>414</v>
      </c>
      <c r="B28" t="s">
        <v>473</v>
      </c>
      <c r="D28">
        <v>1</v>
      </c>
      <c r="F28">
        <v>1</v>
      </c>
    </row>
    <row r="29" spans="1:6">
      <c r="A29" t="s">
        <v>410</v>
      </c>
      <c r="B29" t="s">
        <v>474</v>
      </c>
      <c r="C29">
        <v>1</v>
      </c>
      <c r="F29">
        <v>1</v>
      </c>
    </row>
    <row r="30" spans="1:6">
      <c r="A30" t="s">
        <v>436</v>
      </c>
      <c r="B30" t="s">
        <v>317</v>
      </c>
      <c r="D30">
        <v>1</v>
      </c>
      <c r="F30">
        <v>1</v>
      </c>
    </row>
    <row r="31" spans="1:6">
      <c r="A31" t="s">
        <v>429</v>
      </c>
      <c r="B31" t="s">
        <v>471</v>
      </c>
      <c r="D31">
        <v>1</v>
      </c>
      <c r="F31">
        <v>1</v>
      </c>
    </row>
    <row r="32" spans="1:6">
      <c r="A32" t="s">
        <v>442</v>
      </c>
      <c r="B32" t="s">
        <v>310</v>
      </c>
      <c r="D32">
        <v>1</v>
      </c>
      <c r="F32">
        <v>1</v>
      </c>
    </row>
    <row r="33" spans="1:6">
      <c r="A33" t="s">
        <v>402</v>
      </c>
      <c r="B33" t="s">
        <v>476</v>
      </c>
      <c r="D33">
        <v>1</v>
      </c>
      <c r="F33">
        <v>1</v>
      </c>
    </row>
    <row r="34" spans="1:6">
      <c r="A34" t="s">
        <v>430</v>
      </c>
      <c r="B34" t="s">
        <v>310</v>
      </c>
      <c r="C34">
        <v>1</v>
      </c>
      <c r="F34">
        <v>1</v>
      </c>
    </row>
    <row r="35" spans="1:6">
      <c r="A35" t="s">
        <v>450</v>
      </c>
      <c r="B35" t="s">
        <v>462</v>
      </c>
      <c r="D35">
        <v>1</v>
      </c>
      <c r="F35">
        <v>1</v>
      </c>
    </row>
    <row r="36" spans="1:6">
      <c r="A36" t="s">
        <v>415</v>
      </c>
      <c r="B36" t="s">
        <v>475</v>
      </c>
      <c r="D36">
        <v>1</v>
      </c>
      <c r="F36">
        <v>1</v>
      </c>
    </row>
    <row r="37" spans="1:6">
      <c r="A37" t="s">
        <v>416</v>
      </c>
      <c r="B37" t="s">
        <v>471</v>
      </c>
      <c r="C37">
        <v>1</v>
      </c>
      <c r="F37">
        <v>1</v>
      </c>
    </row>
    <row r="38" spans="1:6">
      <c r="A38" t="s">
        <v>417</v>
      </c>
      <c r="B38" t="s">
        <v>310</v>
      </c>
      <c r="C38">
        <v>1</v>
      </c>
      <c r="F38">
        <v>1</v>
      </c>
    </row>
    <row r="39" spans="1:6">
      <c r="A39" t="s">
        <v>455</v>
      </c>
      <c r="B39" t="s">
        <v>310</v>
      </c>
      <c r="D39">
        <v>1</v>
      </c>
      <c r="F39">
        <v>1</v>
      </c>
    </row>
    <row r="40" spans="1:6">
      <c r="A40" t="s">
        <v>540</v>
      </c>
      <c r="B40" t="s">
        <v>460</v>
      </c>
    </row>
    <row r="41" spans="1:6">
      <c r="A41" t="s">
        <v>418</v>
      </c>
      <c r="B41" t="s">
        <v>310</v>
      </c>
      <c r="C41">
        <v>1</v>
      </c>
      <c r="F41">
        <v>1</v>
      </c>
    </row>
    <row r="42" spans="1:6">
      <c r="A42" t="s">
        <v>403</v>
      </c>
      <c r="B42" t="s">
        <v>477</v>
      </c>
      <c r="C42">
        <v>1</v>
      </c>
      <c r="F42">
        <v>1</v>
      </c>
    </row>
    <row r="43" spans="1:6">
      <c r="A43" t="s">
        <v>419</v>
      </c>
      <c r="B43" t="s">
        <v>471</v>
      </c>
      <c r="D43">
        <v>1</v>
      </c>
      <c r="F43">
        <v>1</v>
      </c>
    </row>
    <row r="44" spans="1:6">
      <c r="A44" t="s">
        <v>451</v>
      </c>
      <c r="B44" t="s">
        <v>462</v>
      </c>
      <c r="D44">
        <v>1</v>
      </c>
      <c r="F44">
        <v>1</v>
      </c>
    </row>
    <row r="45" spans="1:6">
      <c r="A45" t="s">
        <v>425</v>
      </c>
      <c r="B45" t="s">
        <v>462</v>
      </c>
      <c r="D45">
        <v>1</v>
      </c>
      <c r="F45">
        <v>1</v>
      </c>
    </row>
    <row r="46" spans="1:6">
      <c r="A46" t="s">
        <v>443</v>
      </c>
      <c r="B46" t="s">
        <v>310</v>
      </c>
      <c r="C46">
        <v>1</v>
      </c>
      <c r="F46">
        <v>1</v>
      </c>
    </row>
    <row r="47" spans="1:6">
      <c r="A47" t="s">
        <v>420</v>
      </c>
      <c r="B47" t="s">
        <v>462</v>
      </c>
      <c r="D47">
        <v>1</v>
      </c>
      <c r="F47">
        <v>1</v>
      </c>
    </row>
    <row r="48" spans="1:6">
      <c r="A48" t="s">
        <v>444</v>
      </c>
      <c r="B48" t="s">
        <v>473</v>
      </c>
      <c r="D48">
        <v>1</v>
      </c>
      <c r="F48">
        <v>1</v>
      </c>
    </row>
    <row r="49" spans="1:6">
      <c r="A49" t="s">
        <v>445</v>
      </c>
      <c r="B49" t="s">
        <v>478</v>
      </c>
      <c r="D49">
        <v>1</v>
      </c>
      <c r="F49">
        <v>1</v>
      </c>
    </row>
    <row r="50" spans="1:6">
      <c r="A50" t="s">
        <v>431</v>
      </c>
      <c r="B50" t="s">
        <v>310</v>
      </c>
      <c r="D50">
        <v>1</v>
      </c>
      <c r="F50">
        <v>1</v>
      </c>
    </row>
    <row r="51" spans="1:6">
      <c r="A51" t="s">
        <v>452</v>
      </c>
      <c r="B51" t="s">
        <v>462</v>
      </c>
      <c r="D51">
        <v>1</v>
      </c>
      <c r="F51">
        <v>1</v>
      </c>
    </row>
    <row r="52" spans="1:6">
      <c r="A52" t="s">
        <v>421</v>
      </c>
      <c r="B52" t="s">
        <v>310</v>
      </c>
      <c r="C52">
        <v>1</v>
      </c>
      <c r="F52">
        <v>1</v>
      </c>
    </row>
    <row r="53" spans="1:6">
      <c r="A53" t="s">
        <v>404</v>
      </c>
      <c r="B53" t="s">
        <v>310</v>
      </c>
      <c r="C53">
        <v>1</v>
      </c>
      <c r="F53">
        <v>1</v>
      </c>
    </row>
    <row r="54" spans="1:6">
      <c r="A54" t="s">
        <v>426</v>
      </c>
      <c r="B54" t="s">
        <v>462</v>
      </c>
      <c r="D54">
        <v>1</v>
      </c>
      <c r="F54">
        <v>1</v>
      </c>
    </row>
    <row r="55" spans="1:6">
      <c r="A55" t="s">
        <v>446</v>
      </c>
      <c r="B55" t="s">
        <v>479</v>
      </c>
      <c r="D55">
        <v>1</v>
      </c>
      <c r="F55">
        <v>1</v>
      </c>
    </row>
    <row r="56" spans="1:6">
      <c r="A56" t="s">
        <v>422</v>
      </c>
      <c r="B56" t="s">
        <v>480</v>
      </c>
      <c r="D56">
        <v>1</v>
      </c>
      <c r="F56">
        <v>1</v>
      </c>
    </row>
    <row r="57" spans="1:6">
      <c r="A57" t="s">
        <v>405</v>
      </c>
      <c r="B57" t="s">
        <v>481</v>
      </c>
      <c r="D57">
        <v>1</v>
      </c>
      <c r="F57">
        <v>1</v>
      </c>
    </row>
    <row r="58" spans="1:6">
      <c r="A58" t="s">
        <v>432</v>
      </c>
      <c r="B58" t="s">
        <v>466</v>
      </c>
      <c r="D58">
        <v>1</v>
      </c>
      <c r="F58">
        <v>1</v>
      </c>
    </row>
    <row r="59" spans="1:6">
      <c r="A59" t="s">
        <v>456</v>
      </c>
      <c r="B59" t="s">
        <v>462</v>
      </c>
      <c r="D59">
        <v>1</v>
      </c>
      <c r="F59">
        <v>1</v>
      </c>
    </row>
    <row r="60" spans="1:6">
      <c r="A60" t="s">
        <v>458</v>
      </c>
      <c r="C60">
        <v>13</v>
      </c>
      <c r="D60">
        <v>37</v>
      </c>
      <c r="F60">
        <v>50</v>
      </c>
    </row>
  </sheetData>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F3CC-7682-48C8-B929-784CC195554C}">
  <dimension ref="A2:B39"/>
  <sheetViews>
    <sheetView workbookViewId="0">
      <selection activeCell="A34" sqref="A34"/>
    </sheetView>
  </sheetViews>
  <sheetFormatPr defaultRowHeight="15"/>
  <cols>
    <col min="1" max="1" width="63.42578125" bestFit="1" customWidth="1"/>
    <col min="2" max="2" width="5.140625" bestFit="1" customWidth="1"/>
    <col min="3" max="3" width="229.140625" bestFit="1" customWidth="1"/>
    <col min="4" max="4" width="251.85546875" bestFit="1" customWidth="1"/>
    <col min="5" max="5" width="255.7109375" bestFit="1" customWidth="1"/>
    <col min="6" max="6" width="240.7109375" bestFit="1" customWidth="1"/>
    <col min="7" max="7" width="245.28515625" bestFit="1" customWidth="1"/>
    <col min="8" max="8" width="233" bestFit="1" customWidth="1"/>
    <col min="9" max="9" width="255.7109375" bestFit="1" customWidth="1"/>
    <col min="10" max="10" width="233" bestFit="1" customWidth="1"/>
    <col min="11" max="11" width="255.7109375" bestFit="1" customWidth="1"/>
    <col min="12" max="12" width="219.85546875" bestFit="1" customWidth="1"/>
    <col min="13" max="13" width="229" bestFit="1" customWidth="1"/>
  </cols>
  <sheetData>
    <row r="2" spans="1:2" ht="26.25">
      <c r="A2" s="3" t="s">
        <v>902</v>
      </c>
    </row>
    <row r="7" spans="1:2">
      <c r="A7" s="1" t="s">
        <v>542</v>
      </c>
      <c r="B7" t="s">
        <v>395</v>
      </c>
    </row>
    <row r="8" spans="1:2">
      <c r="A8" t="s">
        <v>394</v>
      </c>
      <c r="B8">
        <v>50</v>
      </c>
    </row>
    <row r="9" spans="1:2">
      <c r="A9" t="s">
        <v>903</v>
      </c>
      <c r="B9">
        <v>20</v>
      </c>
    </row>
    <row r="10" spans="1:2">
      <c r="A10" t="s">
        <v>904</v>
      </c>
      <c r="B10">
        <v>17</v>
      </c>
    </row>
    <row r="11" spans="1:2">
      <c r="A11" t="s">
        <v>905</v>
      </c>
      <c r="B11">
        <v>28</v>
      </c>
    </row>
    <row r="12" spans="1:2">
      <c r="A12" t="s">
        <v>906</v>
      </c>
      <c r="B12">
        <v>37</v>
      </c>
    </row>
    <row r="13" spans="1:2">
      <c r="A13" t="s">
        <v>907</v>
      </c>
      <c r="B13">
        <v>6</v>
      </c>
    </row>
    <row r="14" spans="1:2">
      <c r="A14" t="s">
        <v>908</v>
      </c>
      <c r="B14">
        <v>27</v>
      </c>
    </row>
    <row r="15" spans="1:2">
      <c r="A15" t="s">
        <v>909</v>
      </c>
      <c r="B15">
        <v>23</v>
      </c>
    </row>
    <row r="16" spans="1:2">
      <c r="A16" t="s">
        <v>910</v>
      </c>
      <c r="B16">
        <v>27</v>
      </c>
    </row>
    <row r="17" spans="1:2">
      <c r="A17" t="s">
        <v>911</v>
      </c>
      <c r="B17">
        <v>7</v>
      </c>
    </row>
    <row r="18" spans="1:2">
      <c r="A18" t="s">
        <v>912</v>
      </c>
      <c r="B18">
        <v>28</v>
      </c>
    </row>
    <row r="19" spans="1:2">
      <c r="A19" t="s">
        <v>913</v>
      </c>
    </row>
    <row r="27" spans="1:2">
      <c r="A27" s="1" t="s">
        <v>214</v>
      </c>
      <c r="B27" t="s">
        <v>598</v>
      </c>
    </row>
    <row r="29" spans="1:2">
      <c r="A29" s="1" t="s">
        <v>394</v>
      </c>
    </row>
    <row r="30" spans="1:2">
      <c r="A30" s="1" t="s">
        <v>215</v>
      </c>
      <c r="B30" t="s">
        <v>395</v>
      </c>
    </row>
    <row r="31" spans="1:2">
      <c r="A31" t="s">
        <v>914</v>
      </c>
      <c r="B31">
        <v>1</v>
      </c>
    </row>
    <row r="32" spans="1:2">
      <c r="A32" t="s">
        <v>915</v>
      </c>
      <c r="B32">
        <v>1</v>
      </c>
    </row>
    <row r="33" spans="1:2">
      <c r="A33" t="s">
        <v>916</v>
      </c>
      <c r="B33">
        <v>1</v>
      </c>
    </row>
    <row r="34" spans="1:2">
      <c r="A34" t="s">
        <v>917</v>
      </c>
      <c r="B34">
        <v>1</v>
      </c>
    </row>
    <row r="35" spans="1:2">
      <c r="A35" t="s">
        <v>918</v>
      </c>
      <c r="B35">
        <v>1</v>
      </c>
    </row>
    <row r="36" spans="1:2">
      <c r="A36" t="s">
        <v>919</v>
      </c>
      <c r="B36">
        <v>1</v>
      </c>
    </row>
    <row r="37" spans="1:2">
      <c r="A37" t="s">
        <v>920</v>
      </c>
      <c r="B37">
        <v>1</v>
      </c>
    </row>
    <row r="38" spans="1:2">
      <c r="A38" t="s">
        <v>921</v>
      </c>
      <c r="B38">
        <v>1</v>
      </c>
    </row>
    <row r="39" spans="1:2">
      <c r="A39" t="s">
        <v>458</v>
      </c>
      <c r="B39">
        <v>8</v>
      </c>
    </row>
  </sheetData>
  <pageMargins left="0.7" right="0.7" top="0.75" bottom="0.75" header="0.3" footer="0.3"/>
  <pageSetup paperSize="9"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3414-B1B9-4FA3-A145-CA95859D640C}">
  <dimension ref="A2:A40"/>
  <sheetViews>
    <sheetView workbookViewId="0">
      <selection activeCell="A19" sqref="A19"/>
    </sheetView>
  </sheetViews>
  <sheetFormatPr defaultRowHeight="15"/>
  <cols>
    <col min="1" max="1" width="255.5703125" bestFit="1" customWidth="1"/>
    <col min="2" max="2" width="5.42578125" bestFit="1" customWidth="1"/>
    <col min="3" max="6" width="3.7109375" bestFit="1" customWidth="1"/>
    <col min="7" max="7" width="16" customWidth="1"/>
    <col min="8" max="8" width="129.28515625"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1" ht="26.25">
      <c r="A2" s="3" t="s">
        <v>922</v>
      </c>
    </row>
    <row r="8" spans="1:1" ht="142.5" customHeight="1">
      <c r="A8" s="1" t="s">
        <v>923</v>
      </c>
    </row>
    <row r="9" spans="1:1">
      <c r="A9" t="s">
        <v>924</v>
      </c>
    </row>
    <row r="10" spans="1:1">
      <c r="A10" t="s">
        <v>925</v>
      </c>
    </row>
    <row r="11" spans="1:1">
      <c r="A11" t="s">
        <v>926</v>
      </c>
    </row>
    <row r="12" spans="1:1">
      <c r="A12" t="s">
        <v>460</v>
      </c>
    </row>
    <row r="13" spans="1:1">
      <c r="A13" t="s">
        <v>927</v>
      </c>
    </row>
    <row r="14" spans="1:1">
      <c r="A14" t="s">
        <v>928</v>
      </c>
    </row>
    <row r="15" spans="1:1">
      <c r="A15" t="s">
        <v>929</v>
      </c>
    </row>
    <row r="16" spans="1:1">
      <c r="A16" t="s">
        <v>930</v>
      </c>
    </row>
    <row r="17" spans="1:1">
      <c r="A17" t="s">
        <v>931</v>
      </c>
    </row>
    <row r="18" spans="1:1">
      <c r="A18" t="s">
        <v>932</v>
      </c>
    </row>
    <row r="19" spans="1:1">
      <c r="A19" t="s">
        <v>933</v>
      </c>
    </row>
    <row r="20" spans="1:1">
      <c r="A20" t="s">
        <v>934</v>
      </c>
    </row>
    <row r="21" spans="1:1">
      <c r="A21" t="s">
        <v>935</v>
      </c>
    </row>
    <row r="22" spans="1:1">
      <c r="A22" t="s">
        <v>936</v>
      </c>
    </row>
    <row r="23" spans="1:1">
      <c r="A23" t="s">
        <v>937</v>
      </c>
    </row>
    <row r="24" spans="1:1">
      <c r="A24" t="s">
        <v>938</v>
      </c>
    </row>
    <row r="25" spans="1:1">
      <c r="A25" t="s">
        <v>939</v>
      </c>
    </row>
    <row r="26" spans="1:1">
      <c r="A26" t="s">
        <v>940</v>
      </c>
    </row>
    <row r="27" spans="1:1">
      <c r="A27" t="s">
        <v>941</v>
      </c>
    </row>
    <row r="28" spans="1:1">
      <c r="A28" t="s">
        <v>942</v>
      </c>
    </row>
    <row r="29" spans="1:1">
      <c r="A29" t="s">
        <v>943</v>
      </c>
    </row>
    <row r="30" spans="1:1">
      <c r="A30" t="s">
        <v>944</v>
      </c>
    </row>
    <row r="31" spans="1:1">
      <c r="A31" t="s">
        <v>945</v>
      </c>
    </row>
    <row r="32" spans="1:1">
      <c r="A32" t="s">
        <v>946</v>
      </c>
    </row>
    <row r="33" spans="1:1">
      <c r="A33" t="s">
        <v>947</v>
      </c>
    </row>
    <row r="34" spans="1:1">
      <c r="A34" t="s">
        <v>948</v>
      </c>
    </row>
    <row r="35" spans="1:1">
      <c r="A35" t="s">
        <v>949</v>
      </c>
    </row>
    <row r="36" spans="1:1">
      <c r="A36" t="s">
        <v>950</v>
      </c>
    </row>
    <row r="37" spans="1:1">
      <c r="A37" t="s">
        <v>951</v>
      </c>
    </row>
    <row r="38" spans="1:1">
      <c r="A38" t="s">
        <v>952</v>
      </c>
    </row>
    <row r="39" spans="1:1">
      <c r="A39" t="s">
        <v>953</v>
      </c>
    </row>
    <row r="40" spans="1:1">
      <c r="A40" t="s">
        <v>458</v>
      </c>
    </row>
  </sheetData>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0C0C-DF03-4606-A1C8-A1C6BA979071}">
  <dimension ref="A2:G47"/>
  <sheetViews>
    <sheetView workbookViewId="0">
      <selection activeCell="H12" sqref="H12"/>
    </sheetView>
  </sheetViews>
  <sheetFormatPr defaultRowHeight="15"/>
  <cols>
    <col min="1" max="1" width="80.140625" bestFit="1" customWidth="1"/>
    <col min="2" max="2" width="6.42578125" bestFit="1" customWidth="1"/>
    <col min="3" max="3" width="3.42578125" bestFit="1" customWidth="1"/>
    <col min="4" max="4" width="6" bestFit="1" customWidth="1"/>
    <col min="5" max="6" width="8.5703125" bestFit="1" customWidth="1"/>
    <col min="7" max="7" width="3.42578125" bestFit="1" customWidth="1"/>
    <col min="8" max="8" width="129.28515625" bestFit="1" customWidth="1"/>
    <col min="9" max="13" width="173.42578125" bestFit="1" customWidth="1"/>
    <col min="14" max="14" width="26.140625" bestFit="1" customWidth="1"/>
    <col min="15" max="15" width="151.85546875" bestFit="1" customWidth="1"/>
    <col min="16" max="16" width="139" bestFit="1" customWidth="1"/>
    <col min="17" max="17" width="152.42578125" bestFit="1" customWidth="1"/>
    <col min="18" max="18" width="178.42578125" bestFit="1" customWidth="1"/>
    <col min="19" max="19" width="177.42578125" bestFit="1" customWidth="1"/>
    <col min="20" max="20" width="152.42578125" bestFit="1" customWidth="1"/>
    <col min="21" max="21" width="178.42578125" bestFit="1" customWidth="1"/>
    <col min="22" max="22" width="28" bestFit="1" customWidth="1"/>
    <col min="23" max="23" width="153.7109375" bestFit="1" customWidth="1"/>
    <col min="24" max="24" width="140.85546875" bestFit="1" customWidth="1"/>
    <col min="25" max="25" width="154.42578125" bestFit="1" customWidth="1"/>
    <col min="26" max="26" width="28" bestFit="1" customWidth="1"/>
    <col min="27" max="27" width="153.7109375" bestFit="1" customWidth="1"/>
    <col min="28" max="28" width="140.85546875" bestFit="1" customWidth="1"/>
    <col min="29" max="29" width="154.42578125" bestFit="1" customWidth="1"/>
    <col min="30" max="30" width="26.140625" bestFit="1" customWidth="1"/>
    <col min="31" max="31" width="151.85546875" bestFit="1" customWidth="1"/>
    <col min="32" max="32" width="139" bestFit="1" customWidth="1"/>
    <col min="33" max="33" width="152.42578125" bestFit="1" customWidth="1"/>
  </cols>
  <sheetData>
    <row r="2" spans="1:7" ht="26.25">
      <c r="A2" s="3" t="s">
        <v>954</v>
      </c>
    </row>
    <row r="7" spans="1:7">
      <c r="B7" s="1" t="s">
        <v>542</v>
      </c>
    </row>
    <row r="8" spans="1:7" ht="142.5" customHeight="1">
      <c r="A8" s="1" t="s">
        <v>227</v>
      </c>
      <c r="B8" s="6" t="s">
        <v>955</v>
      </c>
      <c r="C8" s="6" t="s">
        <v>956</v>
      </c>
      <c r="D8" s="6" t="s">
        <v>957</v>
      </c>
      <c r="E8" s="6" t="s">
        <v>958</v>
      </c>
      <c r="F8" s="6" t="s">
        <v>959</v>
      </c>
      <c r="G8" s="6" t="s">
        <v>960</v>
      </c>
    </row>
    <row r="9" spans="1:7">
      <c r="A9" t="s">
        <v>961</v>
      </c>
      <c r="G9">
        <v>1</v>
      </c>
    </row>
    <row r="10" spans="1:7">
      <c r="A10" t="s">
        <v>962</v>
      </c>
      <c r="G10">
        <v>1</v>
      </c>
    </row>
    <row r="11" spans="1:7">
      <c r="A11" t="s">
        <v>963</v>
      </c>
      <c r="G11">
        <v>1</v>
      </c>
    </row>
    <row r="12" spans="1:7">
      <c r="A12" t="s">
        <v>964</v>
      </c>
      <c r="C12">
        <v>1</v>
      </c>
      <c r="D12">
        <v>1</v>
      </c>
      <c r="E12">
        <v>1</v>
      </c>
    </row>
    <row r="13" spans="1:7">
      <c r="A13" t="s">
        <v>965</v>
      </c>
      <c r="G13">
        <v>1</v>
      </c>
    </row>
    <row r="14" spans="1:7">
      <c r="A14" t="s">
        <v>460</v>
      </c>
    </row>
    <row r="15" spans="1:7">
      <c r="A15" t="s">
        <v>966</v>
      </c>
      <c r="B15">
        <v>1</v>
      </c>
      <c r="C15">
        <v>1</v>
      </c>
      <c r="D15">
        <v>1</v>
      </c>
      <c r="E15">
        <v>1</v>
      </c>
      <c r="F15">
        <v>1</v>
      </c>
    </row>
    <row r="16" spans="1:7">
      <c r="A16" t="s">
        <v>967</v>
      </c>
      <c r="C16">
        <v>1</v>
      </c>
      <c r="D16">
        <v>1</v>
      </c>
      <c r="E16">
        <v>1</v>
      </c>
      <c r="F16">
        <v>1</v>
      </c>
    </row>
    <row r="17" spans="1:7">
      <c r="A17" t="s">
        <v>968</v>
      </c>
      <c r="G17">
        <v>1</v>
      </c>
    </row>
    <row r="18" spans="1:7">
      <c r="A18" t="s">
        <v>969</v>
      </c>
      <c r="C18">
        <v>1</v>
      </c>
      <c r="D18">
        <v>1</v>
      </c>
      <c r="E18">
        <v>1</v>
      </c>
      <c r="F18">
        <v>1</v>
      </c>
    </row>
    <row r="19" spans="1:7">
      <c r="A19" t="s">
        <v>970</v>
      </c>
      <c r="G19">
        <v>1</v>
      </c>
    </row>
    <row r="20" spans="1:7">
      <c r="A20" t="s">
        <v>971</v>
      </c>
      <c r="C20">
        <v>1</v>
      </c>
      <c r="D20">
        <v>1</v>
      </c>
      <c r="E20">
        <v>1</v>
      </c>
    </row>
    <row r="21" spans="1:7">
      <c r="A21" t="s">
        <v>972</v>
      </c>
      <c r="G21">
        <v>1</v>
      </c>
    </row>
    <row r="22" spans="1:7">
      <c r="A22" t="s">
        <v>973</v>
      </c>
      <c r="D22">
        <v>1</v>
      </c>
    </row>
    <row r="23" spans="1:7">
      <c r="A23" t="s">
        <v>974</v>
      </c>
      <c r="C23">
        <v>1</v>
      </c>
      <c r="D23">
        <v>1</v>
      </c>
      <c r="E23">
        <v>1</v>
      </c>
    </row>
    <row r="24" spans="1:7">
      <c r="A24" t="s">
        <v>975</v>
      </c>
      <c r="G24">
        <v>1</v>
      </c>
    </row>
    <row r="25" spans="1:7">
      <c r="A25" t="s">
        <v>976</v>
      </c>
      <c r="E25">
        <v>1</v>
      </c>
    </row>
    <row r="26" spans="1:7">
      <c r="A26" t="s">
        <v>977</v>
      </c>
      <c r="B26">
        <v>1</v>
      </c>
      <c r="C26">
        <v>1</v>
      </c>
      <c r="D26">
        <v>1</v>
      </c>
      <c r="E26">
        <v>1</v>
      </c>
      <c r="F26">
        <v>1</v>
      </c>
      <c r="G26">
        <v>1</v>
      </c>
    </row>
    <row r="27" spans="1:7">
      <c r="A27" t="s">
        <v>978</v>
      </c>
      <c r="G27">
        <v>1</v>
      </c>
    </row>
    <row r="28" spans="1:7">
      <c r="A28" t="s">
        <v>979</v>
      </c>
      <c r="B28">
        <v>1</v>
      </c>
      <c r="C28">
        <v>1</v>
      </c>
      <c r="D28">
        <v>1</v>
      </c>
      <c r="E28">
        <v>1</v>
      </c>
      <c r="F28">
        <v>1</v>
      </c>
      <c r="G28">
        <v>1</v>
      </c>
    </row>
    <row r="29" spans="1:7">
      <c r="A29" t="s">
        <v>980</v>
      </c>
      <c r="C29">
        <v>1</v>
      </c>
    </row>
    <row r="30" spans="1:7">
      <c r="A30" t="s">
        <v>981</v>
      </c>
      <c r="C30">
        <v>1</v>
      </c>
      <c r="D30">
        <v>1</v>
      </c>
      <c r="E30">
        <v>1</v>
      </c>
    </row>
    <row r="31" spans="1:7">
      <c r="A31" t="s">
        <v>982</v>
      </c>
      <c r="G31">
        <v>1</v>
      </c>
    </row>
    <row r="32" spans="1:7">
      <c r="A32" t="s">
        <v>983</v>
      </c>
      <c r="C32">
        <v>1</v>
      </c>
      <c r="D32">
        <v>1</v>
      </c>
      <c r="E32">
        <v>1</v>
      </c>
      <c r="F32">
        <v>1</v>
      </c>
    </row>
    <row r="33" spans="1:7">
      <c r="A33" t="s">
        <v>984</v>
      </c>
      <c r="B33">
        <v>1</v>
      </c>
      <c r="C33">
        <v>1</v>
      </c>
      <c r="D33">
        <v>1</v>
      </c>
      <c r="E33">
        <v>1</v>
      </c>
      <c r="F33">
        <v>1</v>
      </c>
      <c r="G33">
        <v>1</v>
      </c>
    </row>
    <row r="34" spans="1:7">
      <c r="A34" t="s">
        <v>985</v>
      </c>
      <c r="B34">
        <v>1</v>
      </c>
      <c r="D34">
        <v>1</v>
      </c>
      <c r="E34">
        <v>1</v>
      </c>
    </row>
    <row r="35" spans="1:7">
      <c r="A35" t="s">
        <v>986</v>
      </c>
      <c r="B35">
        <v>1</v>
      </c>
      <c r="C35">
        <v>1</v>
      </c>
      <c r="D35">
        <v>1</v>
      </c>
      <c r="E35">
        <v>1</v>
      </c>
      <c r="F35">
        <v>1</v>
      </c>
    </row>
    <row r="36" spans="1:7">
      <c r="A36" t="s">
        <v>987</v>
      </c>
      <c r="F36">
        <v>1</v>
      </c>
      <c r="G36">
        <v>1</v>
      </c>
    </row>
    <row r="37" spans="1:7">
      <c r="A37" t="s">
        <v>988</v>
      </c>
      <c r="G37">
        <v>1</v>
      </c>
    </row>
    <row r="38" spans="1:7">
      <c r="A38" t="s">
        <v>989</v>
      </c>
      <c r="G38">
        <v>1</v>
      </c>
    </row>
    <row r="39" spans="1:7">
      <c r="A39" t="s">
        <v>990</v>
      </c>
      <c r="G39">
        <v>1</v>
      </c>
    </row>
    <row r="40" spans="1:7">
      <c r="A40" t="s">
        <v>991</v>
      </c>
      <c r="B40">
        <v>1</v>
      </c>
      <c r="C40">
        <v>1</v>
      </c>
      <c r="D40">
        <v>1</v>
      </c>
      <c r="E40">
        <v>1</v>
      </c>
      <c r="F40">
        <v>1</v>
      </c>
      <c r="G40">
        <v>1</v>
      </c>
    </row>
    <row r="41" spans="1:7">
      <c r="A41" t="s">
        <v>992</v>
      </c>
      <c r="E41">
        <v>1</v>
      </c>
    </row>
    <row r="42" spans="1:7">
      <c r="A42" t="s">
        <v>993</v>
      </c>
      <c r="G42">
        <v>1</v>
      </c>
    </row>
    <row r="43" spans="1:7">
      <c r="A43" t="s">
        <v>994</v>
      </c>
      <c r="B43">
        <v>1</v>
      </c>
      <c r="C43">
        <v>1</v>
      </c>
      <c r="D43">
        <v>1</v>
      </c>
      <c r="F43">
        <v>1</v>
      </c>
    </row>
    <row r="44" spans="1:7">
      <c r="A44" t="s">
        <v>995</v>
      </c>
      <c r="B44">
        <v>1</v>
      </c>
      <c r="C44">
        <v>1</v>
      </c>
      <c r="D44">
        <v>1</v>
      </c>
      <c r="E44">
        <v>1</v>
      </c>
      <c r="F44">
        <v>1</v>
      </c>
      <c r="G44">
        <v>1</v>
      </c>
    </row>
    <row r="45" spans="1:7">
      <c r="A45" t="s">
        <v>996</v>
      </c>
      <c r="B45">
        <v>1</v>
      </c>
      <c r="C45">
        <v>1</v>
      </c>
      <c r="D45">
        <v>1</v>
      </c>
    </row>
    <row r="46" spans="1:7">
      <c r="A46" t="s">
        <v>997</v>
      </c>
      <c r="C46">
        <v>1</v>
      </c>
      <c r="F46">
        <v>1</v>
      </c>
    </row>
    <row r="47" spans="1:7">
      <c r="A47" t="s">
        <v>458</v>
      </c>
      <c r="B47">
        <v>10</v>
      </c>
      <c r="C47">
        <v>18</v>
      </c>
      <c r="D47">
        <v>18</v>
      </c>
      <c r="E47">
        <v>17</v>
      </c>
      <c r="F47">
        <v>13</v>
      </c>
      <c r="G47">
        <v>20</v>
      </c>
    </row>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A1EFB23884F24983DB5D3F6DBF7878" ma:contentTypeVersion="16" ma:contentTypeDescription="Create a new document." ma:contentTypeScope="" ma:versionID="d6826a05f27f8ce464ccc4d2f8c783e7">
  <xsd:schema xmlns:xsd="http://www.w3.org/2001/XMLSchema" xmlns:xs="http://www.w3.org/2001/XMLSchema" xmlns:p="http://schemas.microsoft.com/office/2006/metadata/properties" xmlns:ns1="http://schemas.microsoft.com/sharepoint/v3" xmlns:ns2="f51ea4b3-4126-4be6-8edc-3f43213922f3" xmlns:ns3="a4b56b30-cacb-4d85-9f3f-ce2fbc39a750" targetNamespace="http://schemas.microsoft.com/office/2006/metadata/properties" ma:root="true" ma:fieldsID="a106390ebd308dfa86fb877c2bc078ba" ns1:_="" ns2:_="" ns3:_="">
    <xsd:import namespace="http://schemas.microsoft.com/sharepoint/v3"/>
    <xsd:import namespace="f51ea4b3-4126-4be6-8edc-3f43213922f3"/>
    <xsd:import namespace="a4b56b30-cacb-4d85-9f3f-ce2fbc39a75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1ea4b3-4126-4be6-8edc-3f43213922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b56b30-cacb-4d85-9f3f-ce2fbc39a7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d0e1a92-2ddb-4685-9791-509e5df78e56}" ma:internalName="TaxCatchAll" ma:showField="CatchAllData" ma:web="a4b56b30-cacb-4d85-9f3f-ce2fbc39a7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51ea4b3-4126-4be6-8edc-3f43213922f3">
      <Terms xmlns="http://schemas.microsoft.com/office/infopath/2007/PartnerControls"/>
    </lcf76f155ced4ddcb4097134ff3c332f>
    <TaxCatchAll xmlns="a4b56b30-cacb-4d85-9f3f-ce2fbc39a750"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D48AF5-8C57-45D0-B5A9-0EB8637D47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1ea4b3-4126-4be6-8edc-3f43213922f3"/>
    <ds:schemaRef ds:uri="a4b56b30-cacb-4d85-9f3f-ce2fbc39a7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794E0C-72FC-4415-B00F-E6ADE12ADE11}">
  <ds:schemaRefs>
    <ds:schemaRef ds:uri="http://schemas.microsoft.com/office/2006/metadata/properties"/>
    <ds:schemaRef ds:uri="http://schemas.microsoft.com/office/infopath/2007/PartnerControls"/>
    <ds:schemaRef ds:uri="f51ea4b3-4126-4be6-8edc-3f43213922f3"/>
    <ds:schemaRef ds:uri="a4b56b30-cacb-4d85-9f3f-ce2fbc39a750"/>
    <ds:schemaRef ds:uri="http://schemas.microsoft.com/sharepoint/v3"/>
  </ds:schemaRefs>
</ds:datastoreItem>
</file>

<file path=customXml/itemProps3.xml><?xml version="1.0" encoding="utf-8"?>
<ds:datastoreItem xmlns:ds="http://schemas.openxmlformats.org/officeDocument/2006/customXml" ds:itemID="{24DFF269-6D52-49A9-826A-7CAD8213B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vt:lpstr>
      <vt:lpstr>Extract Field List</vt:lpstr>
      <vt:lpstr>Derived Field List</vt:lpstr>
      <vt:lpstr>Org Names</vt:lpstr>
      <vt:lpstr>Blank Template</vt:lpstr>
      <vt:lpstr>Organisation</vt:lpstr>
      <vt:lpstr>Team</vt:lpstr>
      <vt:lpstr>Grades</vt:lpstr>
      <vt:lpstr>Roles</vt:lpstr>
      <vt:lpstr>Structure</vt:lpstr>
      <vt:lpstr>Work Area</vt:lpstr>
      <vt:lpstr>Management</vt:lpstr>
      <vt:lpstr>ESR</vt:lpstr>
      <vt:lpstr>Chief Analyst</vt:lpstr>
      <vt:lpstr>Tenure</vt:lpstr>
      <vt:lpstr>Vacancy</vt:lpstr>
      <vt:lpstr>Training</vt:lpstr>
      <vt:lpstr>Contractor</vt:lpstr>
      <vt:lpstr>Consultancy</vt:lpstr>
      <vt:lpstr>Agency</vt:lpstr>
      <vt:lpstr>Bank</vt:lpstr>
      <vt:lpstr>Outsourcing</vt:lpstr>
      <vt:lpstr>Software</vt:lpstr>
      <vt:lpstr>Sharing</vt:lpstr>
      <vt:lpstr>Communication</vt:lpstr>
      <vt:lpstr>Framework</vt:lpstr>
      <vt:lpstr>Challenges</vt:lpstr>
      <vt:lpstr>Assist</vt:lpstr>
      <vt:lpstr>Subscribe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Lavelle</dc:creator>
  <cp:keywords/>
  <dc:description/>
  <cp:lastModifiedBy>Silas Yeatman</cp:lastModifiedBy>
  <cp:revision/>
  <dcterms:created xsi:type="dcterms:W3CDTF">2023-03-21T09:19:00Z</dcterms:created>
  <dcterms:modified xsi:type="dcterms:W3CDTF">2023-05-16T11:20:23Z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0x010100C1A1EFB23884F24983DB5D3F6DBF7878</vt:lpwstr>
  </property>
  <property fmtid="{D5CDD505-2E9C-101B-9397-08002B2CF9AE}" pid="3" name="MediaServiceImageTags">
    <vt:lpwstr/>
  </property>
</Properties>
</file>