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ph\Projects\JEM\"/>
    </mc:Choice>
  </mc:AlternateContent>
  <xr:revisionPtr revIDLastSave="0" documentId="13_ncr:1_{5BC762DA-EF62-41F5-A7E3-5B45DCD9BEE8}" xr6:coauthVersionLast="45" xr6:coauthVersionMax="45" xr10:uidLastSave="{00000000-0000-0000-0000-000000000000}"/>
  <bookViews>
    <workbookView xWindow="-108" yWindow="-108" windowWidth="23256" windowHeight="12576" xr2:uid="{A221F3D4-AA4B-4A29-81F4-E0B46ADCF64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5" i="1" l="1"/>
  <c r="I13" i="1"/>
  <c r="J13" i="1" s="1"/>
  <c r="L13" i="1" s="1"/>
  <c r="I12" i="1"/>
  <c r="J12" i="1" s="1"/>
  <c r="L12" i="1" s="1"/>
  <c r="I11" i="1"/>
  <c r="J11" i="1" s="1"/>
  <c r="L11" i="1" s="1"/>
  <c r="I7" i="1"/>
  <c r="I6" i="1"/>
  <c r="H7" i="1"/>
  <c r="K7" i="1" s="1"/>
  <c r="H6" i="1"/>
  <c r="H5" i="1"/>
  <c r="K5" i="1" s="1"/>
  <c r="E4" i="1"/>
  <c r="F4" i="1" s="1"/>
  <c r="G4" i="1" s="1"/>
  <c r="K13" i="1"/>
  <c r="H13" i="1"/>
  <c r="K12" i="1"/>
  <c r="K11" i="1"/>
  <c r="H12" i="1"/>
  <c r="H11" i="1"/>
  <c r="G10" i="1"/>
  <c r="F10" i="1"/>
  <c r="E10" i="1"/>
  <c r="J6" i="1" l="1"/>
  <c r="L6" i="1" s="1"/>
  <c r="K6" i="1"/>
  <c r="J7" i="1"/>
  <c r="L7" i="1" s="1"/>
  <c r="J5" i="1"/>
  <c r="L5" i="1" s="1"/>
</calcChain>
</file>

<file path=xl/sharedStrings.xml><?xml version="1.0" encoding="utf-8"?>
<sst xmlns="http://schemas.openxmlformats.org/spreadsheetml/2006/main" count="23" uniqueCount="14">
  <si>
    <t>MNIST</t>
  </si>
  <si>
    <t>SVHN</t>
  </si>
  <si>
    <t>Seed</t>
  </si>
  <si>
    <t>Default</t>
  </si>
  <si>
    <t>Classifier With Regularization (Dropout, BN)</t>
  </si>
  <si>
    <t>Mean</t>
  </si>
  <si>
    <t>Stdev</t>
  </si>
  <si>
    <t>2SD (95% confidence interval)</t>
  </si>
  <si>
    <t>VAT (Eps 1, w reg - explain the hyperparam search done here)</t>
  </si>
  <si>
    <t>JEM</t>
  </si>
  <si>
    <t>In %</t>
  </si>
  <si>
    <t>2SD (%)</t>
  </si>
  <si>
    <t>Question - does SemiSup VAE use 2 SD?</t>
  </si>
  <si>
    <t>VAT (eps 4, no reg)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</si>
</sst>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9" formatCode="0.000"/>
    <numFmt numFmtId="170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169" fontId="0" fillId="0" borderId="0" xfId="0" applyNumberFormat="1"/>
    <xf numFmtId="0" fontId="2" fillId="0" borderId="0" xfId="0" applyFont="1"/>
    <xf numFmtId="169" fontId="2" fillId="0" borderId="0" xfId="0" applyNumberFormat="1" applyFont="1"/>
    <xf numFmtId="17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AA47C-2D9F-4414-B204-A5B2D27CF88E}">
  <dimension ref="B3:L16"/>
  <sheetViews>
    <sheetView tabSelected="1" workbookViewId="0">
      <selection activeCell="J6" sqref="J6"/>
    </sheetView>
  </sheetViews>
  <sheetFormatPr defaultRowHeight="14.4" x14ac:dyDescent="0.3"/>
  <cols>
    <col min="2" max="2" width="37" bestFit="1" customWidth="1"/>
    <col min="9" max="9" width="8.109375" customWidth="1"/>
    <col min="10" max="10" width="25.5546875" bestFit="1" customWidth="1"/>
    <col min="11" max="11" width="22.77734375" customWidth="1"/>
  </cols>
  <sheetData>
    <row r="3" spans="2:12" x14ac:dyDescent="0.3">
      <c r="B3" t="s">
        <v>0</v>
      </c>
    </row>
    <row r="4" spans="2:12" x14ac:dyDescent="0.3">
      <c r="B4" t="s">
        <v>2</v>
      </c>
      <c r="C4" t="s">
        <v>3</v>
      </c>
      <c r="D4">
        <v>10</v>
      </c>
      <c r="E4">
        <f>D4+10</f>
        <v>20</v>
      </c>
      <c r="F4">
        <f>E4+10</f>
        <v>30</v>
      </c>
      <c r="G4">
        <f>F4+10</f>
        <v>40</v>
      </c>
      <c r="H4" t="s">
        <v>5</v>
      </c>
      <c r="I4" t="s">
        <v>6</v>
      </c>
      <c r="J4" t="s">
        <v>7</v>
      </c>
      <c r="K4" t="s">
        <v>10</v>
      </c>
      <c r="L4" t="s">
        <v>11</v>
      </c>
    </row>
    <row r="5" spans="2:12" x14ac:dyDescent="0.3">
      <c r="B5" t="s">
        <v>4</v>
      </c>
      <c r="C5">
        <v>0.84499999999999997</v>
      </c>
      <c r="D5">
        <v>0.85699999999999998</v>
      </c>
      <c r="E5">
        <v>0.89100000000000001</v>
      </c>
      <c r="F5">
        <v>0.84</v>
      </c>
      <c r="G5">
        <v>0.86799999999999999</v>
      </c>
      <c r="H5" s="3">
        <f>AVERAGE(C5:G5)</f>
        <v>0.86020000000000008</v>
      </c>
      <c r="I5" s="1">
        <f>_xlfn.STDEV.S(C5:H5)/SQRT(5)</f>
        <v>8.1456736983505605E-3</v>
      </c>
      <c r="J5" s="3">
        <f>I5*2</f>
        <v>1.6291347396701121E-2</v>
      </c>
      <c r="K5" s="4">
        <f>H5</f>
        <v>0.86020000000000008</v>
      </c>
      <c r="L5" s="4">
        <f>J5</f>
        <v>1.6291347396701121E-2</v>
      </c>
    </row>
    <row r="6" spans="2:12" x14ac:dyDescent="0.3">
      <c r="B6" t="s">
        <v>13</v>
      </c>
      <c r="C6">
        <v>0.98099999999999998</v>
      </c>
      <c r="D6">
        <v>0.98899999999999999</v>
      </c>
      <c r="E6">
        <v>0.98499999999999999</v>
      </c>
      <c r="F6">
        <v>0.97899999999999998</v>
      </c>
      <c r="G6">
        <v>0.98799999999999999</v>
      </c>
      <c r="H6" s="3">
        <f>AVERAGE(C6:G6)</f>
        <v>0.98440000000000016</v>
      </c>
      <c r="I6" s="1">
        <f>_xlfn.STDEV.S(C6:H6)/SQRT(5)</f>
        <v>1.7343586710943056E-3</v>
      </c>
      <c r="J6" s="3">
        <f>I6*2</f>
        <v>3.4687173421886113E-3</v>
      </c>
      <c r="K6" s="4">
        <f>H6</f>
        <v>0.98440000000000016</v>
      </c>
      <c r="L6" s="4">
        <f>J6</f>
        <v>3.4687173421886113E-3</v>
      </c>
    </row>
    <row r="7" spans="2:12" x14ac:dyDescent="0.3">
      <c r="B7" t="s">
        <v>9</v>
      </c>
      <c r="C7">
        <v>0.95</v>
      </c>
      <c r="D7">
        <v>0.95499999999999996</v>
      </c>
      <c r="E7">
        <v>0.95</v>
      </c>
      <c r="F7">
        <v>0.96</v>
      </c>
      <c r="G7">
        <v>0.95499999999999996</v>
      </c>
      <c r="H7" s="3">
        <f>AVERAGE(C7:G7)</f>
        <v>0.95399999999999996</v>
      </c>
      <c r="I7" s="1">
        <f>_xlfn.STDEV.S(C7:H7)/SQRT(5)</f>
        <v>1.6733200530681526E-3</v>
      </c>
      <c r="J7" s="3">
        <f>I7*2</f>
        <v>3.3466401061363052E-3</v>
      </c>
      <c r="K7" s="4">
        <f>H7</f>
        <v>0.95399999999999996</v>
      </c>
      <c r="L7" s="4">
        <f>J7</f>
        <v>3.3466401061363052E-3</v>
      </c>
    </row>
    <row r="9" spans="2:12" x14ac:dyDescent="0.3">
      <c r="B9" t="s">
        <v>1</v>
      </c>
    </row>
    <row r="10" spans="2:12" x14ac:dyDescent="0.3">
      <c r="B10" t="s">
        <v>2</v>
      </c>
      <c r="C10" t="s">
        <v>3</v>
      </c>
      <c r="D10">
        <v>10</v>
      </c>
      <c r="E10">
        <f>D10+10</f>
        <v>20</v>
      </c>
      <c r="F10">
        <f>E10+10</f>
        <v>30</v>
      </c>
      <c r="G10">
        <f>F10+10</f>
        <v>40</v>
      </c>
      <c r="H10" t="s">
        <v>5</v>
      </c>
      <c r="I10" t="s">
        <v>6</v>
      </c>
      <c r="J10" t="s">
        <v>7</v>
      </c>
      <c r="K10" t="s">
        <v>10</v>
      </c>
      <c r="L10" t="s">
        <v>11</v>
      </c>
    </row>
    <row r="11" spans="2:12" x14ac:dyDescent="0.3">
      <c r="B11" t="s">
        <v>4</v>
      </c>
      <c r="C11">
        <v>0.621</v>
      </c>
      <c r="D11">
        <v>0.626</v>
      </c>
      <c r="E11">
        <v>0.63300000000000001</v>
      </c>
      <c r="F11">
        <v>0.63400000000000001</v>
      </c>
      <c r="G11">
        <v>0.621</v>
      </c>
      <c r="H11" s="2">
        <f>AVERAGE(C11:G11)</f>
        <v>0.627</v>
      </c>
      <c r="I11" s="1">
        <f>_xlfn.STDEV.S(C11:H11)/SQRT(5)</f>
        <v>2.5139610179953087E-3</v>
      </c>
      <c r="J11" s="3">
        <f>I11*2</f>
        <v>5.0279220359906174E-3</v>
      </c>
      <c r="K11" s="4">
        <f>H11</f>
        <v>0.627</v>
      </c>
      <c r="L11" s="4">
        <f>J11</f>
        <v>5.0279220359906174E-3</v>
      </c>
    </row>
    <row r="12" spans="2:12" x14ac:dyDescent="0.3">
      <c r="B12" t="s">
        <v>8</v>
      </c>
      <c r="C12">
        <v>0.627</v>
      </c>
      <c r="D12">
        <v>0.62</v>
      </c>
      <c r="E12">
        <v>0.63200000000000001</v>
      </c>
      <c r="F12">
        <v>0.63900000000000001</v>
      </c>
      <c r="G12">
        <v>0.621</v>
      </c>
      <c r="H12" s="3">
        <f>AVERAGE(C12:G12)</f>
        <v>0.62779999999999991</v>
      </c>
      <c r="I12" s="1">
        <f>_xlfn.STDEV.S(C12:H12)/SQRT(5)</f>
        <v>3.1673332631726673E-3</v>
      </c>
      <c r="J12" s="3">
        <f>I12*2</f>
        <v>6.3346665263453346E-3</v>
      </c>
      <c r="K12" s="4">
        <f>H12</f>
        <v>0.62779999999999991</v>
      </c>
      <c r="L12" s="4">
        <f>J12</f>
        <v>6.3346665263453346E-3</v>
      </c>
    </row>
    <row r="13" spans="2:12" x14ac:dyDescent="0.3">
      <c r="B13" t="s">
        <v>9</v>
      </c>
      <c r="C13">
        <v>0.67</v>
      </c>
      <c r="D13">
        <v>0.65500000000000003</v>
      </c>
      <c r="E13">
        <v>0.66100000000000003</v>
      </c>
      <c r="F13">
        <v>0.66500000000000004</v>
      </c>
      <c r="G13">
        <v>0.64800000000000002</v>
      </c>
      <c r="H13" s="3">
        <f>AVERAGE(C13:G13)</f>
        <v>0.65980000000000005</v>
      </c>
      <c r="I13" s="1">
        <f>_xlfn.STDEV.S(C13:H13)/SQRT(5)</f>
        <v>3.433948165013564E-3</v>
      </c>
      <c r="J13" s="3">
        <f>I13*2</f>
        <v>6.8678963300271281E-3</v>
      </c>
      <c r="K13" s="4">
        <f>H13</f>
        <v>0.65980000000000005</v>
      </c>
      <c r="L13" s="4">
        <f>J13</f>
        <v>6.8678963300271281E-3</v>
      </c>
    </row>
    <row r="16" spans="2:12" x14ac:dyDescent="0.3">
      <c r="B16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Zhao</dc:creator>
  <cp:lastModifiedBy>Stephen Zhao</cp:lastModifiedBy>
  <dcterms:created xsi:type="dcterms:W3CDTF">2020-06-01T22:16:04Z</dcterms:created>
  <dcterms:modified xsi:type="dcterms:W3CDTF">2020-06-03T01:15:47Z</dcterms:modified>
</cp:coreProperties>
</file>