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ruh\"/>
    </mc:Choice>
  </mc:AlternateContent>
  <xr:revisionPtr revIDLastSave="0" documentId="13_ncr:1_{E54FE83E-D10A-4692-8041-C831BF9151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B11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D7" i="1"/>
  <c r="D8" i="1"/>
  <c r="D9" i="1"/>
  <c r="D10" i="1"/>
  <c r="D5" i="1"/>
  <c r="B2" i="1"/>
</calcChain>
</file>

<file path=xl/sharedStrings.xml><?xml version="1.0" encoding="utf-8"?>
<sst xmlns="http://schemas.openxmlformats.org/spreadsheetml/2006/main" count="16" uniqueCount="15">
  <si>
    <t>Hamilton Heights Auto Sales</t>
  </si>
  <si>
    <t>Date</t>
  </si>
  <si>
    <t>Auto Finance Worksheet</t>
  </si>
  <si>
    <t>Vin #</t>
  </si>
  <si>
    <t>Purchase Price</t>
  </si>
  <si>
    <t>Down Payment</t>
  </si>
  <si>
    <t>Amount Financed</t>
  </si>
  <si>
    <t>Rate</t>
  </si>
  <si>
    <t>Payment</t>
  </si>
  <si>
    <t>Credit Rating</t>
  </si>
  <si>
    <t>Credit Score</t>
  </si>
  <si>
    <t>APR</t>
  </si>
  <si>
    <t>Payments Per Year</t>
  </si>
  <si>
    <t>Credit Score Threshold</t>
  </si>
  <si>
    <t>Total #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</si>
</sst>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/d/yy\ h:mm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right" indent="2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/>
    <xf numFmtId="0" fontId="3" fillId="0" borderId="0" xfId="0" applyFont="1"/>
    <xf numFmtId="10" fontId="0" fillId="0" borderId="0" xfId="0" applyNumberFormat="1"/>
    <xf numFmtId="0" fontId="5" fillId="2" borderId="0" xfId="0" applyFont="1" applyFill="1"/>
    <xf numFmtId="44" fontId="0" fillId="0" borderId="0" xfId="1" applyFont="1"/>
    <xf numFmtId="0" fontId="0" fillId="0" borderId="2" xfId="0" applyBorder="1" applyAlignment="1">
      <alignment horizontal="right" indent="2"/>
    </xf>
    <xf numFmtId="44" fontId="0" fillId="0" borderId="3" xfId="1" applyFont="1" applyBorder="1"/>
    <xf numFmtId="0" fontId="0" fillId="0" borderId="3" xfId="0" applyBorder="1"/>
    <xf numFmtId="9" fontId="0" fillId="0" borderId="0" xfId="0" applyNumberFormat="1"/>
    <xf numFmtId="44" fontId="0" fillId="4" borderId="0" xfId="1" applyFont="1" applyFill="1"/>
    <xf numFmtId="10" fontId="0" fillId="0" borderId="0" xfId="2" applyNumberFormat="1" applyFont="1"/>
    <xf numFmtId="10" fontId="0" fillId="0" borderId="3" xfId="2" applyNumberFormat="1" applyFont="1" applyBorder="1"/>
    <xf numFmtId="0" fontId="4" fillId="0" borderId="0" xfId="0" applyFont="1"/>
    <xf numFmtId="164" fontId="0" fillId="0" borderId="0" xfId="1" applyNumberFormat="1" applyFont="1"/>
    <xf numFmtId="164" fontId="0" fillId="0" borderId="3" xfId="1" applyNumberFormat="1" applyFont="1" applyBorder="1"/>
    <xf numFmtId="165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1" fillId="4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view="pageLayout" topLeftCell="A29" zoomScaleNormal="100" workbookViewId="0">
      <selection activeCell="B2" sqref="B2"/>
    </sheetView>
  </sheetViews>
  <sheetFormatPr defaultRowHeight="14.5" x14ac:dyDescent="0.35"/>
  <cols>
    <col min="1" max="1" width="16.1796875" bestFit="1" customWidth="1"/>
    <col min="2" max="2" width="16.453125" customWidth="1"/>
    <col min="3" max="3" width="15.54296875" customWidth="1"/>
    <col min="4" max="4" width="24.1796875" bestFit="1" customWidth="1"/>
    <col min="5" max="5" width="21.453125" bestFit="1" customWidth="1"/>
    <col min="6" max="6" width="6.1796875" bestFit="1" customWidth="1"/>
    <col min="7" max="7" width="9" customWidth="1"/>
  </cols>
  <sheetData>
    <row r="1" spans="1:7" ht="33.5" x14ac:dyDescent="0.75">
      <c r="C1" s="17" t="s">
        <v>0</v>
      </c>
      <c r="D1" s="17"/>
      <c r="E1" s="17"/>
      <c r="F1" s="17"/>
      <c r="G1" s="17"/>
    </row>
    <row r="2" spans="1:7" x14ac:dyDescent="0.35">
      <c r="A2" s="2" t="s">
        <v>1</v>
      </c>
      <c r="B2" s="20">
        <f ca="1">NOW()</f>
        <v>45389.991740162041</v>
      </c>
    </row>
    <row r="3" spans="1:7" ht="18.5" x14ac:dyDescent="0.45">
      <c r="A3" s="5"/>
      <c r="B3" s="5"/>
      <c r="C3" s="5"/>
      <c r="D3" s="5" t="s">
        <v>2</v>
      </c>
      <c r="E3" s="5"/>
      <c r="F3" s="5"/>
      <c r="G3" s="5"/>
    </row>
    <row r="4" spans="1:7" x14ac:dyDescent="0.35">
      <c r="A4" s="4" t="s">
        <v>3</v>
      </c>
      <c r="B4" s="4" t="s">
        <v>4</v>
      </c>
      <c r="C4" s="4" t="s">
        <v>9</v>
      </c>
      <c r="D4" s="3" t="s">
        <v>5</v>
      </c>
      <c r="E4" s="4" t="s">
        <v>6</v>
      </c>
      <c r="F4" s="4" t="s">
        <v>7</v>
      </c>
      <c r="G4" s="4" t="s">
        <v>8</v>
      </c>
    </row>
    <row r="5" spans="1:7" x14ac:dyDescent="0.35">
      <c r="A5" s="1">
        <v>619600647</v>
      </c>
      <c r="B5" s="9">
        <v>23417</v>
      </c>
      <c r="C5">
        <v>579</v>
      </c>
      <c r="D5" s="9">
        <f>IF(C5&lt;=$E$14,$D$14*B5,0)</f>
        <v>2341.7000000000003</v>
      </c>
      <c r="E5" s="21">
        <f>B5-D5</f>
        <v>21075.3</v>
      </c>
      <c r="F5" s="15">
        <f>VLOOKUP(C5,$A$14:$B$19,2)</f>
        <v>0.04</v>
      </c>
      <c r="G5" s="18">
        <f>PMT(F5/$D$17,$E$17,-E5)</f>
        <v>388.13372727135493</v>
      </c>
    </row>
    <row r="6" spans="1:7" x14ac:dyDescent="0.35">
      <c r="A6" s="1">
        <v>464119439</v>
      </c>
      <c r="B6" s="9">
        <v>23732</v>
      </c>
      <c r="C6">
        <v>763</v>
      </c>
      <c r="D6" s="9">
        <f t="shared" ref="D6:D10" si="0">IF(C6&lt;=$E$14,$D$14*B6,0)</f>
        <v>0</v>
      </c>
      <c r="E6" s="21">
        <f t="shared" ref="E6:E10" si="1">B6-D6</f>
        <v>23732</v>
      </c>
      <c r="F6" s="15">
        <f t="shared" ref="F6:F10" si="2">VLOOKUP(C6,$A$14:$B$19,2)</f>
        <v>0.03</v>
      </c>
      <c r="G6" s="18">
        <f t="shared" ref="G6:G10" si="3">PMT(F6/$D$17,$E$17,-E6)</f>
        <v>426.43296683954645</v>
      </c>
    </row>
    <row r="7" spans="1:7" x14ac:dyDescent="0.35">
      <c r="A7" s="1">
        <v>122140305</v>
      </c>
      <c r="B7" s="9">
        <v>44176</v>
      </c>
      <c r="C7">
        <v>657</v>
      </c>
      <c r="D7" s="9">
        <f t="shared" si="0"/>
        <v>4417.6000000000004</v>
      </c>
      <c r="E7" s="21">
        <f t="shared" si="1"/>
        <v>39758.400000000001</v>
      </c>
      <c r="F7" s="15">
        <f t="shared" si="2"/>
        <v>3.5000000000000003E-2</v>
      </c>
      <c r="G7" s="18">
        <f t="shared" si="3"/>
        <v>723.27467322544214</v>
      </c>
    </row>
    <row r="8" spans="1:7" x14ac:dyDescent="0.35">
      <c r="A8" s="1">
        <v>276772526</v>
      </c>
      <c r="B8" s="9">
        <v>42556</v>
      </c>
      <c r="C8">
        <v>827</v>
      </c>
      <c r="D8" s="9">
        <f t="shared" si="0"/>
        <v>0</v>
      </c>
      <c r="E8" s="21">
        <f t="shared" si="1"/>
        <v>42556</v>
      </c>
      <c r="F8" s="15">
        <f t="shared" si="2"/>
        <v>2.75E-2</v>
      </c>
      <c r="G8" s="18">
        <f t="shared" si="3"/>
        <v>759.95697651888474</v>
      </c>
    </row>
    <row r="9" spans="1:7" x14ac:dyDescent="0.35">
      <c r="A9" s="1">
        <v>335963723</v>
      </c>
      <c r="B9" s="9">
        <v>24305</v>
      </c>
      <c r="C9">
        <v>652</v>
      </c>
      <c r="D9" s="9">
        <f t="shared" si="0"/>
        <v>2430.5</v>
      </c>
      <c r="E9" s="21">
        <f t="shared" si="1"/>
        <v>21874.5</v>
      </c>
      <c r="F9" s="15">
        <f t="shared" si="2"/>
        <v>3.5000000000000003E-2</v>
      </c>
      <c r="G9" s="18">
        <f t="shared" si="3"/>
        <v>397.93532535187364</v>
      </c>
    </row>
    <row r="10" spans="1:7" ht="15" thickBot="1" x14ac:dyDescent="0.4">
      <c r="A10" s="10">
        <v>401292230</v>
      </c>
      <c r="B10" s="11">
        <v>27847</v>
      </c>
      <c r="C10" s="12">
        <v>676</v>
      </c>
      <c r="D10" s="11">
        <f t="shared" si="0"/>
        <v>2784.7000000000003</v>
      </c>
      <c r="E10" s="22">
        <f t="shared" si="1"/>
        <v>25062.3</v>
      </c>
      <c r="F10" s="16">
        <f t="shared" si="2"/>
        <v>3.5000000000000003E-2</v>
      </c>
      <c r="G10" s="19">
        <f t="shared" si="3"/>
        <v>455.92696996805699</v>
      </c>
    </row>
    <row r="11" spans="1:7" ht="15" thickTop="1" x14ac:dyDescent="0.35">
      <c r="A11" s="1"/>
      <c r="B11" s="23">
        <f>SUM(B5:B10)</f>
        <v>186033</v>
      </c>
      <c r="E11" s="14">
        <f>AVERAGE(E5:E10)</f>
        <v>29009.75</v>
      </c>
    </row>
    <row r="12" spans="1:7" x14ac:dyDescent="0.35">
      <c r="A12" s="1"/>
    </row>
    <row r="13" spans="1:7" ht="18.5" x14ac:dyDescent="0.45">
      <c r="A13" s="5" t="s">
        <v>10</v>
      </c>
      <c r="B13" s="5" t="s">
        <v>11</v>
      </c>
      <c r="C13" s="6"/>
      <c r="D13" s="8" t="s">
        <v>5</v>
      </c>
      <c r="E13" s="8" t="s">
        <v>13</v>
      </c>
      <c r="F13" s="6"/>
      <c r="G13" s="6"/>
    </row>
    <row r="14" spans="1:7" x14ac:dyDescent="0.35">
      <c r="A14">
        <v>500</v>
      </c>
      <c r="B14" s="7">
        <v>0.04</v>
      </c>
      <c r="D14" s="13">
        <v>0.1</v>
      </c>
      <c r="E14">
        <v>750</v>
      </c>
    </row>
    <row r="15" spans="1:7" x14ac:dyDescent="0.35">
      <c r="A15">
        <v>650</v>
      </c>
      <c r="B15" s="7">
        <v>3.5000000000000003E-2</v>
      </c>
    </row>
    <row r="16" spans="1:7" x14ac:dyDescent="0.35">
      <c r="A16">
        <v>700</v>
      </c>
      <c r="B16" s="7">
        <v>3.2500000000000001E-2</v>
      </c>
      <c r="D16" s="8" t="s">
        <v>12</v>
      </c>
      <c r="E16" s="8" t="s">
        <v>14</v>
      </c>
    </row>
    <row r="17" spans="1:5" x14ac:dyDescent="0.35">
      <c r="A17">
        <v>750</v>
      </c>
      <c r="B17" s="7">
        <v>0.03</v>
      </c>
      <c r="D17">
        <v>12</v>
      </c>
      <c r="E17">
        <v>60</v>
      </c>
    </row>
    <row r="18" spans="1:5" x14ac:dyDescent="0.35">
      <c r="A18">
        <v>800</v>
      </c>
      <c r="B18" s="7">
        <v>2.75E-2</v>
      </c>
    </row>
    <row r="19" spans="1:5" x14ac:dyDescent="0.35">
      <c r="A19">
        <v>850</v>
      </c>
      <c r="B19" s="7">
        <v>2.2499999999999999E-2</v>
      </c>
    </row>
  </sheetData>
  <pageMargins left="0.7" right="0.7" top="0.75" bottom="0.75" header="0.3" footer="0.3"/>
  <pageSetup orientation="landscape" r:id="rId1"/>
  <headerFooter>
    <oddFooter>&amp;LMichael Amoo&amp;C&amp;A&amp;R&amp;F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2009-05-16T23:34:37Z</cp:lastPrinted>
  <dcterms:created xsi:type="dcterms:W3CDTF">2009-05-16T22:19:01Z</dcterms:created>
  <dcterms:modified xsi:type="dcterms:W3CDTF">2024-04-08T03:49:03Z</dcterms:modified>
</cp:coreProperties>
</file>