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Excel/Capstone/"/>
    </mc:Choice>
  </mc:AlternateContent>
  <xr:revisionPtr revIDLastSave="152" documentId="13_ncr:1_{FBE37668-110B-474A-8F90-B3AF79867EB8}" xr6:coauthVersionLast="47" xr6:coauthVersionMax="47" xr10:uidLastSave="{AF4D2F3A-7788-4173-9393-8DDE1E020C92}"/>
  <bookViews>
    <workbookView xWindow="-110" yWindow="-110" windowWidth="19420" windowHeight="10300" xr2:uid="{7287A304-4F4C-44B0-9DDB-285340D2E808}"/>
  </bookViews>
  <sheets>
    <sheet name="Stock Data" sheetId="1" r:id="rId1"/>
    <sheet name="Cap Size" sheetId="2" r:id="rId2"/>
    <sheet name="Bar Chart" sheetId="3" r:id="rId3"/>
    <sheet name="Combo Chart" sheetId="4" r:id="rId4"/>
    <sheet name="Pie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K6" i="1"/>
  <c r="K7" i="1"/>
  <c r="K8" i="1"/>
  <c r="K9" i="1"/>
  <c r="K10" i="1"/>
  <c r="K11" i="1"/>
  <c r="K12" i="1"/>
  <c r="K13" i="1"/>
  <c r="K14" i="1"/>
  <c r="K15" i="1"/>
  <c r="K16" i="1"/>
  <c r="K5" i="1"/>
  <c r="J5" i="1"/>
  <c r="I16" i="1"/>
  <c r="I15" i="1"/>
  <c r="I14" i="1"/>
  <c r="I13" i="1"/>
  <c r="I12" i="1"/>
  <c r="I11" i="1"/>
  <c r="I10" i="1"/>
  <c r="I9" i="1"/>
  <c r="I8" i="1"/>
  <c r="I7" i="1"/>
  <c r="I6" i="1"/>
  <c r="I5" i="1"/>
  <c r="G6" i="1"/>
  <c r="G7" i="1"/>
  <c r="G8" i="1"/>
  <c r="G9" i="1"/>
  <c r="G10" i="1"/>
  <c r="G11" i="1"/>
  <c r="G12" i="1"/>
  <c r="G13" i="1"/>
  <c r="G14" i="1"/>
  <c r="G15" i="1"/>
  <c r="G16" i="1"/>
  <c r="G5" i="1"/>
  <c r="D6" i="1"/>
  <c r="D7" i="1"/>
  <c r="D8" i="1"/>
  <c r="D9" i="1"/>
  <c r="D10" i="1"/>
  <c r="D11" i="1"/>
  <c r="D12" i="1"/>
  <c r="D13" i="1"/>
  <c r="D14" i="1"/>
  <c r="D15" i="1"/>
  <c r="D16" i="1"/>
  <c r="D5" i="1"/>
  <c r="B17" i="1" l="1"/>
</calcChain>
</file>

<file path=xl/sharedStrings.xml><?xml version="1.0" encoding="utf-8"?>
<sst xmlns="http://schemas.openxmlformats.org/spreadsheetml/2006/main" count="43" uniqueCount="41">
  <si>
    <t>Symbol</t>
  </si>
  <si>
    <t>Name</t>
  </si>
  <si>
    <t>Cap Size</t>
  </si>
  <si>
    <t># Shares</t>
  </si>
  <si>
    <t>Day 1 Price</t>
  </si>
  <si>
    <t>Day 2 Price</t>
  </si>
  <si>
    <t>Allocation</t>
  </si>
  <si>
    <t>MSFT</t>
  </si>
  <si>
    <t>Microsoft Corp</t>
  </si>
  <si>
    <t>Small</t>
  </si>
  <si>
    <t>Mid</t>
  </si>
  <si>
    <t>Large</t>
  </si>
  <si>
    <t>Market Cap</t>
  </si>
  <si>
    <t>Sector: Technology</t>
  </si>
  <si>
    <t>Gain/Loss</t>
  </si>
  <si>
    <t>Day 1 Total</t>
  </si>
  <si>
    <t>Day 2 Total</t>
  </si>
  <si>
    <t>NVIDIA</t>
  </si>
  <si>
    <t>NVDA</t>
  </si>
  <si>
    <t>TSLA</t>
  </si>
  <si>
    <t>Tesla</t>
  </si>
  <si>
    <t>AAPL</t>
  </si>
  <si>
    <t>Apple</t>
  </si>
  <si>
    <t>AMZN</t>
  </si>
  <si>
    <t>Amazon</t>
  </si>
  <si>
    <t>INTC</t>
  </si>
  <si>
    <t>Intel</t>
  </si>
  <si>
    <t>PYPL</t>
  </si>
  <si>
    <t>PayPal</t>
  </si>
  <si>
    <t>Netflix</t>
  </si>
  <si>
    <t>NFLX</t>
  </si>
  <si>
    <t>ROKU</t>
  </si>
  <si>
    <t>Roku</t>
  </si>
  <si>
    <t>META</t>
  </si>
  <si>
    <t>Meta</t>
  </si>
  <si>
    <t>GRPN</t>
  </si>
  <si>
    <t>Groupon</t>
  </si>
  <si>
    <t>WBD</t>
  </si>
  <si>
    <t>Warner Bros</t>
  </si>
  <si>
    <t>Total Value</t>
  </si>
  <si>
    <r>
      <rPr>
        <i/>
        <sz val="11"/>
        <color theme="4" tint="-0.499984740745262"/>
        <rFont val="Calibri"/>
        <family val="2"/>
        <scheme val="minor"/>
      </rPr>
      <t xml:space="preserve">Michael Amoo </t>
    </r>
    <r>
      <rPr>
        <sz val="11"/>
        <color theme="4" tint="-0.499984740745262"/>
        <rFont val="Calibri"/>
        <family val="2"/>
        <scheme val="minor"/>
      </rPr>
      <t>Stock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</si>
</sst>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2" borderId="0" xfId="1" applyFont="1"/>
    <xf numFmtId="0" fontId="4" fillId="3" borderId="0" xfId="2" applyFont="1"/>
    <xf numFmtId="3" fontId="4" fillId="3" borderId="0" xfId="2" applyNumberFormat="1" applyFont="1"/>
  </cellXfs>
  <cellStyles count="3">
    <cellStyle name="40% - Accent6" xfId="2" builtinId="51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Data'!$B$5</c:f>
              <c:strCache>
                <c:ptCount val="1"/>
                <c:pt idx="0">
                  <c:v>Microsoft Corp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Data'!$E$5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9-46F7-8FBB-BF63562F0D37}"/>
            </c:ext>
          </c:extLst>
        </c:ser>
        <c:ser>
          <c:idx val="1"/>
          <c:order val="1"/>
          <c:tx>
            <c:strRef>
              <c:f>'Stock Data'!$B$6</c:f>
              <c:strCache>
                <c:ptCount val="1"/>
                <c:pt idx="0">
                  <c:v>NVIDIA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9-46F7-8FBB-BF63562F0D37}"/>
            </c:ext>
          </c:extLst>
        </c:ser>
        <c:ser>
          <c:idx val="2"/>
          <c:order val="2"/>
          <c:tx>
            <c:strRef>
              <c:f>'Stock Data'!$B$7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9-46F7-8FBB-BF63562F0D37}"/>
            </c:ext>
          </c:extLst>
        </c:ser>
        <c:ser>
          <c:idx val="3"/>
          <c:order val="3"/>
          <c:tx>
            <c:strRef>
              <c:f>'Stock Data'!$B$8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Data'!$E$8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9-46F7-8FBB-BF63562F0D37}"/>
            </c:ext>
          </c:extLst>
        </c:ser>
        <c:ser>
          <c:idx val="4"/>
          <c:order val="4"/>
          <c:tx>
            <c:strRef>
              <c:f>'Stock Data'!$B$9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9-46F7-8FBB-BF63562F0D37}"/>
            </c:ext>
          </c:extLst>
        </c:ser>
        <c:ser>
          <c:idx val="5"/>
          <c:order val="5"/>
          <c:tx>
            <c:strRef>
              <c:f>'Stock Data'!$B$10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Data'!$E$10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9-46F7-8FBB-BF63562F0D37}"/>
            </c:ext>
          </c:extLst>
        </c:ser>
        <c:ser>
          <c:idx val="6"/>
          <c:order val="6"/>
          <c:tx>
            <c:strRef>
              <c:f>'Stock Data'!$B$11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Data'!$E$11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9-46F7-8FBB-BF63562F0D37}"/>
            </c:ext>
          </c:extLst>
        </c:ser>
        <c:ser>
          <c:idx val="7"/>
          <c:order val="7"/>
          <c:tx>
            <c:strRef>
              <c:f>'Stock Data'!$B$12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Data'!$E$12</c:f>
              <c:numCache>
                <c:formatCode>General</c:formatCode>
                <c:ptCount val="1"/>
                <c:pt idx="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9-46F7-8FBB-BF63562F0D37}"/>
            </c:ext>
          </c:extLst>
        </c:ser>
        <c:ser>
          <c:idx val="8"/>
          <c:order val="8"/>
          <c:tx>
            <c:strRef>
              <c:f>'Stock Data'!$B$13</c:f>
              <c:strCache>
                <c:ptCount val="1"/>
                <c:pt idx="0">
                  <c:v>Groupon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Data'!$E$13</c:f>
              <c:numCache>
                <c:formatCode>General</c:formatCode>
                <c:ptCount val="1"/>
                <c:pt idx="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9-46F7-8FBB-BF63562F0D37}"/>
            </c:ext>
          </c:extLst>
        </c:ser>
        <c:ser>
          <c:idx val="9"/>
          <c:order val="9"/>
          <c:tx>
            <c:strRef>
              <c:f>'Stock Data'!$B$14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19-46F7-8FBB-BF63562F0D37}"/>
            </c:ext>
          </c:extLst>
        </c:ser>
        <c:ser>
          <c:idx val="10"/>
          <c:order val="10"/>
          <c:tx>
            <c:strRef>
              <c:f>'Stock Data'!$B$15</c:f>
              <c:strCache>
                <c:ptCount val="1"/>
                <c:pt idx="0">
                  <c:v>Roku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Data'!$E$15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9-46F7-8FBB-BF63562F0D37}"/>
            </c:ext>
          </c:extLst>
        </c:ser>
        <c:ser>
          <c:idx val="11"/>
          <c:order val="11"/>
          <c:tx>
            <c:strRef>
              <c:f>'Stock Data'!$B$16</c:f>
              <c:strCache>
                <c:ptCount val="1"/>
                <c:pt idx="0">
                  <c:v>Warner Bros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Data'!$E$4</c:f>
              <c:strCache>
                <c:ptCount val="1"/>
                <c:pt idx="0">
                  <c:v># Shares</c:v>
                </c:pt>
              </c:strCache>
            </c:strRef>
          </c:cat>
          <c:val>
            <c:numRef>
              <c:f>'Stock Data'!$E$16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19-46F7-8FBB-BF63562F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74701839"/>
        <c:axId val="874720079"/>
      </c:barChart>
      <c:catAx>
        <c:axId val="8747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0079"/>
        <c:crosses val="autoZero"/>
        <c:auto val="1"/>
        <c:lblAlgn val="ctr"/>
        <c:lblOffset val="100"/>
        <c:noMultiLvlLbl val="0"/>
      </c:catAx>
      <c:valAx>
        <c:axId val="874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01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Data'!$G$4</c:f>
              <c:strCache>
                <c:ptCount val="1"/>
                <c:pt idx="0">
                  <c:v>Day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'Stock Data'!$G$5:$G$16</c:f>
              <c:numCache>
                <c:formatCode>General</c:formatCode>
                <c:ptCount val="12"/>
                <c:pt idx="0">
                  <c:v>42913.440000000002</c:v>
                </c:pt>
                <c:pt idx="1">
                  <c:v>56973</c:v>
                </c:pt>
                <c:pt idx="2">
                  <c:v>11752</c:v>
                </c:pt>
                <c:pt idx="3">
                  <c:v>114720</c:v>
                </c:pt>
                <c:pt idx="4">
                  <c:v>32880</c:v>
                </c:pt>
                <c:pt idx="5">
                  <c:v>52563.63</c:v>
                </c:pt>
                <c:pt idx="6">
                  <c:v>3796.2000000000003</c:v>
                </c:pt>
                <c:pt idx="7">
                  <c:v>24894.079999999998</c:v>
                </c:pt>
                <c:pt idx="8">
                  <c:v>7278.880000000001</c:v>
                </c:pt>
                <c:pt idx="9">
                  <c:v>115211.25</c:v>
                </c:pt>
                <c:pt idx="10">
                  <c:v>5054.3099999999995</c:v>
                </c:pt>
                <c:pt idx="11">
                  <c:v>760.49999999999989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4-4E9F-A5D0-61C50759461B}"/>
            </c:ext>
          </c:extLst>
        </c:ser>
        <c:ser>
          <c:idx val="1"/>
          <c:order val="1"/>
          <c:tx>
            <c:strRef>
              <c:f>'Stock Data'!$I$4</c:f>
              <c:strCache>
                <c:ptCount val="1"/>
                <c:pt idx="0">
                  <c:v>Day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'Stock Data'!$I$5:$I$16</c:f>
              <c:numCache>
                <c:formatCode>General</c:formatCode>
                <c:ptCount val="12"/>
                <c:pt idx="0">
                  <c:v>42796.14</c:v>
                </c:pt>
                <c:pt idx="1">
                  <c:v>57150</c:v>
                </c:pt>
                <c:pt idx="2">
                  <c:v>11764</c:v>
                </c:pt>
                <c:pt idx="3">
                  <c:v>115456.8</c:v>
                </c:pt>
                <c:pt idx="4">
                  <c:v>33000</c:v>
                </c:pt>
                <c:pt idx="5">
                  <c:v>52370.990000000005</c:v>
                </c:pt>
                <c:pt idx="6">
                  <c:v>3785.1000000000004</c:v>
                </c:pt>
                <c:pt idx="7">
                  <c:v>24986.31</c:v>
                </c:pt>
                <c:pt idx="8">
                  <c:v>7379.76</c:v>
                </c:pt>
                <c:pt idx="9">
                  <c:v>116003.35999999999</c:v>
                </c:pt>
                <c:pt idx="10">
                  <c:v>5064.0999999999995</c:v>
                </c:pt>
                <c:pt idx="1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4-4E9F-A5D0-61C50759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28634095"/>
        <c:axId val="928634575"/>
      </c:barChart>
      <c:lineChart>
        <c:grouping val="standard"/>
        <c:varyColors val="0"/>
        <c:ser>
          <c:idx val="2"/>
          <c:order val="2"/>
          <c:tx>
            <c:strRef>
              <c:f>'Stock Data'!$K$4</c:f>
              <c:strCache>
                <c:ptCount val="1"/>
                <c:pt idx="0">
                  <c:v>Gain/Loss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'Stock Data'!$K$5:$K$16</c:f>
              <c:numCache>
                <c:formatCode>General</c:formatCode>
                <c:ptCount val="12"/>
                <c:pt idx="0">
                  <c:v>1.1500000000000341</c:v>
                </c:pt>
                <c:pt idx="1">
                  <c:v>-2.3600000000000136</c:v>
                </c:pt>
                <c:pt idx="2">
                  <c:v>-0.15000000000000568</c:v>
                </c:pt>
                <c:pt idx="3">
                  <c:v>-3.0699999999999932</c:v>
                </c:pt>
                <c:pt idx="4">
                  <c:v>-0.59999999999999432</c:v>
                </c:pt>
                <c:pt idx="5">
                  <c:v>0.63999999999998636</c:v>
                </c:pt>
                <c:pt idx="6">
                  <c:v>0.10000000000000142</c:v>
                </c:pt>
                <c:pt idx="7">
                  <c:v>-0.23000000000000398</c:v>
                </c:pt>
                <c:pt idx="8">
                  <c:v>-0.12999999999999901</c:v>
                </c:pt>
                <c:pt idx="9">
                  <c:v>-3.7899999999999636</c:v>
                </c:pt>
                <c:pt idx="10">
                  <c:v>-0.10999999999999943</c:v>
                </c:pt>
                <c:pt idx="11">
                  <c:v>4.9999999999998934E-2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4-4E9F-A5D0-61C50759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97471"/>
        <c:axId val="669398671"/>
      </c:lineChart>
      <c:catAx>
        <c:axId val="9286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34575"/>
        <c:crosses val="autoZero"/>
        <c:auto val="1"/>
        <c:lblAlgn val="ctr"/>
        <c:lblOffset val="100"/>
        <c:noMultiLvlLbl val="0"/>
      </c:catAx>
      <c:valAx>
        <c:axId val="9286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34095"/>
        <c:crosses val="autoZero"/>
        <c:crossBetween val="between"/>
      </c:valAx>
      <c:valAx>
        <c:axId val="6693986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97471"/>
        <c:crosses val="max"/>
        <c:crossBetween val="between"/>
      </c:valAx>
      <c:catAx>
        <c:axId val="920097471"/>
        <c:scaling>
          <c:orientation val="minMax"/>
        </c:scaling>
        <c:delete val="1"/>
        <c:axPos val="b"/>
        <c:majorTickMark val="out"/>
        <c:minorTickMark val="none"/>
        <c:tickLblPos val="nextTo"/>
        <c:crossAx val="66939867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'Stock Data'!$J$4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20-4857-8E32-25E8A7A50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20-4857-8E32-25E8A7A50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20-4857-8E32-25E8A7A50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20-4857-8E32-25E8A7A504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D20-4857-8E32-25E8A7A504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D20-4857-8E32-25E8A7A504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D20-4857-8E32-25E8A7A504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D20-4857-8E32-25E8A7A504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D20-4857-8E32-25E8A7A504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D20-4857-8E32-25E8A7A504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D20-4857-8E32-25E8A7A504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D20-4857-8E32-25E8A7A50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'Stock Data'!$A$5:$A$16</c:f>
              <c:strCache>
                <c:ptCount val="12"/>
                <c:pt idx="0">
                  <c:v>MSFT</c:v>
                </c:pt>
                <c:pt idx="1">
                  <c:v>NVDA</c:v>
                </c:pt>
                <c:pt idx="2">
                  <c:v>TSLA</c:v>
                </c:pt>
                <c:pt idx="3">
                  <c:v>META</c:v>
                </c:pt>
                <c:pt idx="4">
                  <c:v>AAPL</c:v>
                </c:pt>
                <c:pt idx="5">
                  <c:v>AMZN</c:v>
                </c:pt>
                <c:pt idx="6">
                  <c:v>INTC</c:v>
                </c:pt>
                <c:pt idx="7">
                  <c:v>PYPL</c:v>
                </c:pt>
                <c:pt idx="8">
                  <c:v>GRPN</c:v>
                </c:pt>
                <c:pt idx="9">
                  <c:v>NFLX</c:v>
                </c:pt>
                <c:pt idx="10">
                  <c:v>ROKU</c:v>
                </c:pt>
                <c:pt idx="11">
                  <c:v>WBD</c:v>
                </c:pt>
              </c:strCache>
            </c:strRef>
          </c:cat>
          <c:val>
            <c:numRef>
              <c:f>'Stock Data'!$J$5:$J$16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79</c:v>
                </c:pt>
                <c:pt idx="3">
                  <c:v>8</c:v>
                </c:pt>
                <c:pt idx="4">
                  <c:v>28</c:v>
                </c:pt>
                <c:pt idx="5">
                  <c:v>17</c:v>
                </c:pt>
                <c:pt idx="6">
                  <c:v>247</c:v>
                </c:pt>
                <c:pt idx="7">
                  <c:v>37</c:v>
                </c:pt>
                <c:pt idx="8">
                  <c:v>129</c:v>
                </c:pt>
                <c:pt idx="9">
                  <c:v>8</c:v>
                </c:pt>
                <c:pt idx="10">
                  <c:v>185</c:v>
                </c:pt>
                <c:pt idx="11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20-4857-8E32-25E8A7A504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AE05EA-BDAD-40C4-A3B5-04B9019E5915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7905AC-C0F9-46B7-80CC-7C1AE55505A9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C2B09B-49D8-499C-81AB-E1D9DCC6D55D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F9EB-7938-C2CE-DF04-9F1322C09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B42FB-E6D7-5C3A-410B-CE3756FAD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9D6A4-56DC-D901-7C2E-A9B05CA88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3EF2-F21E-48AC-A8A2-AC6408A87D47}">
  <dimension ref="A1:K17"/>
  <sheetViews>
    <sheetView tabSelected="1" showWhiteSpace="0" view="pageLayout" topLeftCell="A4" zoomScaleNormal="100" workbookViewId="0">
      <selection activeCell="U47" sqref="U47"/>
    </sheetView>
  </sheetViews>
  <sheetFormatPr defaultRowHeight="14.5" x14ac:dyDescent="0.35"/>
  <cols>
    <col min="1" max="1" width="9.90625" customWidth="1"/>
    <col min="3" max="3" width="18" customWidth="1"/>
    <col min="10" max="10" width="11.1796875" customWidth="1"/>
  </cols>
  <sheetData>
    <row r="1" spans="1:11" x14ac:dyDescent="0.3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4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35">
      <c r="A4" s="5" t="s">
        <v>0</v>
      </c>
      <c r="B4" s="5" t="s">
        <v>1</v>
      </c>
      <c r="C4" s="5" t="s">
        <v>12</v>
      </c>
      <c r="D4" s="5" t="s">
        <v>2</v>
      </c>
      <c r="E4" s="5" t="s">
        <v>3</v>
      </c>
      <c r="F4" s="5" t="s">
        <v>4</v>
      </c>
      <c r="G4" s="5" t="s">
        <v>15</v>
      </c>
      <c r="H4" s="5" t="s">
        <v>5</v>
      </c>
      <c r="I4" s="5" t="s">
        <v>16</v>
      </c>
      <c r="J4" s="5" t="s">
        <v>6</v>
      </c>
      <c r="K4" s="5" t="s">
        <v>14</v>
      </c>
    </row>
    <row r="5" spans="1:11" x14ac:dyDescent="0.35">
      <c r="A5" s="6" t="s">
        <v>7</v>
      </c>
      <c r="B5" s="6" t="s">
        <v>8</v>
      </c>
      <c r="C5" s="7">
        <v>3130000000000</v>
      </c>
      <c r="D5" s="6" t="str">
        <f>VLOOKUP(C5,'Cap Size'!$A$2:$B$4,2)</f>
        <v>Large</v>
      </c>
      <c r="E5" s="6">
        <v>102</v>
      </c>
      <c r="F5" s="6">
        <v>420.72</v>
      </c>
      <c r="G5" s="6">
        <f>PRODUCT(E5,F5)</f>
        <v>42913.440000000002</v>
      </c>
      <c r="H5" s="6">
        <v>419.57</v>
      </c>
      <c r="I5" s="6">
        <f>PRODUCT(E5,H5)</f>
        <v>42796.14</v>
      </c>
      <c r="J5" s="6">
        <f>QUOTIENT(B17,G5)</f>
        <v>21</v>
      </c>
      <c r="K5" s="6">
        <f>(F5 - H5)</f>
        <v>1.1500000000000341</v>
      </c>
    </row>
    <row r="6" spans="1:11" x14ac:dyDescent="0.35">
      <c r="A6" s="6" t="s">
        <v>18</v>
      </c>
      <c r="B6" s="6" t="s">
        <v>17</v>
      </c>
      <c r="C6" s="7">
        <v>1900000000000</v>
      </c>
      <c r="D6" s="6" t="str">
        <f>VLOOKUP(C6,'Cap Size'!$A$2:$B$4,2)</f>
        <v>Large</v>
      </c>
      <c r="E6" s="6">
        <v>75</v>
      </c>
      <c r="F6" s="6">
        <v>759.64</v>
      </c>
      <c r="G6" s="6">
        <f t="shared" ref="G6:G16" si="0">PRODUCT(E6,F6)</f>
        <v>56973</v>
      </c>
      <c r="H6" s="6">
        <v>762</v>
      </c>
      <c r="I6" s="6">
        <f t="shared" ref="I6:I16" si="1">PRODUCT(E6,H6)</f>
        <v>57150</v>
      </c>
      <c r="J6" s="6">
        <f>QUOTIENT(B17,G6)</f>
        <v>16</v>
      </c>
      <c r="K6" s="6">
        <f t="shared" ref="K6:K16" si="2">(F6 - H6)</f>
        <v>-2.3600000000000136</v>
      </c>
    </row>
    <row r="7" spans="1:11" x14ac:dyDescent="0.35">
      <c r="A7" s="6" t="s">
        <v>19</v>
      </c>
      <c r="B7" s="6" t="s">
        <v>20</v>
      </c>
      <c r="C7" s="7">
        <v>460750000000</v>
      </c>
      <c r="D7" s="6" t="str">
        <f>VLOOKUP(C7,'Cap Size'!$A$2:$B$4,2)</f>
        <v>Large</v>
      </c>
      <c r="E7" s="6">
        <v>80</v>
      </c>
      <c r="F7" s="6">
        <v>146.9</v>
      </c>
      <c r="G7" s="6">
        <f t="shared" si="0"/>
        <v>11752</v>
      </c>
      <c r="H7" s="6">
        <v>147.05000000000001</v>
      </c>
      <c r="I7" s="6">
        <f t="shared" si="1"/>
        <v>11764</v>
      </c>
      <c r="J7" s="6">
        <f>QUOTIENT(B17,G7)</f>
        <v>79</v>
      </c>
      <c r="K7" s="6">
        <f t="shared" si="2"/>
        <v>-0.15000000000000568</v>
      </c>
    </row>
    <row r="8" spans="1:11" x14ac:dyDescent="0.35">
      <c r="A8" s="6" t="s">
        <v>33</v>
      </c>
      <c r="B8" s="6" t="s">
        <v>34</v>
      </c>
      <c r="C8" s="7">
        <v>1200000000000</v>
      </c>
      <c r="D8" s="6" t="str">
        <f>VLOOKUP(C8,'Cap Size'!$A$2:$B$4,2)</f>
        <v>Large</v>
      </c>
      <c r="E8" s="6">
        <v>240</v>
      </c>
      <c r="F8" s="6">
        <v>478</v>
      </c>
      <c r="G8" s="6">
        <f t="shared" si="0"/>
        <v>114720</v>
      </c>
      <c r="H8" s="6">
        <v>481.07</v>
      </c>
      <c r="I8" s="6">
        <f t="shared" si="1"/>
        <v>115456.8</v>
      </c>
      <c r="J8" s="6">
        <f>QUOTIENT(B17,G8)</f>
        <v>8</v>
      </c>
      <c r="K8" s="6">
        <f t="shared" si="2"/>
        <v>-3.0699999999999932</v>
      </c>
    </row>
    <row r="9" spans="1:11" x14ac:dyDescent="0.35">
      <c r="A9" s="6" t="s">
        <v>21</v>
      </c>
      <c r="B9" s="6" t="s">
        <v>22</v>
      </c>
      <c r="C9" s="7">
        <v>2550000000000</v>
      </c>
      <c r="D9" s="6" t="str">
        <f>VLOOKUP(C9,'Cap Size'!$A$2:$B$4,2)</f>
        <v>Large</v>
      </c>
      <c r="E9" s="6">
        <v>200</v>
      </c>
      <c r="F9" s="6">
        <v>164.4</v>
      </c>
      <c r="G9" s="6">
        <f t="shared" si="0"/>
        <v>32880</v>
      </c>
      <c r="H9" s="6">
        <v>165</v>
      </c>
      <c r="I9" s="6">
        <f t="shared" si="1"/>
        <v>33000</v>
      </c>
      <c r="J9" s="6">
        <f>QUOTIENT(B17,G9)</f>
        <v>28</v>
      </c>
      <c r="K9" s="6">
        <f t="shared" si="2"/>
        <v>-0.59999999999999432</v>
      </c>
    </row>
    <row r="10" spans="1:11" x14ac:dyDescent="0.35">
      <c r="A10" s="6" t="s">
        <v>23</v>
      </c>
      <c r="B10" s="6" t="s">
        <v>24</v>
      </c>
      <c r="C10" s="7">
        <v>1820000000000</v>
      </c>
      <c r="D10" s="6" t="str">
        <f>VLOOKUP(C10,'Cap Size'!$A$2:$B$4,2)</f>
        <v>Large</v>
      </c>
      <c r="E10" s="6">
        <v>301</v>
      </c>
      <c r="F10" s="6">
        <v>174.63</v>
      </c>
      <c r="G10" s="6">
        <f t="shared" si="0"/>
        <v>52563.63</v>
      </c>
      <c r="H10" s="6">
        <v>173.99</v>
      </c>
      <c r="I10" s="6">
        <f t="shared" si="1"/>
        <v>52370.990000000005</v>
      </c>
      <c r="J10" s="6">
        <f>QUOTIENT(B17,G10)</f>
        <v>17</v>
      </c>
      <c r="K10" s="6">
        <f t="shared" si="2"/>
        <v>0.63999999999998636</v>
      </c>
    </row>
    <row r="11" spans="1:11" x14ac:dyDescent="0.35">
      <c r="A11" s="6" t="s">
        <v>25</v>
      </c>
      <c r="B11" s="6" t="s">
        <v>26</v>
      </c>
      <c r="C11" s="7">
        <v>145590000000</v>
      </c>
      <c r="D11" s="6" t="str">
        <f>VLOOKUP(C11,'Cap Size'!$A$2:$B$4,2)</f>
        <v>Large</v>
      </c>
      <c r="E11" s="6">
        <v>111</v>
      </c>
      <c r="F11" s="6">
        <v>34.200000000000003</v>
      </c>
      <c r="G11" s="6">
        <f t="shared" si="0"/>
        <v>3796.2000000000003</v>
      </c>
      <c r="H11" s="6">
        <v>34.1</v>
      </c>
      <c r="I11" s="6">
        <f t="shared" si="1"/>
        <v>3785.1000000000004</v>
      </c>
      <c r="J11" s="6">
        <f>QUOTIENT(B17,G11)</f>
        <v>247</v>
      </c>
      <c r="K11" s="6">
        <f t="shared" si="2"/>
        <v>0.10000000000000142</v>
      </c>
    </row>
    <row r="12" spans="1:11" x14ac:dyDescent="0.35">
      <c r="A12" s="6" t="s">
        <v>27</v>
      </c>
      <c r="B12" s="6" t="s">
        <v>28</v>
      </c>
      <c r="C12" s="7">
        <v>65590000000</v>
      </c>
      <c r="D12" s="6" t="str">
        <f>VLOOKUP(C12,'Cap Size'!$A$2:$B$4,2)</f>
        <v>Large</v>
      </c>
      <c r="E12" s="6">
        <v>401</v>
      </c>
      <c r="F12" s="6">
        <v>62.08</v>
      </c>
      <c r="G12" s="6">
        <f t="shared" si="0"/>
        <v>24894.079999999998</v>
      </c>
      <c r="H12" s="6">
        <v>62.31</v>
      </c>
      <c r="I12" s="6">
        <f t="shared" si="1"/>
        <v>24986.31</v>
      </c>
      <c r="J12" s="6">
        <f>QUOTIENT(B17,G12)</f>
        <v>37</v>
      </c>
      <c r="K12" s="6">
        <f t="shared" si="2"/>
        <v>-0.23000000000000398</v>
      </c>
    </row>
    <row r="13" spans="1:11" x14ac:dyDescent="0.35">
      <c r="A13" s="6" t="s">
        <v>35</v>
      </c>
      <c r="B13" s="6" t="s">
        <v>36</v>
      </c>
      <c r="C13" s="7">
        <v>302920000</v>
      </c>
      <c r="D13" s="6" t="str">
        <f>VLOOKUP(C13,'Cap Size'!$A$2:$B$4,2)</f>
        <v>Small</v>
      </c>
      <c r="E13" s="6">
        <v>776</v>
      </c>
      <c r="F13" s="6">
        <v>9.3800000000000008</v>
      </c>
      <c r="G13" s="6">
        <f t="shared" si="0"/>
        <v>7278.880000000001</v>
      </c>
      <c r="H13" s="6">
        <v>9.51</v>
      </c>
      <c r="I13" s="6">
        <f t="shared" si="1"/>
        <v>7379.76</v>
      </c>
      <c r="J13" s="6">
        <f>QUOTIENT(B17,G13)</f>
        <v>129</v>
      </c>
      <c r="K13" s="6">
        <f t="shared" si="2"/>
        <v>-0.12999999999999901</v>
      </c>
    </row>
    <row r="14" spans="1:11" x14ac:dyDescent="0.35">
      <c r="A14" s="6" t="s">
        <v>30</v>
      </c>
      <c r="B14" s="6" t="s">
        <v>29</v>
      </c>
      <c r="C14" s="7">
        <v>240200000000</v>
      </c>
      <c r="D14" s="6" t="str">
        <f>VLOOKUP(C14,'Cap Size'!$A$2:$B$4,2)</f>
        <v>Large</v>
      </c>
      <c r="E14" s="6">
        <v>209</v>
      </c>
      <c r="F14" s="6">
        <v>551.25</v>
      </c>
      <c r="G14" s="6">
        <f t="shared" si="0"/>
        <v>115211.25</v>
      </c>
      <c r="H14" s="6">
        <v>555.04</v>
      </c>
      <c r="I14" s="6">
        <f t="shared" si="1"/>
        <v>116003.35999999999</v>
      </c>
      <c r="J14" s="6">
        <f>QUOTIENT(B17,G14)</f>
        <v>8</v>
      </c>
      <c r="K14" s="6">
        <f t="shared" si="2"/>
        <v>-3.7899999999999636</v>
      </c>
    </row>
    <row r="15" spans="1:11" x14ac:dyDescent="0.35">
      <c r="A15" s="6" t="s">
        <v>31</v>
      </c>
      <c r="B15" s="6" t="s">
        <v>32</v>
      </c>
      <c r="C15" s="7">
        <v>8170000000</v>
      </c>
      <c r="D15" s="6" t="str">
        <f>VLOOKUP(C15,'Cap Size'!$A$2:$B$4,2)</f>
        <v>Mid</v>
      </c>
      <c r="E15" s="6">
        <v>89</v>
      </c>
      <c r="F15" s="6">
        <v>56.79</v>
      </c>
      <c r="G15" s="6">
        <f t="shared" si="0"/>
        <v>5054.3099999999995</v>
      </c>
      <c r="H15" s="6">
        <v>56.9</v>
      </c>
      <c r="I15" s="6">
        <f t="shared" si="1"/>
        <v>5064.0999999999995</v>
      </c>
      <c r="J15" s="6">
        <f>QUOTIENT(B17,G15)</f>
        <v>185</v>
      </c>
      <c r="K15" s="6">
        <f t="shared" si="2"/>
        <v>-0.10999999999999943</v>
      </c>
    </row>
    <row r="16" spans="1:11" x14ac:dyDescent="0.35">
      <c r="A16" s="6" t="s">
        <v>37</v>
      </c>
      <c r="B16" s="6" t="s">
        <v>38</v>
      </c>
      <c r="C16" s="7">
        <v>20490000000</v>
      </c>
      <c r="D16" s="6" t="str">
        <f>VLOOKUP(C16,'Cap Size'!$A$2:$B$4,2)</f>
        <v>Large</v>
      </c>
      <c r="E16" s="6">
        <v>90</v>
      </c>
      <c r="F16" s="6">
        <v>8.4499999999999993</v>
      </c>
      <c r="G16" s="6">
        <f t="shared" si="0"/>
        <v>760.49999999999989</v>
      </c>
      <c r="H16" s="6">
        <v>8.4</v>
      </c>
      <c r="I16" s="6">
        <f t="shared" si="1"/>
        <v>756</v>
      </c>
      <c r="J16" s="6">
        <f>QUOTIENT(B17,G16)</f>
        <v>1235</v>
      </c>
      <c r="K16" s="6">
        <f t="shared" si="2"/>
        <v>4.9999999999998934E-2</v>
      </c>
    </row>
    <row r="17" spans="1:11" x14ac:dyDescent="0.35">
      <c r="A17" s="6" t="s">
        <v>39</v>
      </c>
      <c r="B17" s="6">
        <f>SUM(G5:G16,I5:I16)</f>
        <v>939309.85000000009</v>
      </c>
      <c r="C17" s="6"/>
      <c r="D17" s="6"/>
      <c r="E17" s="6"/>
      <c r="F17" s="6"/>
      <c r="G17" s="6"/>
      <c r="H17" s="6"/>
      <c r="I17" s="6"/>
      <c r="J17" s="6"/>
      <c r="K17" s="6"/>
    </row>
  </sheetData>
  <pageMargins left="0.7" right="0.7" top="0.75" bottom="0.75" header="0.3" footer="0.3"/>
  <pageSetup paperSize="5" orientation="landscape" horizontalDpi="1200" verticalDpi="1200" r:id="rId1"/>
  <headerFooter>
    <oddHeader>&amp;CCSC 120 34 S24
Michael Amoo&amp;R&amp;D
&amp;F</oddHeader>
    <oddFooter>&amp;CCSC 120 34 S24
Michael Amoo&amp;R&amp;D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DC41-8732-42D7-BA1D-72411E1624CD}">
  <dimension ref="A1:B4"/>
  <sheetViews>
    <sheetView workbookViewId="0">
      <selection activeCell="A2" sqref="A2"/>
    </sheetView>
  </sheetViews>
  <sheetFormatPr defaultRowHeight="14.5" x14ac:dyDescent="0.35"/>
  <cols>
    <col min="1" max="1" width="17.81640625" bestFit="1" customWidth="1"/>
  </cols>
  <sheetData>
    <row r="1" spans="1:2" ht="18.5" x14ac:dyDescent="0.45">
      <c r="A1" s="3" t="s">
        <v>12</v>
      </c>
      <c r="B1" s="1" t="s">
        <v>2</v>
      </c>
    </row>
    <row r="2" spans="1:2" ht="18.5" x14ac:dyDescent="0.45">
      <c r="A2" s="1">
        <v>0</v>
      </c>
      <c r="B2" s="1" t="s">
        <v>9</v>
      </c>
    </row>
    <row r="3" spans="1:2" ht="18.5" x14ac:dyDescent="0.45">
      <c r="A3" s="2">
        <v>2000000000</v>
      </c>
      <c r="B3" s="1" t="s">
        <v>10</v>
      </c>
    </row>
    <row r="4" spans="1:2" ht="18.5" x14ac:dyDescent="0.45">
      <c r="A4" s="2">
        <v>10000000000</v>
      </c>
      <c r="B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Stock Data</vt:lpstr>
      <vt:lpstr>Cap Size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Capstone Starter File</dc:title>
  <dc:creator>BURCH ANGELA</dc:creator>
  <dc:description>Students should not use this file, but copy worksheets to a new Excel workbook.</dc:description>
  <cp:lastModifiedBy>Michael Amoo</cp:lastModifiedBy>
  <dcterms:created xsi:type="dcterms:W3CDTF">2024-03-29T15:05:47Z</dcterms:created>
  <dcterms:modified xsi:type="dcterms:W3CDTF">2024-04-22T03:58:44Z</dcterms:modified>
  <cp:contentStatus>starter file</cp:contentStatus>
</cp:coreProperties>
</file>