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ulum" sheetId="1" r:id="rId4"/>
    <sheet state="visible" name="Ball on an incline" sheetId="2" r:id="rId5"/>
  </sheets>
  <definedNames/>
  <calcPr/>
</workbook>
</file>

<file path=xl/sharedStrings.xml><?xml version="1.0" encoding="utf-8"?>
<sst xmlns="http://schemas.openxmlformats.org/spreadsheetml/2006/main" count="81" uniqueCount="36">
  <si>
    <t>Before measuring</t>
  </si>
  <si>
    <t>string (cm)</t>
  </si>
  <si>
    <t>uncertainty (cm)</t>
  </si>
  <si>
    <t>pendulum (cm)</t>
  </si>
  <si>
    <t>total (cm)</t>
  </si>
  <si>
    <t>total uncertainty (cm)</t>
  </si>
  <si>
    <t>hook (cm)</t>
  </si>
  <si>
    <t>floor (cm)</t>
  </si>
  <si>
    <t>laser (cm)</t>
  </si>
  <si>
    <t>L</t>
  </si>
  <si>
    <t>N</t>
  </si>
  <si>
    <t>S</t>
  </si>
  <si>
    <t>J</t>
  </si>
  <si>
    <t>mean</t>
  </si>
  <si>
    <t>uncertainty on mean</t>
  </si>
  <si>
    <t>chisquare</t>
  </si>
  <si>
    <t>ndof</t>
  </si>
  <si>
    <t>Probability</t>
  </si>
  <si>
    <t>After measuring</t>
  </si>
  <si>
    <t>theta</t>
  </si>
  <si>
    <t>uncertainty</t>
  </si>
  <si>
    <t>port 1</t>
  </si>
  <si>
    <t>port 2</t>
  </si>
  <si>
    <t>port 3</t>
  </si>
  <si>
    <t>port 4</t>
  </si>
  <si>
    <t>port 5</t>
  </si>
  <si>
    <t>ball diameter</t>
  </si>
  <si>
    <t>Uncertainty</t>
  </si>
  <si>
    <t>ball</t>
  </si>
  <si>
    <t>Lenght</t>
  </si>
  <si>
    <t>Height</t>
  </si>
  <si>
    <t>table angle</t>
  </si>
  <si>
    <t>d railing</t>
  </si>
  <si>
    <t>same instrument, other way around</t>
  </si>
  <si>
    <t>diff instrument used</t>
  </si>
  <si>
    <t>same instrument both ways around, but experiment 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</si>
</sst>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E+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4" fillId="0" fontId="1" numFmtId="0" xfId="0" applyBorder="1" applyFont="1"/>
    <xf borderId="0" fillId="0" fontId="1" numFmtId="0" xfId="0" applyFont="1"/>
    <xf borderId="8" fillId="0" fontId="1" numFmtId="0" xfId="0" applyBorder="1" applyFont="1"/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7" max="7" width="16.0"/>
    <col customWidth="1" min="10" max="10" width="13.13"/>
  </cols>
  <sheetData>
    <row r="1">
      <c r="A1" s="1" t="s">
        <v>0</v>
      </c>
    </row>
    <row r="2">
      <c r="A2" s="2"/>
      <c r="B2" s="3" t="s">
        <v>1</v>
      </c>
      <c r="C2" s="4" t="s">
        <v>2</v>
      </c>
      <c r="D2" s="3" t="s">
        <v>3</v>
      </c>
      <c r="E2" s="4" t="s">
        <v>2</v>
      </c>
      <c r="F2" s="3" t="s">
        <v>4</v>
      </c>
      <c r="G2" s="4" t="s">
        <v>5</v>
      </c>
      <c r="H2" s="3" t="s">
        <v>6</v>
      </c>
      <c r="I2" s="4" t="s">
        <v>2</v>
      </c>
      <c r="J2" s="3" t="s">
        <v>7</v>
      </c>
      <c r="K2" s="4" t="s">
        <v>2</v>
      </c>
      <c r="L2" s="3" t="s">
        <v>8</v>
      </c>
      <c r="M2" s="4" t="s">
        <v>2</v>
      </c>
      <c r="N2" s="3" t="s">
        <v>4</v>
      </c>
      <c r="O2" s="4" t="s">
        <v>2</v>
      </c>
    </row>
    <row r="3">
      <c r="A3" s="5" t="s">
        <v>9</v>
      </c>
      <c r="B3" s="6">
        <v>180.4</v>
      </c>
      <c r="C3" s="7">
        <v>0.3</v>
      </c>
      <c r="D3" s="6">
        <v>2.5</v>
      </c>
      <c r="E3" s="7">
        <v>0.1</v>
      </c>
      <c r="F3" s="8">
        <f t="shared" ref="F3:F6" si="1">B3+D$3/2</f>
        <v>181.65</v>
      </c>
      <c r="G3" s="9">
        <f t="shared" ref="G3:G6" si="2">SQRT(POW(C3,2)+pow(E$3,2)/4)</f>
        <v>0.3041381265</v>
      </c>
      <c r="H3" s="6">
        <v>3.9</v>
      </c>
      <c r="I3" s="7">
        <v>0.1</v>
      </c>
      <c r="J3" s="6">
        <v>23.5</v>
      </c>
      <c r="K3" s="7">
        <v>0.2</v>
      </c>
      <c r="L3" s="6">
        <v>210.0</v>
      </c>
      <c r="M3" s="7">
        <v>0.1</v>
      </c>
      <c r="N3" s="8">
        <f t="shared" ref="N3:N6" si="3">L$3-H$3-J3</f>
        <v>182.6</v>
      </c>
      <c r="O3" s="9">
        <f t="shared" ref="O3:O6" si="4">sqrt(pow(I$3,2)+pow(K3,2)+pow(M$3,2))</f>
        <v>0.2449489743</v>
      </c>
    </row>
    <row r="4">
      <c r="A4" s="10" t="s">
        <v>10</v>
      </c>
      <c r="B4" s="6">
        <v>180.1</v>
      </c>
      <c r="C4" s="7">
        <v>0.5</v>
      </c>
      <c r="D4" s="6">
        <v>2.49</v>
      </c>
      <c r="E4" s="7">
        <v>0.02</v>
      </c>
      <c r="F4" s="8">
        <f t="shared" si="1"/>
        <v>181.35</v>
      </c>
      <c r="G4" s="9">
        <f t="shared" si="2"/>
        <v>0.5024937811</v>
      </c>
      <c r="H4" s="6">
        <v>3.85</v>
      </c>
      <c r="I4" s="7">
        <v>0.05</v>
      </c>
      <c r="J4" s="6">
        <v>23.4</v>
      </c>
      <c r="K4" s="7">
        <v>0.1</v>
      </c>
      <c r="L4" s="6">
        <v>209.0</v>
      </c>
      <c r="M4" s="7">
        <v>0.1</v>
      </c>
      <c r="N4" s="8">
        <f t="shared" si="3"/>
        <v>182.7</v>
      </c>
      <c r="O4" s="9">
        <f t="shared" si="4"/>
        <v>0.1732050808</v>
      </c>
    </row>
    <row r="5">
      <c r="A5" s="10" t="s">
        <v>11</v>
      </c>
      <c r="B5" s="6">
        <v>185.01</v>
      </c>
      <c r="C5" s="7">
        <v>0.01</v>
      </c>
      <c r="D5" s="6">
        <v>2.45</v>
      </c>
      <c r="E5" s="7">
        <v>0.05</v>
      </c>
      <c r="F5" s="8">
        <f t="shared" si="1"/>
        <v>186.26</v>
      </c>
      <c r="G5" s="9">
        <f t="shared" si="2"/>
        <v>0.05099019514</v>
      </c>
      <c r="H5" s="6">
        <v>3.8</v>
      </c>
      <c r="I5" s="7">
        <v>0.1</v>
      </c>
      <c r="J5" s="6">
        <v>23.6</v>
      </c>
      <c r="K5" s="7">
        <v>0.1</v>
      </c>
      <c r="L5" s="6">
        <v>210.2</v>
      </c>
      <c r="M5" s="7">
        <v>0.1</v>
      </c>
      <c r="N5" s="8">
        <f t="shared" si="3"/>
        <v>182.5</v>
      </c>
      <c r="O5" s="9">
        <f t="shared" si="4"/>
        <v>0.1732050808</v>
      </c>
    </row>
    <row r="6">
      <c r="A6" s="11" t="s">
        <v>12</v>
      </c>
      <c r="B6" s="12">
        <v>180.35</v>
      </c>
      <c r="C6" s="13">
        <v>0.5</v>
      </c>
      <c r="D6" s="12">
        <v>2.49</v>
      </c>
      <c r="E6" s="13">
        <v>0.05</v>
      </c>
      <c r="F6" s="14">
        <f t="shared" si="1"/>
        <v>181.6</v>
      </c>
      <c r="G6" s="15">
        <f t="shared" si="2"/>
        <v>0.5024937811</v>
      </c>
      <c r="H6" s="12">
        <v>3.89</v>
      </c>
      <c r="I6" s="13">
        <v>0.05</v>
      </c>
      <c r="J6" s="12">
        <v>23.37</v>
      </c>
      <c r="K6" s="13">
        <v>0.1</v>
      </c>
      <c r="L6" s="12">
        <v>210.3</v>
      </c>
      <c r="M6" s="13">
        <v>0.1</v>
      </c>
      <c r="N6" s="14">
        <f t="shared" si="3"/>
        <v>182.73</v>
      </c>
      <c r="O6" s="15">
        <f t="shared" si="4"/>
        <v>0.1732050808</v>
      </c>
    </row>
    <row r="7"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</row>
    <row r="8">
      <c r="F8" s="16">
        <f t="array" ref="F8">(sum(F3:F6/pow(G3:G6,2))/(sum(1/pow(G3:G6,2))))</f>
        <v>186.0424731</v>
      </c>
      <c r="G8" s="16">
        <f t="array" ref="G8">sqrt(1/sum(1/pow(G3:G6,2)))</f>
        <v>0.04979211697</v>
      </c>
      <c r="H8" s="16">
        <f t="array" ref="H8">sum(pow(F3:F6-F$8,2)/pow(G3:G6,2))</f>
        <v>392.1468754</v>
      </c>
      <c r="I8" s="1">
        <v>4.0</v>
      </c>
      <c r="J8" s="17">
        <f>CHIDIST(H8,I8)</f>
        <v>0</v>
      </c>
      <c r="N8" s="16">
        <f t="array" ref="N8">(sum(N3:N6/pow(O3:O6,2))/(sum(1/pow(O3:O6,2))))</f>
        <v>182.6371429</v>
      </c>
      <c r="O8" s="16">
        <f t="array" ref="O8">sqrt(1/sum(1/pow(O3:O6,2)))</f>
        <v>0.09258200998</v>
      </c>
      <c r="P8" s="16">
        <f t="array" ref="P8">sum(pow(N3:N6-N$8,2)/pow(O3:O6,2))</f>
        <v>1.069047619</v>
      </c>
      <c r="Q8" s="1">
        <v>4.0</v>
      </c>
      <c r="R8" s="16">
        <f>CHIDIST(P8,Q8)</f>
        <v>0.8991515357</v>
      </c>
    </row>
    <row r="10">
      <c r="A10" s="1" t="s">
        <v>18</v>
      </c>
    </row>
    <row r="11">
      <c r="A11" s="2"/>
      <c r="B11" s="3" t="s">
        <v>1</v>
      </c>
      <c r="C11" s="4" t="s">
        <v>2</v>
      </c>
      <c r="D11" s="1"/>
      <c r="E11" s="1"/>
      <c r="F11" s="3" t="s">
        <v>4</v>
      </c>
      <c r="G11" s="4" t="s">
        <v>5</v>
      </c>
      <c r="J11" s="3" t="s">
        <v>7</v>
      </c>
      <c r="K11" s="4" t="s">
        <v>2</v>
      </c>
      <c r="N11" s="3" t="s">
        <v>4</v>
      </c>
      <c r="O11" s="4" t="s">
        <v>2</v>
      </c>
    </row>
    <row r="12">
      <c r="A12" s="5" t="s">
        <v>9</v>
      </c>
      <c r="B12" s="6">
        <v>180.3</v>
      </c>
      <c r="C12" s="7">
        <v>0.3</v>
      </c>
      <c r="D12" s="1"/>
      <c r="E12" s="1"/>
      <c r="F12" s="8">
        <f t="shared" ref="F12:F15" si="5">B12+D$3/2</f>
        <v>181.55</v>
      </c>
      <c r="G12" s="9">
        <f t="shared" ref="G12:G15" si="6">SQRT(POW(C12,2)+pow(E$3,2)/4)</f>
        <v>0.3041381265</v>
      </c>
      <c r="H12" s="1"/>
      <c r="I12" s="1"/>
      <c r="J12" s="6">
        <v>23.4</v>
      </c>
      <c r="K12" s="7">
        <v>0.2</v>
      </c>
      <c r="N12" s="8">
        <f t="shared" ref="N12:N15" si="7">L$3-H$3-J12</f>
        <v>182.7</v>
      </c>
      <c r="O12" s="9">
        <f t="shared" ref="O12:O15" si="8">sqrt(pow(I$3,2)+pow(K12,2)+pow(M$3,2))</f>
        <v>0.2449489743</v>
      </c>
    </row>
    <row r="13">
      <c r="A13" s="10" t="s">
        <v>10</v>
      </c>
      <c r="B13" s="6">
        <v>180.2</v>
      </c>
      <c r="C13" s="7">
        <v>0.5</v>
      </c>
      <c r="D13" s="1"/>
      <c r="E13" s="1"/>
      <c r="F13" s="8">
        <f t="shared" si="5"/>
        <v>181.45</v>
      </c>
      <c r="G13" s="9">
        <f t="shared" si="6"/>
        <v>0.5024937811</v>
      </c>
      <c r="H13" s="1"/>
      <c r="I13" s="1"/>
      <c r="J13" s="6">
        <v>23.25</v>
      </c>
      <c r="K13" s="7">
        <v>0.05</v>
      </c>
      <c r="N13" s="8">
        <f t="shared" si="7"/>
        <v>182.85</v>
      </c>
      <c r="O13" s="9">
        <f t="shared" si="8"/>
        <v>0.15</v>
      </c>
    </row>
    <row r="14">
      <c r="A14" s="10" t="s">
        <v>11</v>
      </c>
      <c r="B14" s="6">
        <v>180.1</v>
      </c>
      <c r="C14" s="7">
        <v>0.1</v>
      </c>
      <c r="D14" s="1"/>
      <c r="E14" s="1"/>
      <c r="F14" s="8">
        <f t="shared" si="5"/>
        <v>181.35</v>
      </c>
      <c r="G14" s="9">
        <f t="shared" si="6"/>
        <v>0.1118033989</v>
      </c>
      <c r="H14" s="1"/>
      <c r="I14" s="1"/>
      <c r="J14" s="6">
        <v>23.6</v>
      </c>
      <c r="K14" s="7">
        <v>0.1</v>
      </c>
      <c r="N14" s="8">
        <f t="shared" si="7"/>
        <v>182.5</v>
      </c>
      <c r="O14" s="9">
        <f t="shared" si="8"/>
        <v>0.1732050808</v>
      </c>
    </row>
    <row r="15">
      <c r="A15" s="11" t="s">
        <v>12</v>
      </c>
      <c r="B15" s="12">
        <v>180.2</v>
      </c>
      <c r="C15" s="13">
        <v>0.5</v>
      </c>
      <c r="D15" s="1"/>
      <c r="E15" s="1"/>
      <c r="F15" s="14">
        <f t="shared" si="5"/>
        <v>181.45</v>
      </c>
      <c r="G15" s="15">
        <f t="shared" si="6"/>
        <v>0.5024937811</v>
      </c>
      <c r="H15" s="1"/>
      <c r="I15" s="1"/>
      <c r="J15" s="12">
        <v>23.42</v>
      </c>
      <c r="K15" s="13">
        <v>0.1</v>
      </c>
      <c r="N15" s="14">
        <f t="shared" si="7"/>
        <v>182.68</v>
      </c>
      <c r="O15" s="15">
        <f t="shared" si="8"/>
        <v>0.1732050808</v>
      </c>
    </row>
    <row r="16"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</row>
    <row r="17">
      <c r="F17" s="16">
        <f t="array" ref="F17">(sum(F12:F15/pow(G12:G15,2))/(sum(1/pow(G12:G15,2))))</f>
        <v>181.3799219</v>
      </c>
      <c r="G17" s="16">
        <f t="array" ref="G17">sqrt(1/sum(1/pow(G12:G15,2)))</f>
        <v>0.1006402962</v>
      </c>
      <c r="H17" s="16">
        <f t="array" ref="H17">sum(pow(F12:F15-F$17,2)/pow(G12:G15,2))</f>
        <v>0.4232437121</v>
      </c>
      <c r="I17" s="1">
        <v>4.0</v>
      </c>
      <c r="J17" s="16">
        <f>CHIDIST(H17,I17)</f>
        <v>0.9805300197</v>
      </c>
      <c r="N17" s="16">
        <f t="array" ref="N17">(sum(N12:N15/pow(O12:O15,2))/(sum(1/pow(O12:O15,2))))</f>
        <v>182.6947826</v>
      </c>
      <c r="O17" s="16">
        <f t="array" ref="O17">sqrt(1/sum(1/pow(O12:O15,2)))</f>
        <v>0.08846517369</v>
      </c>
      <c r="P17" s="16">
        <f t="array" ref="P17">sum(pow(N12:N15-N$17,2)/pow(O12:O15,2))</f>
        <v>2.343188406</v>
      </c>
      <c r="Q17" s="1">
        <v>4.0</v>
      </c>
      <c r="R17" s="16">
        <f>CHIDIST(P17,Q17)</f>
        <v>0.672917428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.5"/>
  </cols>
  <sheetData>
    <row r="2">
      <c r="A2" s="18"/>
      <c r="B2" s="3" t="s">
        <v>19</v>
      </c>
      <c r="C2" s="19" t="s">
        <v>20</v>
      </c>
      <c r="D2" s="20"/>
      <c r="E2" s="20"/>
      <c r="F2" s="3" t="s">
        <v>21</v>
      </c>
      <c r="G2" s="19" t="s">
        <v>22</v>
      </c>
      <c r="H2" s="19" t="s">
        <v>23</v>
      </c>
      <c r="I2" s="19" t="s">
        <v>24</v>
      </c>
      <c r="J2" s="19" t="s">
        <v>25</v>
      </c>
      <c r="K2" s="4" t="s">
        <v>20</v>
      </c>
      <c r="L2" s="3" t="s">
        <v>26</v>
      </c>
      <c r="M2" s="4" t="s">
        <v>27</v>
      </c>
      <c r="N2" s="3" t="s">
        <v>28</v>
      </c>
      <c r="O2" s="4" t="s">
        <v>20</v>
      </c>
      <c r="P2" s="3" t="s">
        <v>29</v>
      </c>
      <c r="Q2" s="19" t="s">
        <v>20</v>
      </c>
      <c r="R2" s="19" t="s">
        <v>30</v>
      </c>
      <c r="S2" s="21" t="s">
        <v>27</v>
      </c>
      <c r="T2" s="19" t="s">
        <v>31</v>
      </c>
      <c r="U2" s="22"/>
      <c r="V2" s="3" t="s">
        <v>32</v>
      </c>
      <c r="W2" s="22"/>
    </row>
    <row r="3">
      <c r="A3" s="10" t="s">
        <v>10</v>
      </c>
      <c r="B3" s="23">
        <v>14.099999999999994</v>
      </c>
      <c r="C3" s="1">
        <v>0.3</v>
      </c>
      <c r="D3" s="24">
        <v>13.900000000000006</v>
      </c>
      <c r="E3" s="1">
        <v>0.1</v>
      </c>
      <c r="F3" s="6">
        <v>24.4</v>
      </c>
      <c r="G3" s="1">
        <v>39.4</v>
      </c>
      <c r="H3" s="1">
        <v>55.1</v>
      </c>
      <c r="I3" s="1">
        <v>71.85</v>
      </c>
      <c r="J3" s="1">
        <v>89.6</v>
      </c>
      <c r="K3" s="7">
        <v>0.3</v>
      </c>
      <c r="L3" s="6">
        <v>1.45</v>
      </c>
      <c r="M3" s="7">
        <v>0.03</v>
      </c>
      <c r="N3" s="6">
        <v>1.5</v>
      </c>
      <c r="O3" s="7">
        <v>0.01</v>
      </c>
      <c r="P3" s="6">
        <v>90.5</v>
      </c>
      <c r="Q3" s="1">
        <v>0.5</v>
      </c>
      <c r="R3" s="1">
        <v>22.25</v>
      </c>
      <c r="S3" s="7">
        <v>0.05</v>
      </c>
      <c r="T3" s="1">
        <v>90.9</v>
      </c>
      <c r="U3" s="7">
        <v>0.1</v>
      </c>
      <c r="V3" s="6">
        <v>0.62</v>
      </c>
      <c r="W3" s="7">
        <v>0.01</v>
      </c>
    </row>
    <row r="4">
      <c r="A4" s="10" t="s">
        <v>9</v>
      </c>
      <c r="B4" s="23">
        <v>14.099999999999994</v>
      </c>
      <c r="C4" s="1">
        <v>0.2</v>
      </c>
      <c r="D4" s="24">
        <v>14.0</v>
      </c>
      <c r="E4" s="1">
        <v>0.2</v>
      </c>
      <c r="F4" s="6">
        <v>24.4</v>
      </c>
      <c r="G4" s="1">
        <v>39.4</v>
      </c>
      <c r="H4" s="1">
        <v>55.9</v>
      </c>
      <c r="I4" s="1">
        <v>71.8</v>
      </c>
      <c r="J4" s="1">
        <v>89.6</v>
      </c>
      <c r="K4" s="7">
        <v>0.2</v>
      </c>
      <c r="L4" s="6">
        <v>1.47</v>
      </c>
      <c r="M4" s="7">
        <v>0.02</v>
      </c>
      <c r="N4" s="1">
        <v>1.504</v>
      </c>
      <c r="O4" s="1">
        <v>0.002</v>
      </c>
      <c r="P4" s="6">
        <v>90.4</v>
      </c>
      <c r="Q4" s="1">
        <v>0.2</v>
      </c>
      <c r="R4" s="1">
        <v>22.4</v>
      </c>
      <c r="S4" s="7">
        <v>0.1</v>
      </c>
      <c r="U4" s="9"/>
      <c r="V4" s="6">
        <v>7.46</v>
      </c>
      <c r="W4" s="7">
        <v>0.002</v>
      </c>
    </row>
    <row r="5">
      <c r="A5" s="10" t="s">
        <v>11</v>
      </c>
      <c r="B5" s="23">
        <v>14.099999999999994</v>
      </c>
      <c r="C5" s="1">
        <v>0.1</v>
      </c>
      <c r="D5" s="24">
        <v>14.900000000000006</v>
      </c>
      <c r="E5" s="1">
        <v>0.1</v>
      </c>
      <c r="F5" s="6">
        <v>24.4</v>
      </c>
      <c r="G5" s="1">
        <v>39.4</v>
      </c>
      <c r="H5" s="1">
        <v>55.0</v>
      </c>
      <c r="I5" s="1">
        <v>71.9</v>
      </c>
      <c r="J5" s="1">
        <v>89.6</v>
      </c>
      <c r="K5" s="7">
        <v>0.2</v>
      </c>
      <c r="L5" s="6">
        <v>1.45</v>
      </c>
      <c r="M5" s="7">
        <v>0.05</v>
      </c>
      <c r="N5" s="6">
        <v>1.51</v>
      </c>
      <c r="O5" s="7">
        <v>0.01</v>
      </c>
      <c r="P5" s="6">
        <v>90.2</v>
      </c>
      <c r="Q5" s="1">
        <v>0.2</v>
      </c>
      <c r="R5" s="1">
        <v>22.6</v>
      </c>
      <c r="S5" s="7">
        <v>0.1</v>
      </c>
      <c r="U5" s="9"/>
      <c r="V5" s="6">
        <v>0.6</v>
      </c>
      <c r="W5" s="7">
        <v>0.01</v>
      </c>
    </row>
    <row r="6">
      <c r="A6" s="11" t="s">
        <v>12</v>
      </c>
      <c r="B6" s="25">
        <v>14.200000000000003</v>
      </c>
      <c r="C6" s="26">
        <v>0.1</v>
      </c>
      <c r="D6" s="27">
        <v>13.900000000000006</v>
      </c>
      <c r="E6" s="26">
        <v>0.1</v>
      </c>
      <c r="F6" s="12">
        <v>24.45</v>
      </c>
      <c r="G6" s="26">
        <v>39.88</v>
      </c>
      <c r="H6" s="26">
        <v>55.09</v>
      </c>
      <c r="I6" s="26">
        <v>71.94</v>
      </c>
      <c r="J6" s="26">
        <v>89.7</v>
      </c>
      <c r="K6" s="13">
        <v>0.2</v>
      </c>
      <c r="L6" s="12">
        <v>1.46</v>
      </c>
      <c r="M6" s="13">
        <v>0.02</v>
      </c>
      <c r="N6" s="12">
        <v>1.5</v>
      </c>
      <c r="O6" s="13">
        <v>0.01</v>
      </c>
      <c r="P6" s="12">
        <v>90.25</v>
      </c>
      <c r="Q6" s="26">
        <v>0.2</v>
      </c>
      <c r="R6" s="26">
        <v>22.21</v>
      </c>
      <c r="S6" s="13">
        <v>0.05</v>
      </c>
      <c r="T6" s="28"/>
      <c r="U6" s="15"/>
      <c r="V6" s="12">
        <v>0.585</v>
      </c>
      <c r="W6" s="13">
        <v>0.01</v>
      </c>
    </row>
    <row r="7">
      <c r="B7" s="1" t="s">
        <v>33</v>
      </c>
      <c r="N7" s="1" t="s">
        <v>34</v>
      </c>
    </row>
    <row r="9">
      <c r="A9" s="5" t="s">
        <v>10</v>
      </c>
      <c r="B9" s="29">
        <v>13.099999999999994</v>
      </c>
      <c r="C9" s="30">
        <v>0.1</v>
      </c>
      <c r="D9" s="31">
        <v>13.200000000000003</v>
      </c>
      <c r="E9" s="32">
        <v>0.1</v>
      </c>
    </row>
    <row r="10">
      <c r="A10" s="10" t="s">
        <v>9</v>
      </c>
      <c r="B10" s="8">
        <v>13.200000000000003</v>
      </c>
      <c r="C10" s="1">
        <v>0.2</v>
      </c>
      <c r="D10" s="16">
        <v>13.299999999999997</v>
      </c>
      <c r="E10" s="7">
        <v>0.2</v>
      </c>
    </row>
    <row r="11">
      <c r="A11" s="10" t="s">
        <v>11</v>
      </c>
      <c r="B11" s="8">
        <v>13.099999999999994</v>
      </c>
      <c r="C11" s="1">
        <v>0.1</v>
      </c>
      <c r="D11" s="16">
        <v>13.5</v>
      </c>
      <c r="E11" s="7">
        <v>0.1</v>
      </c>
    </row>
    <row r="12">
      <c r="A12" s="11" t="s">
        <v>12</v>
      </c>
      <c r="B12" s="14">
        <v>13.200000000000003</v>
      </c>
      <c r="C12" s="26">
        <v>0.1</v>
      </c>
      <c r="D12" s="28">
        <v>13.400000000000006</v>
      </c>
      <c r="E12" s="13">
        <v>0.1</v>
      </c>
    </row>
    <row r="13">
      <c r="B13" s="1" t="s">
        <v>35</v>
      </c>
    </row>
  </sheetData>
  <drawing r:id="rId1"/>
</worksheet>
</file>