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e\OneDrive\Рабочий стол\лабы кул\лаба 1\"/>
    </mc:Choice>
  </mc:AlternateContent>
  <xr:revisionPtr revIDLastSave="0" documentId="13_ncr:1_{9D82AB3F-F1AF-4750-8CF2-3F6C7FF88E22}" xr6:coauthVersionLast="47" xr6:coauthVersionMax="47" xr10:uidLastSave="{00000000-0000-0000-0000-000000000000}"/>
  <bookViews>
    <workbookView xWindow="-120" yWindow="-120" windowWidth="38640" windowHeight="21120" activeTab="2" xr2:uid="{277F1D2F-86C1-4072-8DAA-38D16B91E8BA}"/>
  </bookViews>
  <sheets>
    <sheet name="Отчет об устойчивости 1" sheetId="2" r:id="rId1"/>
    <sheet name="Отчет о пределах 1" sheetId="3" r:id="rId2"/>
    <sheet name="Лист1" sheetId="1" r:id="rId3"/>
  </sheets>
  <definedNames>
    <definedName name="solver_adj" localSheetId="2" hidden="1">Лист1!$F$57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Лист1!$F$57</definedName>
    <definedName name="solver_lhs2" localSheetId="2" hidden="1">Лист1!$F$57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Лист1!$G$57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1.1</definedName>
    <definedName name="solver_rhs2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B24" i="1"/>
  <c r="E24" i="1" s="1"/>
  <c r="G24" i="1" s="1"/>
  <c r="B6" i="1"/>
  <c r="B7" i="1"/>
  <c r="B8" i="1"/>
  <c r="B9" i="1"/>
  <c r="B10" i="1"/>
  <c r="B11" i="1"/>
  <c r="B12" i="1"/>
  <c r="B13" i="1"/>
  <c r="B14" i="1"/>
  <c r="B15" i="1"/>
  <c r="B5" i="1"/>
  <c r="H34" i="1"/>
  <c r="H33" i="1"/>
  <c r="F34" i="1" s="1"/>
  <c r="I33" i="1"/>
  <c r="G33" i="1"/>
  <c r="B57" i="1"/>
  <c r="G57" i="1"/>
  <c r="B33" i="1"/>
  <c r="D24" i="1"/>
  <c r="A34" i="1" l="1"/>
  <c r="G34" i="1"/>
  <c r="I34" i="1" s="1"/>
  <c r="F35" i="1"/>
  <c r="H35" i="1" s="1"/>
  <c r="D33" i="1"/>
  <c r="F24" i="1"/>
  <c r="B34" i="1" l="1"/>
  <c r="D34" i="1" s="1"/>
  <c r="C34" i="1"/>
  <c r="G35" i="1"/>
  <c r="I35" i="1" s="1"/>
  <c r="F36" i="1"/>
  <c r="H36" i="1" s="1"/>
  <c r="A25" i="1"/>
  <c r="C25" i="1"/>
  <c r="B25" i="1" l="1"/>
  <c r="A35" i="1"/>
  <c r="G36" i="1"/>
  <c r="I36" i="1" s="1"/>
  <c r="F37" i="1"/>
  <c r="H37" i="1" s="1"/>
  <c r="D25" i="1"/>
  <c r="E25" i="1"/>
  <c r="G25" i="1" s="1"/>
  <c r="C35" i="1" l="1"/>
  <c r="B35" i="1"/>
  <c r="G37" i="1"/>
  <c r="I37" i="1" s="1"/>
  <c r="F25" i="1"/>
  <c r="D35" i="1" l="1"/>
  <c r="A36" i="1"/>
  <c r="A26" i="1"/>
  <c r="B26" i="1" s="1"/>
  <c r="C26" i="1"/>
  <c r="C36" i="1" l="1"/>
  <c r="B36" i="1"/>
  <c r="D36" i="1" s="1"/>
  <c r="E26" i="1"/>
  <c r="G26" i="1" s="1"/>
  <c r="D26" i="1"/>
  <c r="F26" i="1" l="1"/>
  <c r="A27" i="1" s="1"/>
  <c r="C27" i="1" l="1"/>
  <c r="B27" i="1"/>
  <c r="D27" i="1"/>
  <c r="E27" i="1"/>
  <c r="G27" i="1" s="1"/>
  <c r="F27" i="1" l="1"/>
  <c r="A28" i="1" s="1"/>
  <c r="C28" i="1"/>
  <c r="B28" i="1" l="1"/>
  <c r="D28" i="1"/>
  <c r="E28" i="1" l="1"/>
  <c r="G28" i="1" s="1"/>
  <c r="F28" i="1" l="1"/>
</calcChain>
</file>

<file path=xl/sharedStrings.xml><?xml version="1.0" encoding="utf-8"?>
<sst xmlns="http://schemas.openxmlformats.org/spreadsheetml/2006/main" count="70" uniqueCount="40">
  <si>
    <t xml:space="preserve">Численные методы решения неленейного уравнения </t>
  </si>
  <si>
    <t>шаговый метод</t>
  </si>
  <si>
    <t>x</t>
  </si>
  <si>
    <t>F(x)</t>
  </si>
  <si>
    <t>Методы уточнения корня</t>
  </si>
  <si>
    <t>a</t>
  </si>
  <si>
    <t>b</t>
  </si>
  <si>
    <t>F(a)</t>
  </si>
  <si>
    <t>F(a)*F(x)</t>
  </si>
  <si>
    <t>|F(x)|&lt;e</t>
  </si>
  <si>
    <t>метод половинного деления</t>
  </si>
  <si>
    <t>e=</t>
  </si>
  <si>
    <t>Метод Ньютона</t>
  </si>
  <si>
    <t>Метод простой итерации</t>
  </si>
  <si>
    <t>F'(x)</t>
  </si>
  <si>
    <t xml:space="preserve">  </t>
  </si>
  <si>
    <t>S(x)</t>
  </si>
  <si>
    <t>Подбор параметра</t>
  </si>
  <si>
    <t>поиск решения</t>
  </si>
  <si>
    <t>Microsoft Excel 16.0 Отчет об устойчивости</t>
  </si>
  <si>
    <t>Лист: [Книга1.xlsx]Лист1</t>
  </si>
  <si>
    <t>Отчет создан: 10.09.2023 5:53:04</t>
  </si>
  <si>
    <t>Ячейки переменных</t>
  </si>
  <si>
    <t>Ячейка</t>
  </si>
  <si>
    <t>Имя</t>
  </si>
  <si>
    <t>Окончательное</t>
  </si>
  <si>
    <t>Значение</t>
  </si>
  <si>
    <t>Приведенн.</t>
  </si>
  <si>
    <t>Градиент</t>
  </si>
  <si>
    <t>Ограничения</t>
  </si>
  <si>
    <t>НЕТ</t>
  </si>
  <si>
    <t>$B$60</t>
  </si>
  <si>
    <t>Microsoft Excel 16.0 Отчет о пределах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</si>
  <si>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</si>
  <si>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</si>
  <si>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</si>
  <si>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</si>
  <si>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</si>
  <si>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</si>
  <si>
    <t>$C$60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</si>
</sst>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1"/>
      <color indexed="18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2"/>
      <color theme="9" tint="-0.499984740745262"/>
      <name val="Arial"/>
      <family val="2"/>
      <charset val="204"/>
    </font>
    <font>
      <sz val="11"/>
      <color rgb="FF2429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64" fontId="0" fillId="0" borderId="2" xfId="0" applyNumberFormat="1" applyBorder="1"/>
    <xf numFmtId="0" fontId="2" fillId="0" borderId="0" xfId="0" applyFont="1"/>
    <xf numFmtId="0" fontId="1" fillId="0" borderId="0" xfId="0" applyFont="1"/>
    <xf numFmtId="0" fontId="0" fillId="0" borderId="5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6" xfId="0" applyNumberFormat="1" applyBorder="1"/>
    <xf numFmtId="0" fontId="0" fillId="0" borderId="8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721876211114692E-2"/>
          <c:y val="0.10224399539561094"/>
          <c:w val="0.90787729658792649"/>
          <c:h val="0.79601167705135845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Лист1!$A$5:$A$15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4-4CD8-90B0-6CF0C6C25CDD}"/>
            </c:ext>
          </c:extLst>
        </c:ser>
        <c:ser>
          <c:idx val="1"/>
          <c:order val="1"/>
          <c:tx>
            <c:strRef>
              <c:f>Лист1!$B$4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Лист1!$B$5:$B$15</c:f>
              <c:numCache>
                <c:formatCode>0.000</c:formatCode>
                <c:ptCount val="11"/>
                <c:pt idx="0">
                  <c:v>-6.6228353844493659E-2</c:v>
                </c:pt>
                <c:pt idx="1">
                  <c:v>7.5216947858680605E-3</c:v>
                </c:pt>
                <c:pt idx="2">
                  <c:v>7.5605498516701841E-2</c:v>
                </c:pt>
                <c:pt idx="3">
                  <c:v>0.13794147041384841</c:v>
                </c:pt>
                <c:pt idx="4">
                  <c:v>0.1946560440488414</c:v>
                </c:pt>
                <c:pt idx="5">
                  <c:v>0.24608473430935307</c:v>
                </c:pt>
                <c:pt idx="6">
                  <c:v>0.29276317724551726</c:v>
                </c:pt>
                <c:pt idx="7">
                  <c:v>0.3354094291486116</c:v>
                </c:pt>
                <c:pt idx="8">
                  <c:v>0.37489920622329831</c:v>
                </c:pt>
                <c:pt idx="9">
                  <c:v>0.41223597655934174</c:v>
                </c:pt>
                <c:pt idx="10">
                  <c:v>0.44851788021624484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4-4CD8-90B0-6CF0C6C2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609935"/>
        <c:axId val="2048358383"/>
      </c:lineChart>
      <c:catAx>
        <c:axId val="1693609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358383"/>
        <c:crosses val="autoZero"/>
        <c:auto val="1"/>
        <c:lblAlgn val="ctr"/>
        <c:lblOffset val="100"/>
        <c:noMultiLvlLbl val="0"/>
      </c:catAx>
      <c:valAx>
        <c:axId val="20483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36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Лист1!$A$30</c:f>
              <c:strCache>
                <c:ptCount val="1"/>
                <c:pt idx="0">
                  <c:v>Метод Ньютона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Лист1!$B$24:$B$29</c15:sqref>
                  </c15:fullRef>
                </c:ext>
              </c:extLst>
              <c:f>Лист1!$B$24:$B$29</c:f>
              <c:numCache>
                <c:formatCode>General</c:formatCode>
                <c:ptCount val="6"/>
                <c:pt idx="0">
                  <c:v>1.05</c:v>
                </c:pt>
                <c:pt idx="1">
                  <c:v>1.0750000000000002</c:v>
                </c:pt>
                <c:pt idx="2">
                  <c:v>1.0875000000000001</c:v>
                </c:pt>
                <c:pt idx="3">
                  <c:v>1.09375</c:v>
                </c:pt>
                <c:pt idx="4">
                  <c:v>1.0906250000000002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5-43F5-A263-65FE0D4CDBEC}"/>
            </c:ext>
          </c:extLst>
        </c:ser>
        <c:ser>
          <c:idx val="1"/>
          <c:order val="1"/>
          <c:tx>
            <c:strRef>
              <c:f>Лист1!$A$22</c:f>
              <c:strCache>
                <c:ptCount val="1"/>
                <c:pt idx="0">
                  <c:v>метод половинного деления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1,000000</c:v>
              </c:pt>
              <c:pt idx="1">
                <c:v>2,000000</c:v>
              </c:pt>
              <c:pt idx="2">
                <c:v>3,000000</c:v>
              </c:pt>
              <c:pt idx="3">
                <c:v>4,000000</c:v>
              </c:pt>
              <c:pt idx="4">
                <c:v>5,000000</c:v>
              </c:pt>
              <c:pt idx="5">
                <c:v>6,000000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Лист1!$A$33:$A$54</c15:sqref>
                  </c15:fullRef>
                </c:ext>
              </c:extLst>
              <c:f>Лист1!$A$33:$A$38</c:f>
              <c:numCache>
                <c:formatCode>0.000000</c:formatCode>
                <c:ptCount val="6"/>
                <c:pt idx="0">
                  <c:v>1</c:v>
                </c:pt>
                <c:pt idx="1">
                  <c:v>1.0865662588382274</c:v>
                </c:pt>
                <c:pt idx="2">
                  <c:v>1.0894395363458442</c:v>
                </c:pt>
                <c:pt idx="3">
                  <c:v>1.0894428008448942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5-43F5-A263-65FE0D4CDBEC}"/>
            </c:ext>
          </c:extLst>
        </c:ser>
        <c:ser>
          <c:idx val="2"/>
          <c:order val="2"/>
          <c:tx>
            <c:strRef>
              <c:f>Лист1!$F$30</c:f>
              <c:strCache>
                <c:ptCount val="1"/>
                <c:pt idx="0">
                  <c:v>Метод простой итерации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1,000</c:v>
              </c:pt>
              <c:pt idx="1">
                <c:v>2,000</c:v>
              </c:pt>
              <c:pt idx="2">
                <c:v>3,000</c:v>
              </c:pt>
              <c:pt idx="3">
                <c:v>4,000</c:v>
              </c:pt>
              <c:pt idx="4">
                <c:v>5,000</c:v>
              </c:pt>
              <c:pt idx="5">
                <c:v>6,000</c:v>
              </c:pt>
              <c:pt idx="6">
                <c:v>7,000</c:v>
              </c:pt>
              <c:pt idx="7">
                <c:v>8,000</c:v>
              </c:pt>
              <c:pt idx="8">
                <c:v>9,000</c:v>
              </c:pt>
              <c:pt idx="9">
                <c:v>10,000</c:v>
              </c:pt>
              <c:pt idx="10">
                <c:v>11,000</c:v>
              </c:pt>
              <c:pt idx="11">
                <c:v>12,000</c:v>
              </c:pt>
              <c:pt idx="12">
                <c:v>13,000</c:v>
              </c:pt>
              <c:pt idx="13">
                <c:v>14,000</c:v>
              </c:pt>
              <c:pt idx="14">
                <c:v>15,000</c:v>
              </c:pt>
              <c:pt idx="15">
                <c:v>16,000</c:v>
              </c:pt>
              <c:pt idx="16">
                <c:v>17,000</c:v>
              </c:pt>
              <c:pt idx="17">
                <c:v>18,000</c:v>
              </c:pt>
              <c:pt idx="18">
                <c:v>19,000</c:v>
              </c:pt>
              <c:pt idx="19">
                <c:v>20,000</c:v>
              </c:pt>
              <c:pt idx="20">
                <c:v>21,000</c:v>
              </c:pt>
              <c:pt idx="21">
                <c:v>22,000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Лист1!$F$33:$F$37</c15:sqref>
                  </c15:fullRef>
                </c:ext>
              </c:extLst>
              <c:f>Лист1!$F$33:$F$37</c:f>
              <c:numCache>
                <c:formatCode>0.000</c:formatCode>
                <c:ptCount val="5"/>
                <c:pt idx="0">
                  <c:v>1</c:v>
                </c:pt>
                <c:pt idx="1">
                  <c:v>1.0662283538444937</c:v>
                </c:pt>
                <c:pt idx="2">
                  <c:v>1.0829895569866552</c:v>
                </c:pt>
                <c:pt idx="3">
                  <c:v>1.0876183962528831</c:v>
                </c:pt>
                <c:pt idx="4">
                  <c:v>1.0889246327578679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F-4984-B0CC-B1415FE3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440239"/>
        <c:axId val="1013889951"/>
      </c:lineChart>
      <c:catAx>
        <c:axId val="10134402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889951"/>
        <c:crosses val="autoZero"/>
        <c:auto val="1"/>
        <c:lblAlgn val="ctr"/>
        <c:lblOffset val="100"/>
        <c:noMultiLvlLbl val="0"/>
      </c:catAx>
      <c:valAx>
        <c:axId val="101388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44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375644</xdr:colOff>
      <xdr:row>3</xdr:row>
      <xdr:rowOff>98281</xdr:rowOff>
    </xdr:from>
    <xdr:to>
      <xdr:col>10</xdr:col>
      <xdr:colOff>62777</xdr:colOff>
      <xdr:row>18</xdr:row>
      <xdr:rowOff>34637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07E3819-C248-5619-D50C-44C82779B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418973</xdr:colOff>
      <xdr:row>37</xdr:row>
      <xdr:rowOff>88719</xdr:rowOff>
    </xdr:from>
    <xdr:to>
      <xdr:col>7</xdr:col>
      <xdr:colOff>216053</xdr:colOff>
      <xdr:row>51</xdr:row>
      <xdr:rowOff>164919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6403ED-D106-A39E-8976-F2BF1AC5B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E35C-A222-4FA0-9D50-BBF2813DF978}">
  <dimension ref="A1:E12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5" bestFit="1" customWidth="1"/>
    <col min="4" max="4" width="15.42578125" bestFit="1" customWidth="1"/>
    <col min="5" max="5" width="12" bestFit="1" customWidth="1"/>
  </cols>
  <sheetData>
    <row r="1" spans="1:5" x14ac:dyDescent="0.25">
      <c r="A1" s="12" t="s">
        <v>19</v>
      </c>
    </row>
    <row r="2" spans="1:5" x14ac:dyDescent="0.25">
      <c r="A2" s="12" t="s">
        <v>20</v>
      </c>
    </row>
    <row r="3" spans="1:5" x14ac:dyDescent="0.25">
      <c r="A3" s="12" t="s">
        <v>21</v>
      </c>
    </row>
    <row r="6" spans="1:5" ht="15.75" thickBot="1" x14ac:dyDescent="0.3">
      <c r="A6" t="s">
        <v>22</v>
      </c>
    </row>
    <row r="7" spans="1:5" x14ac:dyDescent="0.25">
      <c r="B7" s="14"/>
      <c r="C7" s="14"/>
      <c r="D7" s="14" t="s">
        <v>25</v>
      </c>
      <c r="E7" s="14" t="s">
        <v>27</v>
      </c>
    </row>
    <row r="8" spans="1:5" ht="15.75" thickBot="1" x14ac:dyDescent="0.3">
      <c r="B8" s="15" t="s">
        <v>23</v>
      </c>
      <c r="C8" s="15" t="s">
        <v>24</v>
      </c>
      <c r="D8" s="15" t="s">
        <v>26</v>
      </c>
      <c r="E8" s="15" t="s">
        <v>28</v>
      </c>
    </row>
    <row r="9" spans="1:5" ht="15.75" thickBot="1" x14ac:dyDescent="0.3">
      <c r="B9" s="13" t="s">
        <v>31</v>
      </c>
      <c r="C9" s="13" t="s">
        <v>2</v>
      </c>
      <c r="D9" s="13">
        <v>1.1000000000000001</v>
      </c>
      <c r="E9" s="13">
        <v>0.7094751463555421</v>
      </c>
    </row>
    <row r="11" spans="1:5" x14ac:dyDescent="0.25">
      <c r="A11" t="s">
        <v>29</v>
      </c>
    </row>
    <row r="12" spans="1:5" x14ac:dyDescent="0.25">
      <c r="B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55E3-A923-48B4-B581-48DBA2523A9D}">
  <dimension ref="A1:J13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12" t="s">
        <v>32</v>
      </c>
    </row>
    <row r="2" spans="1:10" x14ac:dyDescent="0.25">
      <c r="A2" s="12" t="s">
        <v>20</v>
      </c>
    </row>
    <row r="3" spans="1:10" x14ac:dyDescent="0.25">
      <c r="A3" s="12" t="s">
        <v>21</v>
      </c>
    </row>
    <row r="5" spans="1:10" ht="15.75" thickBot="1" x14ac:dyDescent="0.3"/>
    <row r="6" spans="1:10" x14ac:dyDescent="0.25">
      <c r="B6" s="14"/>
      <c r="C6" s="14" t="s">
        <v>33</v>
      </c>
      <c r="D6" s="14"/>
    </row>
    <row r="7" spans="1:10" ht="15.75" thickBot="1" x14ac:dyDescent="0.3">
      <c r="B7" s="15" t="s">
        <v>23</v>
      </c>
      <c r="C7" s="15" t="s">
        <v>24</v>
      </c>
      <c r="D7" s="15" t="s">
        <v>26</v>
      </c>
    </row>
    <row r="8" spans="1:10" ht="15.75" thickBot="1" x14ac:dyDescent="0.3">
      <c r="B8" s="13" t="s">
        <v>39</v>
      </c>
      <c r="C8" s="13" t="s">
        <v>3</v>
      </c>
      <c r="D8" s="13">
        <v>7.5216947858680605E-3</v>
      </c>
    </row>
    <row r="10" spans="1:10" ht="15.75" thickBot="1" x14ac:dyDescent="0.3"/>
    <row r="11" spans="1:10" x14ac:dyDescent="0.25">
      <c r="B11" s="14"/>
      <c r="C11" s="14" t="s">
        <v>34</v>
      </c>
      <c r="D11" s="14"/>
      <c r="F11" s="14" t="s">
        <v>35</v>
      </c>
      <c r="G11" s="14" t="s">
        <v>33</v>
      </c>
      <c r="I11" s="14" t="s">
        <v>38</v>
      </c>
      <c r="J11" s="14" t="s">
        <v>33</v>
      </c>
    </row>
    <row r="12" spans="1:10" ht="15.75" thickBot="1" x14ac:dyDescent="0.3">
      <c r="B12" s="15" t="s">
        <v>23</v>
      </c>
      <c r="C12" s="15" t="s">
        <v>24</v>
      </c>
      <c r="D12" s="15" t="s">
        <v>26</v>
      </c>
      <c r="F12" s="15" t="s">
        <v>36</v>
      </c>
      <c r="G12" s="15" t="s">
        <v>37</v>
      </c>
      <c r="I12" s="15" t="s">
        <v>36</v>
      </c>
      <c r="J12" s="15" t="s">
        <v>37</v>
      </c>
    </row>
    <row r="13" spans="1:10" ht="15.75" thickBot="1" x14ac:dyDescent="0.3">
      <c r="B13" s="13" t="s">
        <v>31</v>
      </c>
      <c r="C13" s="13" t="s">
        <v>2</v>
      </c>
      <c r="D13" s="13">
        <v>1.1000000000000001</v>
      </c>
      <c r="F13" s="13">
        <v>1</v>
      </c>
      <c r="G13" s="13">
        <v>-6.6228353844493659E-2</v>
      </c>
      <c r="I13" s="13">
        <v>1.1000000000000001</v>
      </c>
      <c r="J13" s="13">
        <v>7.5216947858680605E-3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B7F-E918-49A9-B3BD-7556D9780008}">
  <dimension ref="A1:U57"/>
  <sheetViews>
    <sheetView tabSelected="1" topLeftCell="A28" zoomScale="130" zoomScaleNormal="130" workbookViewId="0">
      <selection activeCell="N9" sqref="N9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12.85546875" bestFit="1" customWidth="1"/>
    <col min="4" max="4" width="13.42578125" bestFit="1" customWidth="1"/>
    <col min="6" max="6" width="13.28515625" bestFit="1" customWidth="1"/>
    <col min="7" max="7" width="9.5703125" bestFit="1" customWidth="1"/>
    <col min="8" max="8" width="10.140625" bestFit="1" customWidth="1"/>
    <col min="9" max="9" width="8.5703125" bestFit="1" customWidth="1"/>
    <col min="14" max="14" width="11.140625" customWidth="1"/>
  </cols>
  <sheetData>
    <row r="1" spans="1:1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x14ac:dyDescent="0.25">
      <c r="A3" s="24" t="s">
        <v>1</v>
      </c>
      <c r="B3" s="24"/>
      <c r="C3" s="24"/>
      <c r="D3" s="24"/>
      <c r="E3" s="24"/>
      <c r="F3" s="24"/>
      <c r="G3" s="24"/>
      <c r="H3" s="24"/>
      <c r="I3" s="24"/>
    </row>
    <row r="4" spans="1:11" x14ac:dyDescent="0.25">
      <c r="A4" s="2" t="s">
        <v>2</v>
      </c>
      <c r="B4" s="2" t="s">
        <v>3</v>
      </c>
    </row>
    <row r="5" spans="1:11" x14ac:dyDescent="0.25">
      <c r="A5">
        <v>1</v>
      </c>
      <c r="B5" s="3">
        <f>(COS(A5)-EXP(-(A5^2)/2)+A5-1)</f>
        <v>-6.6228353844493659E-2</v>
      </c>
    </row>
    <row r="6" spans="1:11" x14ac:dyDescent="0.25">
      <c r="A6">
        <v>1.1000000000000001</v>
      </c>
      <c r="B6" s="3">
        <f t="shared" ref="B6:B15" si="0">(COS(A6)-EXP(-(A6^2)/2)+A6-1)</f>
        <v>7.5216947858680605E-3</v>
      </c>
    </row>
    <row r="7" spans="1:11" x14ac:dyDescent="0.25">
      <c r="A7">
        <v>1.2</v>
      </c>
      <c r="B7" s="3">
        <f t="shared" si="0"/>
        <v>7.5605498516701841E-2</v>
      </c>
    </row>
    <row r="8" spans="1:11" x14ac:dyDescent="0.25">
      <c r="A8">
        <v>1.3</v>
      </c>
      <c r="B8" s="3">
        <f t="shared" si="0"/>
        <v>0.13794147041384841</v>
      </c>
    </row>
    <row r="9" spans="1:11" x14ac:dyDescent="0.25">
      <c r="A9">
        <v>1.4</v>
      </c>
      <c r="B9" s="3">
        <f t="shared" si="0"/>
        <v>0.1946560440488414</v>
      </c>
    </row>
    <row r="10" spans="1:11" x14ac:dyDescent="0.25">
      <c r="A10">
        <v>1.5</v>
      </c>
      <c r="B10" s="3">
        <f t="shared" si="0"/>
        <v>0.24608473430935307</v>
      </c>
    </row>
    <row r="11" spans="1:11" x14ac:dyDescent="0.25">
      <c r="A11">
        <v>1.6</v>
      </c>
      <c r="B11" s="3">
        <f t="shared" si="0"/>
        <v>0.29276317724551726</v>
      </c>
    </row>
    <row r="12" spans="1:11" x14ac:dyDescent="0.25">
      <c r="A12">
        <v>1.7</v>
      </c>
      <c r="B12" s="3">
        <f t="shared" si="0"/>
        <v>0.3354094291486116</v>
      </c>
    </row>
    <row r="13" spans="1:11" x14ac:dyDescent="0.25">
      <c r="A13">
        <v>1.8</v>
      </c>
      <c r="B13" s="3">
        <f t="shared" si="0"/>
        <v>0.37489920622329831</v>
      </c>
    </row>
    <row r="14" spans="1:11" x14ac:dyDescent="0.25">
      <c r="A14">
        <v>1.9</v>
      </c>
      <c r="B14" s="3">
        <f t="shared" si="0"/>
        <v>0.41223597655934174</v>
      </c>
    </row>
    <row r="15" spans="1:11" x14ac:dyDescent="0.25">
      <c r="A15">
        <v>2</v>
      </c>
      <c r="B15" s="3">
        <f t="shared" si="0"/>
        <v>0.44851788021624484</v>
      </c>
    </row>
    <row r="21" spans="1:21" x14ac:dyDescent="0.25">
      <c r="A21" s="24" t="s">
        <v>4</v>
      </c>
      <c r="B21" s="24"/>
      <c r="C21" s="24"/>
      <c r="D21" s="24"/>
      <c r="E21" s="24"/>
      <c r="F21" s="24"/>
      <c r="G21" s="24"/>
      <c r="H21" s="24"/>
      <c r="I21" s="1"/>
    </row>
    <row r="22" spans="1:21" ht="15.75" thickBot="1" x14ac:dyDescent="0.3">
      <c r="A22" s="24" t="s">
        <v>10</v>
      </c>
      <c r="B22" s="24"/>
      <c r="C22" s="24"/>
      <c r="D22" s="24"/>
      <c r="E22" s="24"/>
      <c r="F22" s="24"/>
      <c r="G22" s="4" t="s">
        <v>11</v>
      </c>
      <c r="H22" s="4">
        <v>1E-3</v>
      </c>
      <c r="I22" s="5"/>
    </row>
    <row r="23" spans="1:21" ht="15.75" thickBot="1" x14ac:dyDescent="0.3">
      <c r="A23" s="7" t="s">
        <v>5</v>
      </c>
      <c r="B23" s="7" t="s">
        <v>2</v>
      </c>
      <c r="C23" s="7" t="s">
        <v>6</v>
      </c>
      <c r="D23" s="7" t="s">
        <v>7</v>
      </c>
      <c r="E23" s="7" t="s">
        <v>3</v>
      </c>
      <c r="F23" s="7" t="s">
        <v>8</v>
      </c>
      <c r="G23" s="7" t="s">
        <v>9</v>
      </c>
      <c r="H23" s="7"/>
      <c r="J23" s="6"/>
      <c r="K23" s="5"/>
      <c r="L23" s="1"/>
    </row>
    <row r="24" spans="1:21" ht="15.75" thickBot="1" x14ac:dyDescent="0.3">
      <c r="A24" s="7">
        <v>1</v>
      </c>
      <c r="B24" s="7">
        <f>(A24+C24)/2</f>
        <v>1.05</v>
      </c>
      <c r="C24" s="7">
        <v>1.1000000000000001</v>
      </c>
      <c r="D24" s="7">
        <f>(COS(A24)-EXP(-(A24^2)/2)+A24-1)</f>
        <v>-6.6228353844493659E-2</v>
      </c>
      <c r="E24" s="7">
        <f>(COS(B24)-EXP(-(B24^2)/2)+B24-1)</f>
        <v>-2.8658025780072816E-2</v>
      </c>
      <c r="F24" s="7">
        <f>D24*E24</f>
        <v>1.8979738718472839E-3</v>
      </c>
      <c r="G24" s="7" t="str">
        <f t="shared" ref="G24:G28" si="1">IF(ABS(E24)&lt;=$H$22,"Корень","---")</f>
        <v>---</v>
      </c>
      <c r="H24" s="7"/>
    </row>
    <row r="25" spans="1:21" ht="15.75" thickBot="1" x14ac:dyDescent="0.3">
      <c r="A25" s="7">
        <f>IF(F24&lt;0,A24,B24)</f>
        <v>1.05</v>
      </c>
      <c r="B25" s="7">
        <f t="shared" ref="B25:B28" si="2">(A25+C25)/2</f>
        <v>1.0750000000000002</v>
      </c>
      <c r="C25" s="7">
        <f>IF(F24&lt;0,B24,C24)</f>
        <v>1.1000000000000001</v>
      </c>
      <c r="D25" s="7">
        <f t="shared" ref="D25:D28" si="3">(COS(A25)-EXP(-(A25^2)/2)+A25-1)</f>
        <v>-2.8658025780072816E-2</v>
      </c>
      <c r="E25" s="7">
        <f t="shared" ref="E25:E28" si="4">(COS(B25)-EXP(-(B25^2)/2)+B25-1)</f>
        <v>-1.0392241578385475E-2</v>
      </c>
      <c r="F25" s="7">
        <f>D25*E25</f>
        <v>2.9782112706611553E-4</v>
      </c>
      <c r="G25" s="7" t="str">
        <f t="shared" si="1"/>
        <v>---</v>
      </c>
      <c r="H25" s="7"/>
    </row>
    <row r="26" spans="1:21" ht="15.75" thickBot="1" x14ac:dyDescent="0.3">
      <c r="A26" s="7">
        <f>IF(F25&lt;0,A25,B25)</f>
        <v>1.0750000000000002</v>
      </c>
      <c r="B26" s="7">
        <f t="shared" si="2"/>
        <v>1.0875000000000001</v>
      </c>
      <c r="C26" s="7">
        <f>IF(F25&lt;0,B25,C25)</f>
        <v>1.1000000000000001</v>
      </c>
      <c r="D26" s="7">
        <f t="shared" si="3"/>
        <v>-1.0392241578385475E-2</v>
      </c>
      <c r="E26" s="7">
        <f t="shared" si="4"/>
        <v>-1.391070900009006E-3</v>
      </c>
      <c r="F26" s="7">
        <f>D26*E26</f>
        <v>1.4456344845555696E-5</v>
      </c>
      <c r="G26" s="7" t="str">
        <f t="shared" si="1"/>
        <v>---</v>
      </c>
      <c r="H26" s="7"/>
    </row>
    <row r="27" spans="1:21" ht="15.75" thickBot="1" x14ac:dyDescent="0.3">
      <c r="A27" s="7">
        <f>IF(F26&lt;0,A26,B26)</f>
        <v>1.0875000000000001</v>
      </c>
      <c r="B27" s="7">
        <f t="shared" si="2"/>
        <v>1.09375</v>
      </c>
      <c r="C27" s="7">
        <f>IF(F26&lt;0,B26,C26)</f>
        <v>1.1000000000000001</v>
      </c>
      <c r="D27" s="7">
        <f t="shared" si="3"/>
        <v>-1.391070900009006E-3</v>
      </c>
      <c r="E27" s="7">
        <f t="shared" si="4"/>
        <v>3.0763876587522887E-3</v>
      </c>
      <c r="F27" s="7">
        <f>D27*E27</f>
        <v>-4.2794733492371447E-6</v>
      </c>
      <c r="G27" s="7" t="str">
        <f t="shared" si="1"/>
        <v>---</v>
      </c>
      <c r="H27" s="7"/>
      <c r="J27" s="19"/>
    </row>
    <row r="28" spans="1:21" ht="15.75" thickBot="1" x14ac:dyDescent="0.3">
      <c r="A28" s="7">
        <f>IF(F27&lt;0,A27,B27)</f>
        <v>1.0875000000000001</v>
      </c>
      <c r="B28" s="7">
        <f t="shared" si="2"/>
        <v>1.0906250000000002</v>
      </c>
      <c r="C28" s="7">
        <f>IF(F27&lt;0,B27,C27)</f>
        <v>1.09375</v>
      </c>
      <c r="D28" s="7">
        <f t="shared" si="3"/>
        <v>-1.391070900009006E-3</v>
      </c>
      <c r="E28" s="7">
        <f t="shared" si="4"/>
        <v>8.4542428876011044E-4</v>
      </c>
      <c r="F28" s="7">
        <f>D28*E28</f>
        <v>-1.1760451262550006E-6</v>
      </c>
      <c r="G28" s="7" t="str">
        <f t="shared" si="1"/>
        <v>Корень</v>
      </c>
      <c r="H28" s="7"/>
    </row>
    <row r="30" spans="1:21" x14ac:dyDescent="0.25">
      <c r="A30" s="25" t="s">
        <v>12</v>
      </c>
      <c r="B30" s="25"/>
      <c r="C30" s="25"/>
      <c r="D30" s="25"/>
      <c r="F30" s="24" t="s">
        <v>13</v>
      </c>
      <c r="G30" s="24"/>
      <c r="H30" s="24"/>
      <c r="I30" s="24"/>
    </row>
    <row r="31" spans="1:21" ht="15.75" x14ac:dyDescent="0.25">
      <c r="A31" s="8"/>
      <c r="B31" s="8" t="s">
        <v>11</v>
      </c>
      <c r="C31" s="9">
        <v>9.9999999999999995E-7</v>
      </c>
      <c r="D31" s="8"/>
      <c r="F31" s="3" t="s">
        <v>15</v>
      </c>
      <c r="G31" s="10" t="s">
        <v>11</v>
      </c>
      <c r="H31" s="10">
        <v>1E-3</v>
      </c>
      <c r="I31" s="3"/>
      <c r="L31" s="11"/>
      <c r="R31" s="17"/>
      <c r="S31" s="17"/>
      <c r="T31" s="17"/>
      <c r="U31" s="18"/>
    </row>
    <row r="32" spans="1:21" x14ac:dyDescent="0.25">
      <c r="A32" s="8" t="s">
        <v>2</v>
      </c>
      <c r="B32" s="8" t="s">
        <v>3</v>
      </c>
      <c r="C32" s="8" t="s">
        <v>14</v>
      </c>
      <c r="D32" s="8" t="s">
        <v>9</v>
      </c>
      <c r="F32" s="10" t="s">
        <v>2</v>
      </c>
      <c r="G32" s="10" t="s">
        <v>3</v>
      </c>
      <c r="H32" s="10" t="s">
        <v>16</v>
      </c>
      <c r="I32" s="10" t="s">
        <v>9</v>
      </c>
      <c r="R32" s="17"/>
      <c r="S32" s="17"/>
      <c r="T32" s="17"/>
      <c r="U32" s="17"/>
    </row>
    <row r="33" spans="1:21" x14ac:dyDescent="0.25">
      <c r="A33" s="9">
        <v>1</v>
      </c>
      <c r="B33" s="9">
        <f>(COS(A33)-EXP(-(A33^2)/2)+A33-1)</f>
        <v>-6.6228353844493659E-2</v>
      </c>
      <c r="C33" s="9">
        <f>-SIN(A33)+A33*EXP(-(A33^2)/2)+1</f>
        <v>0.76505967490473692</v>
      </c>
      <c r="D33" s="8" t="str">
        <f>IF(ABS(B33)&lt;$C$31,"вып","---")</f>
        <v>---</v>
      </c>
      <c r="F33" s="20">
        <v>1</v>
      </c>
      <c r="G33" s="20">
        <f>(COS(F33)-EXP(-(F33^2)/2)+F33-1)</f>
        <v>-6.6228353844493659E-2</v>
      </c>
      <c r="H33" s="20">
        <f>-(COS(F33)-EXP(-(F33^2)/2)-1)</f>
        <v>1.0662283538444937</v>
      </c>
      <c r="I33" s="20" t="str">
        <f>IF(ABS(G33)&lt;$H$31,"вып","---")</f>
        <v>---</v>
      </c>
      <c r="R33" s="17"/>
      <c r="S33" s="17"/>
      <c r="T33" s="17"/>
      <c r="U33" s="17"/>
    </row>
    <row r="34" spans="1:21" x14ac:dyDescent="0.25">
      <c r="A34" s="9">
        <f>A33-B33/C33</f>
        <v>1.0865662588382274</v>
      </c>
      <c r="B34" s="9">
        <f>(COS(A34)-EXP(-(A34^2)/2)+A34-1)</f>
        <v>-2.0604017948028241E-3</v>
      </c>
      <c r="C34" s="9">
        <f t="shared" ref="C34:C36" si="5">-SIN(A34)+A34*EXP(-(A34^2)/2)+1</f>
        <v>0.71709112306097311</v>
      </c>
      <c r="D34" s="8" t="str">
        <f>IF(ABS(B34)&lt;$C$31,"вып","---")</f>
        <v>---</v>
      </c>
      <c r="F34" s="20">
        <f>H33</f>
        <v>1.0662283538444937</v>
      </c>
      <c r="G34" s="20">
        <f>(COS(F34)-EXP(-(F34^2)/2)+F34-1)</f>
        <v>-1.6761203142161563E-2</v>
      </c>
      <c r="H34" s="20">
        <f t="shared" ref="H34:H37" si="6">-(COS(F34)-EXP(-(F34^2)/2)-1)</f>
        <v>1.0829895569866552</v>
      </c>
      <c r="I34" s="20" t="str">
        <f>IF(ABS(G34)&lt;$H$31,"вып","---")</f>
        <v>---</v>
      </c>
      <c r="R34" s="17"/>
      <c r="S34" s="17"/>
      <c r="T34" s="17"/>
      <c r="U34" s="17"/>
    </row>
    <row r="35" spans="1:21" ht="15.75" thickBot="1" x14ac:dyDescent="0.3">
      <c r="A35" s="26">
        <f t="shared" ref="A35:A36" si="7">A34-B34/C34</f>
        <v>1.0894395363458442</v>
      </c>
      <c r="B35" s="26">
        <f t="shared" ref="B35:B36" si="8">(COS(A35)-EXP(-(A35^2)/2)+A35-1)</f>
        <v>-2.3356350533632053E-6</v>
      </c>
      <c r="C35" s="26">
        <f t="shared" si="5"/>
        <v>0.715465073710289</v>
      </c>
      <c r="D35" s="21" t="str">
        <f t="shared" ref="D35:D36" si="9">IF(ABS(B35)&lt;$C$31,"вып","---")</f>
        <v>---</v>
      </c>
      <c r="F35" s="20">
        <f t="shared" ref="F35:F37" si="10">H34</f>
        <v>1.0829895569866552</v>
      </c>
      <c r="G35" s="20">
        <f t="shared" ref="G35:G37" si="11">(COS(F35)-EXP(-(F35^2)/2)+F35-1)</f>
        <v>-4.6288392662279243E-3</v>
      </c>
      <c r="H35" s="20">
        <f t="shared" si="6"/>
        <v>1.0876183962528831</v>
      </c>
      <c r="I35" s="20" t="str">
        <f t="shared" ref="I35:I36" si="12">IF(ABS(G35)&lt;$H$31,"вып","---")</f>
        <v>---</v>
      </c>
      <c r="R35" s="17"/>
      <c r="S35" s="17"/>
      <c r="T35" s="17"/>
      <c r="U35" s="17"/>
    </row>
    <row r="36" spans="1:21" ht="15.75" thickBot="1" x14ac:dyDescent="0.3">
      <c r="A36" s="27">
        <f t="shared" si="7"/>
        <v>1.0894428008448942</v>
      </c>
      <c r="B36" s="28">
        <f t="shared" si="8"/>
        <v>-3.0170310694188629E-12</v>
      </c>
      <c r="C36" s="28">
        <f t="shared" si="5"/>
        <v>0.71546322528975814</v>
      </c>
      <c r="D36" s="22" t="str">
        <f t="shared" si="9"/>
        <v>вып</v>
      </c>
      <c r="F36" s="20">
        <f t="shared" si="10"/>
        <v>1.0876183962528831</v>
      </c>
      <c r="G36" s="20">
        <f t="shared" si="11"/>
        <v>-1.3062365049846258E-3</v>
      </c>
      <c r="H36" s="20">
        <f t="shared" si="6"/>
        <v>1.0889246327578679</v>
      </c>
      <c r="I36" s="20" t="str">
        <f t="shared" si="12"/>
        <v>---</v>
      </c>
      <c r="R36" s="17"/>
      <c r="S36" s="17"/>
      <c r="T36" s="17"/>
      <c r="U36" s="17"/>
    </row>
    <row r="37" spans="1:21" x14ac:dyDescent="0.25">
      <c r="F37" s="10">
        <f t="shared" si="10"/>
        <v>1.0889246327578679</v>
      </c>
      <c r="G37" s="10">
        <f t="shared" si="11"/>
        <v>-3.7080622343910186E-4</v>
      </c>
      <c r="H37" s="20">
        <f t="shared" si="6"/>
        <v>1.089295438981307</v>
      </c>
      <c r="I37" s="10" t="str">
        <f>IF(ABS(G37)&lt;$H$31,"вып","---")</f>
        <v>вып</v>
      </c>
      <c r="R37" s="17"/>
      <c r="S37" s="17"/>
      <c r="T37" s="17"/>
      <c r="U37" s="17"/>
    </row>
    <row r="38" spans="1:21" x14ac:dyDescent="0.25">
      <c r="F38" s="3"/>
      <c r="G38" s="3"/>
      <c r="H38" s="3"/>
      <c r="I38" s="3"/>
      <c r="R38" s="17"/>
      <c r="S38" s="17"/>
      <c r="T38" s="17"/>
      <c r="U38" s="17"/>
    </row>
    <row r="39" spans="1:21" x14ac:dyDescent="0.25">
      <c r="F39" s="3"/>
      <c r="G39" s="3"/>
      <c r="H39" s="3"/>
      <c r="I39" s="3"/>
      <c r="R39" s="17"/>
      <c r="S39" s="17"/>
      <c r="T39" s="17"/>
      <c r="U39" s="17"/>
    </row>
    <row r="40" spans="1:21" x14ac:dyDescent="0.25">
      <c r="F40" s="3"/>
      <c r="G40" s="3"/>
      <c r="H40" s="3"/>
      <c r="I40" s="3"/>
      <c r="R40" s="17"/>
      <c r="S40" s="17"/>
      <c r="T40" s="17"/>
      <c r="U40" s="17"/>
    </row>
    <row r="41" spans="1:21" x14ac:dyDescent="0.25">
      <c r="F41" s="3"/>
      <c r="G41" s="3"/>
      <c r="H41" s="3"/>
      <c r="I41" s="3"/>
      <c r="R41" s="17"/>
      <c r="S41" s="17"/>
      <c r="T41" s="17"/>
      <c r="U41" s="17"/>
    </row>
    <row r="42" spans="1:21" x14ac:dyDescent="0.25">
      <c r="F42" s="3"/>
      <c r="G42" s="3"/>
      <c r="H42" s="3"/>
      <c r="I42" s="3"/>
      <c r="N42" s="17"/>
      <c r="O42" s="17"/>
      <c r="P42" s="17"/>
      <c r="Q42" s="17"/>
    </row>
    <row r="43" spans="1:21" x14ac:dyDescent="0.25">
      <c r="F43" s="3"/>
      <c r="G43" s="3"/>
      <c r="H43" s="3"/>
      <c r="I43" s="3"/>
    </row>
    <row r="44" spans="1:21" x14ac:dyDescent="0.25">
      <c r="F44" s="3"/>
      <c r="G44" s="3"/>
      <c r="H44" s="3"/>
      <c r="I44" s="3"/>
    </row>
    <row r="45" spans="1:21" x14ac:dyDescent="0.25">
      <c r="F45" s="3"/>
      <c r="G45" s="3"/>
      <c r="H45" s="3"/>
      <c r="I45" s="3"/>
    </row>
    <row r="46" spans="1:21" x14ac:dyDescent="0.25">
      <c r="F46" s="3"/>
      <c r="G46" s="3"/>
      <c r="H46" s="3"/>
      <c r="I46" s="3"/>
    </row>
    <row r="47" spans="1:21" x14ac:dyDescent="0.25">
      <c r="F47" s="3"/>
      <c r="G47" s="3"/>
      <c r="H47" s="3"/>
      <c r="I47" s="3"/>
    </row>
    <row r="48" spans="1:21" x14ac:dyDescent="0.25">
      <c r="F48" s="3"/>
      <c r="G48" s="3"/>
      <c r="H48" s="3"/>
      <c r="I48" s="3"/>
    </row>
    <row r="49" spans="1:9" x14ac:dyDescent="0.25">
      <c r="F49" s="3"/>
      <c r="G49" s="3"/>
      <c r="H49" s="3"/>
      <c r="I49" s="3"/>
    </row>
    <row r="50" spans="1:9" x14ac:dyDescent="0.25">
      <c r="F50" s="3"/>
      <c r="G50" s="3"/>
      <c r="H50" s="3"/>
      <c r="I50" s="3"/>
    </row>
    <row r="51" spans="1:9" x14ac:dyDescent="0.25">
      <c r="F51" s="3"/>
      <c r="G51" s="3"/>
      <c r="H51" s="3"/>
      <c r="I51" s="3"/>
    </row>
    <row r="52" spans="1:9" x14ac:dyDescent="0.25">
      <c r="F52" s="3"/>
      <c r="G52" s="3"/>
      <c r="H52" s="3"/>
      <c r="I52" s="3"/>
    </row>
    <row r="53" spans="1:9" x14ac:dyDescent="0.25">
      <c r="F53" s="3"/>
      <c r="G53" s="3"/>
      <c r="H53" s="3"/>
      <c r="I53" s="3"/>
    </row>
    <row r="54" spans="1:9" x14ac:dyDescent="0.25">
      <c r="F54" s="3"/>
      <c r="G54" s="3"/>
      <c r="H54" s="3"/>
      <c r="I54" s="3"/>
    </row>
    <row r="55" spans="1:9" x14ac:dyDescent="0.25">
      <c r="A55" s="23" t="s">
        <v>18</v>
      </c>
      <c r="B55" s="23"/>
      <c r="F55" s="23" t="s">
        <v>17</v>
      </c>
      <c r="G55" s="23"/>
    </row>
    <row r="56" spans="1:9" x14ac:dyDescent="0.25">
      <c r="A56" s="16" t="s">
        <v>2</v>
      </c>
      <c r="B56" s="16" t="s">
        <v>3</v>
      </c>
      <c r="F56" s="16" t="s">
        <v>2</v>
      </c>
      <c r="G56" s="16" t="s">
        <v>3</v>
      </c>
    </row>
    <row r="57" spans="1:9" x14ac:dyDescent="0.25">
      <c r="A57" s="16">
        <v>1.0893654693300068</v>
      </c>
      <c r="B57" s="16">
        <f>(COS(A57)-EXP(-(A57^2)/2)+A57-1)</f>
        <v>-5.5329551100324892E-5</v>
      </c>
      <c r="F57" s="16">
        <v>1.0894428007403969</v>
      </c>
      <c r="G57" s="16">
        <f>(COS(F57)-EXP(-(F57^2)/2)+F57-1)</f>
        <v>-7.7780892837608917E-11</v>
      </c>
    </row>
  </sheetData>
  <mergeCells count="8">
    <mergeCell ref="F55:G55"/>
    <mergeCell ref="A55:B55"/>
    <mergeCell ref="F30:I30"/>
    <mergeCell ref="A1:K1"/>
    <mergeCell ref="A3:I3"/>
    <mergeCell ref="A21:H21"/>
    <mergeCell ref="A22:F22"/>
    <mergeCell ref="A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об устойчивости 1</vt:lpstr>
      <vt:lpstr>Отчет о пределах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2023-09-09T15:34:12Z</dcterms:created>
  <dcterms:modified xsi:type="dcterms:W3CDTF">2023-09-13T10:16:37Z</dcterms:modified>
</cp:coreProperties>
</file>