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ynthèse_DY" sheetId="2" r:id="rId1"/>
    <sheet name="synhtèse" sheetId="1" r:id="rId2"/>
  </sheets>
  <calcPr calcId="152511"/>
</workbook>
</file>

<file path=xl/calcChain.xml><?xml version="1.0" encoding="utf-8"?>
<calcChain xmlns="http://schemas.openxmlformats.org/spreadsheetml/2006/main">
  <c r="I17" i="2" l="1"/>
  <c r="G17" i="2"/>
  <c r="E17" i="2"/>
  <c r="C17" i="2"/>
  <c r="R5" i="2"/>
  <c r="P5" i="2"/>
  <c r="P16" i="2" s="1"/>
  <c r="N5" i="2"/>
  <c r="T27" i="2"/>
  <c r="S27" i="2"/>
  <c r="R27" i="2"/>
  <c r="Q27" i="2"/>
  <c r="P27" i="2"/>
  <c r="O27" i="2"/>
  <c r="N27" i="2"/>
  <c r="D29" i="2"/>
  <c r="Q17" i="2"/>
  <c r="M17" i="2"/>
  <c r="H17" i="2"/>
  <c r="F17" i="2"/>
  <c r="D17" i="2"/>
  <c r="R15" i="2"/>
  <c r="H26" i="2" s="1"/>
  <c r="N15" i="2"/>
  <c r="D26" i="2" s="1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S17" i="2" s="1"/>
  <c r="R8" i="2"/>
  <c r="Q8" i="2"/>
  <c r="P8" i="2"/>
  <c r="O8" i="2"/>
  <c r="O17" i="2" s="1"/>
  <c r="N8" i="2"/>
  <c r="M8" i="2"/>
  <c r="S7" i="2"/>
  <c r="R7" i="2"/>
  <c r="R17" i="2" s="1"/>
  <c r="Q7" i="2"/>
  <c r="P7" i="2"/>
  <c r="P17" i="2" s="1"/>
  <c r="O7" i="2"/>
  <c r="N7" i="2"/>
  <c r="N17" i="2" s="1"/>
  <c r="M7" i="2"/>
  <c r="S6" i="2"/>
  <c r="R6" i="2"/>
  <c r="Q6" i="2"/>
  <c r="P6" i="2"/>
  <c r="O6" i="2"/>
  <c r="N6" i="2"/>
  <c r="M6" i="2"/>
  <c r="S5" i="2"/>
  <c r="Q5" i="2"/>
  <c r="O5" i="2"/>
  <c r="M5" i="2"/>
  <c r="S4" i="2"/>
  <c r="R4" i="2"/>
  <c r="Q4" i="2"/>
  <c r="P4" i="2"/>
  <c r="O4" i="2"/>
  <c r="N4" i="2"/>
  <c r="M4" i="2"/>
  <c r="S3" i="2"/>
  <c r="S15" i="2" s="1"/>
  <c r="I25" i="2" s="1"/>
  <c r="R3" i="2"/>
  <c r="Q3" i="2"/>
  <c r="Q15" i="2" s="1"/>
  <c r="G25" i="2" s="1"/>
  <c r="P3" i="2"/>
  <c r="P15" i="2" s="1"/>
  <c r="O3" i="2"/>
  <c r="O15" i="2" s="1"/>
  <c r="E25" i="2" s="1"/>
  <c r="N3" i="2"/>
  <c r="M3" i="2"/>
  <c r="M15" i="2" s="1"/>
  <c r="C25" i="2" s="1"/>
  <c r="N3" i="1"/>
  <c r="O3" i="1"/>
  <c r="P3" i="1"/>
  <c r="Q3" i="1"/>
  <c r="R3" i="1"/>
  <c r="S3" i="1"/>
  <c r="N4" i="1"/>
  <c r="O4" i="1"/>
  <c r="P4" i="1"/>
  <c r="Q4" i="1"/>
  <c r="R4" i="1"/>
  <c r="S4" i="1"/>
  <c r="M4" i="1"/>
  <c r="M3" i="1"/>
  <c r="C36" i="1"/>
  <c r="D36" i="1"/>
  <c r="E36" i="1"/>
  <c r="F36" i="1"/>
  <c r="G36" i="1"/>
  <c r="H36" i="1"/>
  <c r="I36" i="1"/>
  <c r="N21" i="2" l="1"/>
  <c r="P21" i="2"/>
  <c r="R21" i="2"/>
  <c r="M21" i="2"/>
  <c r="O21" i="2"/>
  <c r="Q21" i="2"/>
  <c r="S21" i="2"/>
  <c r="O16" i="2"/>
  <c r="S16" i="2"/>
  <c r="S20" i="2" s="1"/>
  <c r="N16" i="2"/>
  <c r="D28" i="2" s="1"/>
  <c r="R16" i="2"/>
  <c r="H28" i="2" s="1"/>
  <c r="F28" i="2"/>
  <c r="F27" i="2"/>
  <c r="M16" i="2"/>
  <c r="Q16" i="2"/>
  <c r="Q19" i="2" s="1"/>
  <c r="F26" i="2"/>
  <c r="F25" i="2"/>
  <c r="C27" i="2"/>
  <c r="M19" i="2"/>
  <c r="C28" i="2"/>
  <c r="G27" i="2"/>
  <c r="E29" i="2"/>
  <c r="E30" i="2"/>
  <c r="O20" i="2"/>
  <c r="I29" i="2"/>
  <c r="I30" i="2"/>
  <c r="E27" i="2"/>
  <c r="O19" i="2"/>
  <c r="I27" i="2"/>
  <c r="C29" i="2"/>
  <c r="C30" i="2"/>
  <c r="G29" i="2"/>
  <c r="G30" i="2"/>
  <c r="N19" i="2"/>
  <c r="D25" i="2"/>
  <c r="H25" i="2"/>
  <c r="E26" i="2"/>
  <c r="I26" i="2"/>
  <c r="D30" i="2"/>
  <c r="N20" i="2"/>
  <c r="F30" i="2"/>
  <c r="P20" i="2"/>
  <c r="H30" i="2"/>
  <c r="H29" i="2"/>
  <c r="P19" i="2"/>
  <c r="M20" i="2"/>
  <c r="C26" i="2"/>
  <c r="G26" i="2"/>
  <c r="D27" i="2"/>
  <c r="E28" i="2"/>
  <c r="F29" i="2"/>
  <c r="I28" i="2" l="1"/>
  <c r="H27" i="2"/>
  <c r="Q20" i="2"/>
  <c r="R20" i="2"/>
  <c r="H36" i="2" s="1"/>
  <c r="R19" i="2"/>
  <c r="S19" i="2"/>
  <c r="I34" i="2" s="1"/>
  <c r="G28" i="2"/>
  <c r="G35" i="2"/>
  <c r="G36" i="2"/>
  <c r="F34" i="2"/>
  <c r="P23" i="2"/>
  <c r="F40" i="2" s="1"/>
  <c r="F33" i="2"/>
  <c r="F36" i="2"/>
  <c r="F35" i="2"/>
  <c r="D36" i="2"/>
  <c r="D35" i="2"/>
  <c r="H34" i="2"/>
  <c r="H33" i="2"/>
  <c r="S23" i="2"/>
  <c r="I40" i="2" s="1"/>
  <c r="E33" i="2"/>
  <c r="E34" i="2"/>
  <c r="O23" i="2"/>
  <c r="E40" i="2" s="1"/>
  <c r="I35" i="2"/>
  <c r="I36" i="2"/>
  <c r="C33" i="2"/>
  <c r="C34" i="2"/>
  <c r="M23" i="2"/>
  <c r="C40" i="2" s="1"/>
  <c r="C35" i="2"/>
  <c r="C36" i="2"/>
  <c r="D34" i="2"/>
  <c r="N23" i="2"/>
  <c r="D40" i="2" s="1"/>
  <c r="D33" i="2"/>
  <c r="E35" i="2"/>
  <c r="E36" i="2"/>
  <c r="G33" i="2"/>
  <c r="G34" i="2"/>
  <c r="Q23" i="2"/>
  <c r="G40" i="2" s="1"/>
  <c r="I33" i="2" l="1"/>
  <c r="R23" i="2"/>
  <c r="H40" i="2" s="1"/>
  <c r="H35" i="2"/>
  <c r="D17" i="1" l="1"/>
  <c r="E17" i="1"/>
  <c r="F17" i="1"/>
  <c r="G17" i="1"/>
  <c r="H17" i="1"/>
  <c r="I17" i="1"/>
  <c r="C17" i="1"/>
  <c r="N9" i="1"/>
  <c r="O9" i="1"/>
  <c r="P9" i="1"/>
  <c r="Q9" i="1"/>
  <c r="R9" i="1"/>
  <c r="S9" i="1"/>
  <c r="N10" i="1"/>
  <c r="O10" i="1"/>
  <c r="P10" i="1"/>
  <c r="Q10" i="1"/>
  <c r="R10" i="1"/>
  <c r="S10" i="1"/>
  <c r="M10" i="1"/>
  <c r="M9" i="1"/>
  <c r="N7" i="1"/>
  <c r="O7" i="1"/>
  <c r="P7" i="1"/>
  <c r="Q7" i="1"/>
  <c r="R7" i="1"/>
  <c r="S7" i="1"/>
  <c r="N8" i="1"/>
  <c r="O8" i="1"/>
  <c r="P8" i="1"/>
  <c r="Q8" i="1"/>
  <c r="R8" i="1"/>
  <c r="S8" i="1"/>
  <c r="M8" i="1"/>
  <c r="M7" i="1"/>
  <c r="S6" i="1"/>
  <c r="Q6" i="1"/>
  <c r="N5" i="1"/>
  <c r="O5" i="1"/>
  <c r="P5" i="1"/>
  <c r="Q5" i="1"/>
  <c r="Q16" i="1" s="1"/>
  <c r="R5" i="1"/>
  <c r="S5" i="1"/>
  <c r="N6" i="1"/>
  <c r="O6" i="1"/>
  <c r="P6" i="1"/>
  <c r="R6" i="1"/>
  <c r="M6" i="1"/>
  <c r="M5" i="1"/>
  <c r="R15" i="1" l="1"/>
  <c r="P15" i="1"/>
  <c r="F26" i="1" s="1"/>
  <c r="N15" i="1"/>
  <c r="P16" i="1"/>
  <c r="F28" i="1" s="1"/>
  <c r="N16" i="1"/>
  <c r="R17" i="1"/>
  <c r="P17" i="1"/>
  <c r="N17" i="1"/>
  <c r="N20" i="1" s="1"/>
  <c r="R21" i="1"/>
  <c r="P21" i="1"/>
  <c r="N21" i="1"/>
  <c r="M21" i="1"/>
  <c r="S21" i="1"/>
  <c r="Q21" i="1"/>
  <c r="O21" i="1"/>
  <c r="M15" i="1"/>
  <c r="C25" i="1" s="1"/>
  <c r="S15" i="1"/>
  <c r="I26" i="1" s="1"/>
  <c r="Q15" i="1"/>
  <c r="G26" i="1" s="1"/>
  <c r="O15" i="1"/>
  <c r="E26" i="1" s="1"/>
  <c r="M16" i="1"/>
  <c r="C28" i="1" s="1"/>
  <c r="S16" i="1"/>
  <c r="S19" i="1" s="1"/>
  <c r="O16" i="1"/>
  <c r="E27" i="1" s="1"/>
  <c r="M17" i="1"/>
  <c r="C30" i="1" s="1"/>
  <c r="S17" i="1"/>
  <c r="I30" i="1" s="1"/>
  <c r="Q17" i="1"/>
  <c r="G30" i="1" s="1"/>
  <c r="O17" i="1"/>
  <c r="O20" i="1" s="1"/>
  <c r="H25" i="1"/>
  <c r="H26" i="1"/>
  <c r="G28" i="1"/>
  <c r="G27" i="1"/>
  <c r="C29" i="1"/>
  <c r="E30" i="1"/>
  <c r="D25" i="1"/>
  <c r="D26" i="1"/>
  <c r="R16" i="1"/>
  <c r="N19" i="1"/>
  <c r="D28" i="1"/>
  <c r="D27" i="1"/>
  <c r="H30" i="1"/>
  <c r="F30" i="1"/>
  <c r="F29" i="1"/>
  <c r="F25" i="1" l="1"/>
  <c r="D30" i="1"/>
  <c r="F27" i="1"/>
  <c r="P20" i="1"/>
  <c r="F35" i="1" s="1"/>
  <c r="C27" i="1"/>
  <c r="R20" i="1"/>
  <c r="I29" i="1"/>
  <c r="E28" i="1"/>
  <c r="M19" i="1"/>
  <c r="C33" i="1" s="1"/>
  <c r="P19" i="1"/>
  <c r="F34" i="1" s="1"/>
  <c r="G25" i="1"/>
  <c r="P23" i="1"/>
  <c r="F40" i="1" s="1"/>
  <c r="D29" i="1"/>
  <c r="H29" i="1"/>
  <c r="N23" i="1"/>
  <c r="D40" i="1" s="1"/>
  <c r="E29" i="1"/>
  <c r="Q19" i="1"/>
  <c r="G34" i="1" s="1"/>
  <c r="C26" i="1"/>
  <c r="D35" i="1"/>
  <c r="D33" i="1"/>
  <c r="D34" i="1"/>
  <c r="E35" i="1"/>
  <c r="C34" i="1"/>
  <c r="I34" i="1"/>
  <c r="I33" i="1"/>
  <c r="F33" i="1"/>
  <c r="G29" i="1"/>
  <c r="I25" i="1"/>
  <c r="Q20" i="1"/>
  <c r="M20" i="1"/>
  <c r="I28" i="1"/>
  <c r="E25" i="1"/>
  <c r="S20" i="1"/>
  <c r="S23" i="1" s="1"/>
  <c r="I40" i="1" s="1"/>
  <c r="O19" i="1"/>
  <c r="O23" i="1" s="1"/>
  <c r="E40" i="1" s="1"/>
  <c r="I27" i="1"/>
  <c r="R19" i="1"/>
  <c r="H28" i="1"/>
  <c r="H27" i="1"/>
  <c r="M23" i="1" l="1"/>
  <c r="C40" i="1" s="1"/>
  <c r="H35" i="1"/>
  <c r="R23" i="1"/>
  <c r="H40" i="1" s="1"/>
  <c r="G33" i="1"/>
  <c r="Q23" i="1"/>
  <c r="G40" i="1" s="1"/>
  <c r="H33" i="1"/>
  <c r="H34" i="1"/>
  <c r="E34" i="1"/>
  <c r="E33" i="1"/>
  <c r="C35" i="1"/>
  <c r="I35" i="1"/>
  <c r="G35" i="1"/>
</calcChain>
</file>

<file path=xl/sharedStrings.xml><?xml version="1.0" encoding="utf-8"?>
<sst xmlns="http://schemas.openxmlformats.org/spreadsheetml/2006/main" count="134" uniqueCount="28">
  <si>
    <t>Vitesse [rpm]</t>
  </si>
  <si>
    <t>U</t>
  </si>
  <si>
    <t>Amplitude[g.mm]</t>
  </si>
  <si>
    <t>V</t>
  </si>
  <si>
    <t>Amplitude càc[µm]</t>
  </si>
  <si>
    <t>Approche Murphy et Lorenz</t>
  </si>
  <si>
    <t>Approche Analytique Améliorée</t>
  </si>
  <si>
    <t>T</t>
  </si>
  <si>
    <t>A</t>
  </si>
  <si>
    <t>Phase[deg]</t>
  </si>
  <si>
    <t>Amplitude [°C]</t>
  </si>
  <si>
    <t>Module[µm/gmm]</t>
  </si>
  <si>
    <t>B</t>
  </si>
  <si>
    <t>C</t>
  </si>
  <si>
    <t>Module [°C/µm]</t>
  </si>
  <si>
    <t>Module [gmm/°C]</t>
  </si>
  <si>
    <t>Ux</t>
  </si>
  <si>
    <t>Uy</t>
  </si>
  <si>
    <t>Vx</t>
  </si>
  <si>
    <t>Vy</t>
  </si>
  <si>
    <t>Tx</t>
  </si>
  <si>
    <t>Ty</t>
  </si>
  <si>
    <t>Cx</t>
  </si>
  <si>
    <t>Cy</t>
  </si>
  <si>
    <t>BAC</t>
  </si>
  <si>
    <t>Produit ABC*cos(A+B+C)</t>
  </si>
  <si>
    <t>ς</t>
  </si>
  <si>
    <t>Paramètre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</si>
</sst>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4" workbookViewId="0">
      <selection activeCell="K21" sqref="K21"/>
    </sheetView>
  </sheetViews>
  <sheetFormatPr baseColWidth="10" defaultColWidth="9.140625" defaultRowHeight="15" x14ac:dyDescent="0.25"/>
  <cols>
    <col min="1" max="1" width="8.140625" style="1" customWidth="1"/>
    <col min="2" max="2" width="22.7109375" style="1" bestFit="1" customWidth="1"/>
    <col min="3" max="11" width="9.140625" style="1"/>
    <col min="12" max="12" width="18" style="1" bestFit="1" customWidth="1"/>
    <col min="13" max="13" width="12.85546875" style="1" customWidth="1"/>
    <col min="14" max="15" width="9.140625" style="1"/>
    <col min="16" max="16" width="8.28515625" style="1" bestFit="1" customWidth="1"/>
    <col min="17" max="16384" width="9.140625" style="1"/>
  </cols>
  <sheetData>
    <row r="1" spans="1:19" x14ac:dyDescent="0.25">
      <c r="B1" s="1" t="s">
        <v>27</v>
      </c>
      <c r="C1" s="6" t="s">
        <v>6</v>
      </c>
      <c r="D1" s="6"/>
      <c r="E1" s="6"/>
      <c r="F1" s="6"/>
      <c r="G1" s="6"/>
      <c r="H1" s="6"/>
      <c r="I1" s="6"/>
      <c r="M1" s="6" t="s">
        <v>6</v>
      </c>
      <c r="N1" s="6"/>
      <c r="O1" s="6"/>
      <c r="P1" s="6"/>
      <c r="Q1" s="6"/>
      <c r="R1" s="6"/>
      <c r="S1" s="6"/>
    </row>
    <row r="2" spans="1:19" x14ac:dyDescent="0.25">
      <c r="B2" s="1" t="s">
        <v>0</v>
      </c>
      <c r="C2" s="6">
        <v>7500</v>
      </c>
      <c r="D2" s="6"/>
      <c r="E2" s="6"/>
      <c r="F2" s="6"/>
      <c r="G2" s="6"/>
      <c r="H2" s="6"/>
      <c r="I2" s="6"/>
      <c r="L2" s="1" t="s">
        <v>0</v>
      </c>
      <c r="M2" s="6">
        <v>7500</v>
      </c>
      <c r="N2" s="6"/>
      <c r="O2" s="6"/>
      <c r="P2" s="6"/>
      <c r="Q2" s="6"/>
      <c r="R2" s="6"/>
      <c r="S2" s="6"/>
    </row>
    <row r="3" spans="1:19" x14ac:dyDescent="0.25">
      <c r="A3" s="6" t="s">
        <v>1</v>
      </c>
      <c r="B3" s="1" t="s">
        <v>2</v>
      </c>
      <c r="C3" s="1">
        <v>100</v>
      </c>
      <c r="D3" s="1">
        <v>120</v>
      </c>
      <c r="E3" s="1">
        <v>140</v>
      </c>
      <c r="F3" s="1">
        <v>160</v>
      </c>
      <c r="G3" s="1">
        <v>180</v>
      </c>
      <c r="H3" s="1">
        <v>200</v>
      </c>
      <c r="I3" s="1">
        <v>220</v>
      </c>
      <c r="K3" s="6" t="s">
        <v>1</v>
      </c>
      <c r="L3" s="1" t="s">
        <v>16</v>
      </c>
      <c r="M3" s="4">
        <f>C3*COS(C4/180*PI())</f>
        <v>-100</v>
      </c>
      <c r="N3" s="4">
        <f t="shared" ref="N3:S3" si="0">D3*COS(D4/180*PI())</f>
        <v>-120</v>
      </c>
      <c r="O3" s="4">
        <f t="shared" si="0"/>
        <v>-140</v>
      </c>
      <c r="P3" s="4">
        <f t="shared" si="0"/>
        <v>-160</v>
      </c>
      <c r="Q3" s="4">
        <f t="shared" si="0"/>
        <v>-180</v>
      </c>
      <c r="R3" s="4">
        <f t="shared" si="0"/>
        <v>-200</v>
      </c>
      <c r="S3" s="4">
        <f t="shared" si="0"/>
        <v>-220</v>
      </c>
    </row>
    <row r="4" spans="1:19" x14ac:dyDescent="0.25">
      <c r="A4" s="6"/>
      <c r="B4" s="1" t="s">
        <v>9</v>
      </c>
      <c r="C4" s="3">
        <v>180</v>
      </c>
      <c r="D4" s="3">
        <v>180</v>
      </c>
      <c r="E4" s="3">
        <v>180</v>
      </c>
      <c r="F4" s="3">
        <v>180</v>
      </c>
      <c r="G4" s="3">
        <v>180</v>
      </c>
      <c r="H4" s="3">
        <v>180</v>
      </c>
      <c r="I4" s="3">
        <v>180</v>
      </c>
      <c r="K4" s="6"/>
      <c r="L4" s="1" t="s">
        <v>17</v>
      </c>
      <c r="M4" s="4">
        <f>C3*SIN(C4/180*PI())</f>
        <v>1.22514845490862E-14</v>
      </c>
      <c r="N4" s="4">
        <f t="shared" ref="N4:S4" si="1">D3*SIN(D4/180*PI())</f>
        <v>1.470178145890344E-14</v>
      </c>
      <c r="O4" s="4">
        <f t="shared" si="1"/>
        <v>1.715207836872068E-14</v>
      </c>
      <c r="P4" s="4">
        <f t="shared" si="1"/>
        <v>1.960237527853792E-14</v>
      </c>
      <c r="Q4" s="4">
        <f t="shared" si="1"/>
        <v>2.205267218835516E-14</v>
      </c>
      <c r="R4" s="4">
        <f t="shared" si="1"/>
        <v>2.45029690981724E-14</v>
      </c>
      <c r="S4" s="4">
        <f t="shared" si="1"/>
        <v>2.695326600798964E-14</v>
      </c>
    </row>
    <row r="5" spans="1:19" x14ac:dyDescent="0.25">
      <c r="A5" s="6" t="s">
        <v>3</v>
      </c>
      <c r="B5" s="1" t="s">
        <v>4</v>
      </c>
      <c r="C5" s="3">
        <v>34.1616</v>
      </c>
      <c r="D5" s="3">
        <v>41.019799999999996</v>
      </c>
      <c r="E5" s="3">
        <v>48.2866</v>
      </c>
      <c r="F5" s="3">
        <v>54.764400000000002</v>
      </c>
      <c r="G5" s="3">
        <v>60.6462</v>
      </c>
      <c r="H5" s="3">
        <v>65.727599999999995</v>
      </c>
      <c r="I5" s="3">
        <v>71.510400000000004</v>
      </c>
      <c r="K5" s="6" t="s">
        <v>3</v>
      </c>
      <c r="L5" s="1" t="s">
        <v>18</v>
      </c>
      <c r="M5" s="4">
        <f>C5*COS(C6/180*PI())</f>
        <v>-3.5753067664658729</v>
      </c>
      <c r="N5" s="4">
        <f>D5*COS(D6/180*PI())</f>
        <v>-2.4368806587032004</v>
      </c>
      <c r="O5" s="4">
        <f>E5*COS(E6/180*PI())</f>
        <v>-0.84431836862735532</v>
      </c>
      <c r="P5" s="4">
        <f>F5*COS(F6/180*PI())</f>
        <v>0.96867213292358856</v>
      </c>
      <c r="Q5" s="4">
        <f>G5*COS(G6/180*PI())</f>
        <v>2.4284468285604572</v>
      </c>
      <c r="R5" s="4">
        <f>H5*COS(H6/180*PI())</f>
        <v>3.953374654994362</v>
      </c>
      <c r="S5" s="4">
        <f>I5*COS(I6/180*PI())</f>
        <v>5.6799430744430994</v>
      </c>
    </row>
    <row r="6" spans="1:19" x14ac:dyDescent="0.25">
      <c r="A6" s="6"/>
      <c r="B6" s="1" t="s">
        <v>9</v>
      </c>
      <c r="C6" s="3">
        <v>-96.007499999999993</v>
      </c>
      <c r="D6" s="3">
        <v>-93.405799999999999</v>
      </c>
      <c r="E6" s="3">
        <v>-91.001900000000006</v>
      </c>
      <c r="F6" s="3">
        <v>-88.986500000000007</v>
      </c>
      <c r="G6" s="3">
        <v>-87.705100000000002</v>
      </c>
      <c r="H6" s="3">
        <v>-86.551699999999997</v>
      </c>
      <c r="I6" s="3">
        <v>-85.444299999999998</v>
      </c>
      <c r="K6" s="6"/>
      <c r="L6" s="1" t="s">
        <v>19</v>
      </c>
      <c r="M6" s="4">
        <f>C5*SIN(C6/180*PI())</f>
        <v>-33.973991465320402</v>
      </c>
      <c r="N6" s="4">
        <f>D5*SIN(D6/180*PI())</f>
        <v>-40.947351620040557</v>
      </c>
      <c r="O6" s="4">
        <f>E5*SIN(E6/180*PI())</f>
        <v>-48.279217744826795</v>
      </c>
      <c r="P6" s="4">
        <f>F5*SIN(F6/180*PI())</f>
        <v>-54.755832398557303</v>
      </c>
      <c r="Q6" s="4">
        <f>G5*SIN(G6/180*PI())</f>
        <v>-60.597559525453292</v>
      </c>
      <c r="R6" s="4">
        <f>H5*SIN(H6/180*PI())</f>
        <v>-65.608598755020267</v>
      </c>
      <c r="S6" s="4">
        <f>I5*SIN(I6/180*PI())</f>
        <v>-71.284469240018097</v>
      </c>
    </row>
    <row r="7" spans="1:19" x14ac:dyDescent="0.25">
      <c r="A7" s="6" t="s">
        <v>7</v>
      </c>
      <c r="B7" s="1" t="s">
        <v>10</v>
      </c>
      <c r="C7" s="3">
        <v>4.5831999999999997</v>
      </c>
      <c r="D7" s="3">
        <v>5.7043999999999997</v>
      </c>
      <c r="E7" s="3">
        <v>7.0250000000000004</v>
      </c>
      <c r="F7" s="3">
        <v>8.5853999999999999</v>
      </c>
      <c r="G7" s="3">
        <v>10.1967</v>
      </c>
      <c r="H7" s="3">
        <v>12.606299999999999</v>
      </c>
      <c r="I7" s="3">
        <v>15.5527</v>
      </c>
      <c r="K7" s="6" t="s">
        <v>7</v>
      </c>
      <c r="L7" s="1" t="s">
        <v>20</v>
      </c>
      <c r="M7" s="4">
        <f>C7*COS(C8/180*PI())</f>
        <v>4.2343246734057285</v>
      </c>
      <c r="N7" s="4">
        <f>D7*COS(D8/180*PI())</f>
        <v>5.3772041217862219</v>
      </c>
      <c r="O7" s="4">
        <f>E7*COS(E8/180*PI())</f>
        <v>6.699861579006293</v>
      </c>
      <c r="P7" s="4">
        <f>F7*COS(F8/180*PI())</f>
        <v>8.2731528929773113</v>
      </c>
      <c r="Q7" s="4">
        <f>G7*COS(G8/180*PI())</f>
        <v>9.8258506422323659</v>
      </c>
      <c r="R7" s="4">
        <f>H7*COS(H8/180*PI())</f>
        <v>12.204759598898541</v>
      </c>
      <c r="S7" s="4">
        <f>I7*COS(I8/180*PI())</f>
        <v>15.184038909934188</v>
      </c>
    </row>
    <row r="8" spans="1:19" x14ac:dyDescent="0.25">
      <c r="A8" s="6"/>
      <c r="B8" s="1" t="s">
        <v>9</v>
      </c>
      <c r="C8" s="3">
        <v>337.5</v>
      </c>
      <c r="D8" s="3">
        <v>340.5</v>
      </c>
      <c r="E8" s="3">
        <v>342.5</v>
      </c>
      <c r="F8" s="3">
        <v>344.5</v>
      </c>
      <c r="G8" s="3">
        <v>344.5</v>
      </c>
      <c r="H8" s="3">
        <v>345.5</v>
      </c>
      <c r="I8" s="3">
        <v>347.5</v>
      </c>
      <c r="K8" s="6"/>
      <c r="L8" s="1" t="s">
        <v>21</v>
      </c>
      <c r="M8" s="4">
        <f>C7*SIN(C8/180*PI())</f>
        <v>-1.7539147072156822</v>
      </c>
      <c r="N8" s="4">
        <f>D7*SIN(D8/180*PI())</f>
        <v>-1.9041678478131248</v>
      </c>
      <c r="O8" s="4">
        <f>E7*SIN(E8/180*PI())</f>
        <v>-2.1124582415175239</v>
      </c>
      <c r="P8" s="4">
        <f>F7*SIN(F8/180*PI())</f>
        <v>-2.2943483539822687</v>
      </c>
      <c r="Q8" s="4">
        <f>G7*SIN(G8/180*PI())</f>
        <v>-2.7249495493571643</v>
      </c>
      <c r="R8" s="4">
        <f>H7*SIN(H8/180*PI())</f>
        <v>-3.1563654451114993</v>
      </c>
      <c r="S8" s="4">
        <f>I7*SIN(I8/180*PI())</f>
        <v>-3.3662203836951328</v>
      </c>
    </row>
    <row r="9" spans="1:19" x14ac:dyDescent="0.25">
      <c r="K9" s="6" t="s">
        <v>13</v>
      </c>
      <c r="L9" s="1" t="s">
        <v>22</v>
      </c>
      <c r="M9" s="4">
        <f>C14*COS(C15/180*PI())</f>
        <v>-14.840800000000002</v>
      </c>
      <c r="N9" s="4">
        <f>D14*COS(D15/180*PI())</f>
        <v>-14.840800000000002</v>
      </c>
      <c r="O9" s="4">
        <f>E14*COS(E15/180*PI())</f>
        <v>-14.840800000000002</v>
      </c>
      <c r="P9" s="4">
        <f>F14*COS(F15/180*PI())</f>
        <v>-14.840800000000002</v>
      </c>
      <c r="Q9" s="4">
        <f>G14*COS(G15/180*PI())</f>
        <v>-14.840800000000002</v>
      </c>
      <c r="R9" s="4">
        <f>H14*COS(H15/180*PI())</f>
        <v>-14.840800000000002</v>
      </c>
      <c r="S9" s="4">
        <f>I14*COS(I15/180*PI())</f>
        <v>-14.840800000000002</v>
      </c>
    </row>
    <row r="10" spans="1:19" x14ac:dyDescent="0.25">
      <c r="A10" s="6" t="s">
        <v>8</v>
      </c>
      <c r="B10" s="1" t="s">
        <v>11</v>
      </c>
      <c r="C10" s="3">
        <v>0.34161600000000003</v>
      </c>
      <c r="D10" s="3">
        <v>0.34183166666666698</v>
      </c>
      <c r="E10" s="3">
        <v>0.34490428571428533</v>
      </c>
      <c r="F10" s="3">
        <v>0.34227749999999985</v>
      </c>
      <c r="G10" s="3">
        <v>0.33692333333333385</v>
      </c>
      <c r="H10" s="3">
        <v>0.3286379999999996</v>
      </c>
      <c r="I10" s="3">
        <v>0.32504727272727274</v>
      </c>
      <c r="K10" s="6"/>
      <c r="L10" s="1" t="s">
        <v>23</v>
      </c>
      <c r="M10" s="4">
        <f>C14*SIN(C15/180*PI())</f>
        <v>1.8182183189607851E-15</v>
      </c>
      <c r="N10" s="4">
        <f>D14*SIN(D15/180*PI())</f>
        <v>1.8182183189607851E-15</v>
      </c>
      <c r="O10" s="4">
        <f>E14*SIN(E15/180*PI())</f>
        <v>1.8182183189607851E-15</v>
      </c>
      <c r="P10" s="4">
        <f>F14*SIN(F15/180*PI())</f>
        <v>1.8182183189607851E-15</v>
      </c>
      <c r="Q10" s="4">
        <f>G14*SIN(G15/180*PI())</f>
        <v>1.8182183189607851E-15</v>
      </c>
      <c r="R10" s="4">
        <f>H14*SIN(H15/180*PI())</f>
        <v>1.8182183189607851E-15</v>
      </c>
      <c r="S10" s="4">
        <f>I14*SIN(I15/180*PI())</f>
        <v>1.8182183189607851E-15</v>
      </c>
    </row>
    <row r="11" spans="1:19" x14ac:dyDescent="0.25">
      <c r="A11" s="6"/>
      <c r="B11" s="1" t="s">
        <v>9</v>
      </c>
      <c r="C11" s="3">
        <v>83.992500000000021</v>
      </c>
      <c r="D11" s="3">
        <v>86.594200000000043</v>
      </c>
      <c r="E11" s="3">
        <v>88.998099999999994</v>
      </c>
      <c r="F11" s="3">
        <v>91.013500000000008</v>
      </c>
      <c r="G11" s="3">
        <v>92.294900000000013</v>
      </c>
      <c r="H11" s="3">
        <v>93.448299999999989</v>
      </c>
      <c r="I11" s="3">
        <v>94.555700000000016</v>
      </c>
      <c r="M11" s="4"/>
      <c r="N11" s="4"/>
      <c r="O11" s="4"/>
      <c r="P11" s="4"/>
      <c r="Q11" s="4"/>
      <c r="R11" s="4"/>
      <c r="S11" s="4"/>
    </row>
    <row r="12" spans="1:19" x14ac:dyDescent="0.25">
      <c r="A12" s="6" t="s">
        <v>12</v>
      </c>
      <c r="B12" s="1" t="s">
        <v>14</v>
      </c>
      <c r="C12" s="3">
        <v>0.13416233431689412</v>
      </c>
      <c r="D12" s="3">
        <v>0.13906454931520851</v>
      </c>
      <c r="E12" s="3">
        <v>0.14548549701159344</v>
      </c>
      <c r="F12" s="3">
        <v>0.15676972631855729</v>
      </c>
      <c r="G12" s="3">
        <v>0.16813419472283489</v>
      </c>
      <c r="H12" s="3">
        <v>0.19179614043415452</v>
      </c>
      <c r="I12" s="3">
        <v>0.21748864500827825</v>
      </c>
      <c r="M12" s="4"/>
      <c r="N12" s="4"/>
      <c r="O12" s="4"/>
      <c r="P12" s="4"/>
      <c r="Q12" s="4"/>
      <c r="R12" s="4"/>
      <c r="S12" s="4"/>
    </row>
    <row r="13" spans="1:19" x14ac:dyDescent="0.25">
      <c r="A13" s="6"/>
      <c r="B13" s="1" t="s">
        <v>9</v>
      </c>
      <c r="C13" s="3">
        <v>73.507500000000007</v>
      </c>
      <c r="D13" s="3">
        <v>73.905799999999985</v>
      </c>
      <c r="E13" s="3">
        <v>73.50190000000002</v>
      </c>
      <c r="F13" s="3">
        <v>73.486499999999964</v>
      </c>
      <c r="G13" s="3">
        <v>72.205099999999973</v>
      </c>
      <c r="H13" s="3">
        <v>72.05169999999994</v>
      </c>
      <c r="I13" s="3">
        <v>72.94429999999997</v>
      </c>
      <c r="M13" s="6" t="s">
        <v>5</v>
      </c>
      <c r="N13" s="6"/>
      <c r="O13" s="6"/>
      <c r="P13" s="6"/>
      <c r="Q13" s="6" t="s">
        <v>6</v>
      </c>
      <c r="R13" s="6"/>
      <c r="S13" s="6"/>
    </row>
    <row r="14" spans="1:19" x14ac:dyDescent="0.25">
      <c r="A14" s="6" t="s">
        <v>13</v>
      </c>
      <c r="B14" s="1" t="s">
        <v>15</v>
      </c>
      <c r="C14" s="4">
        <v>14.840800000000002</v>
      </c>
      <c r="D14" s="4">
        <v>14.840800000000002</v>
      </c>
      <c r="E14" s="4">
        <v>14.840800000000002</v>
      </c>
      <c r="F14" s="4">
        <v>14.840800000000002</v>
      </c>
      <c r="G14" s="4">
        <v>14.840800000000002</v>
      </c>
      <c r="H14" s="4">
        <v>14.840800000000002</v>
      </c>
      <c r="I14" s="4">
        <v>14.840800000000002</v>
      </c>
      <c r="L14" s="1" t="s">
        <v>0</v>
      </c>
      <c r="M14" s="2">
        <v>6000</v>
      </c>
      <c r="N14" s="2">
        <v>7000</v>
      </c>
      <c r="O14" s="2">
        <v>8000</v>
      </c>
      <c r="P14" s="2">
        <v>9000</v>
      </c>
      <c r="Q14" s="2">
        <v>6000</v>
      </c>
      <c r="R14" s="2">
        <v>7000</v>
      </c>
      <c r="S14" s="2">
        <v>8000</v>
      </c>
    </row>
    <row r="15" spans="1:19" x14ac:dyDescent="0.25">
      <c r="A15" s="6"/>
      <c r="B15" s="1" t="s">
        <v>9</v>
      </c>
      <c r="C15" s="3">
        <v>180</v>
      </c>
      <c r="D15" s="3">
        <v>180</v>
      </c>
      <c r="E15" s="3">
        <v>180</v>
      </c>
      <c r="F15" s="3">
        <v>180</v>
      </c>
      <c r="G15" s="3">
        <v>180</v>
      </c>
      <c r="H15" s="3">
        <v>180</v>
      </c>
      <c r="I15" s="3">
        <v>180</v>
      </c>
      <c r="L15" s="1" t="s">
        <v>1</v>
      </c>
      <c r="M15" s="1" t="str">
        <f t="shared" ref="M15:S15" si="2">COMPLEX(M3,M4,"j")</f>
        <v>-100+1.22514845490862E-14j</v>
      </c>
      <c r="N15" s="1" t="str">
        <f t="shared" si="2"/>
        <v>-120+1.47017814589034E-14j</v>
      </c>
      <c r="O15" s="1" t="str">
        <f t="shared" si="2"/>
        <v>-140+1.71520783687207E-14j</v>
      </c>
      <c r="P15" s="1" t="str">
        <f t="shared" si="2"/>
        <v>-160+1.96023752785379E-14j</v>
      </c>
      <c r="Q15" s="1" t="str">
        <f t="shared" si="2"/>
        <v>-180+2.20526721883552E-14j</v>
      </c>
      <c r="R15" s="1" t="str">
        <f t="shared" si="2"/>
        <v>-200+2.45029690981724E-14j</v>
      </c>
      <c r="S15" s="1" t="str">
        <f t="shared" si="2"/>
        <v>-220+2.69532660079896E-14j</v>
      </c>
    </row>
    <row r="16" spans="1:19" x14ac:dyDescent="0.25">
      <c r="L16" s="1" t="s">
        <v>3</v>
      </c>
      <c r="M16" s="1" t="str">
        <f t="shared" ref="M16:S16" si="3">COMPLEX(M5,M6,"j")</f>
        <v>-3.57530676646587-33.9739914653204j</v>
      </c>
      <c r="N16" s="1" t="str">
        <f t="shared" si="3"/>
        <v>-2.4368806587032-40.9473516200406j</v>
      </c>
      <c r="O16" s="1" t="str">
        <f t="shared" si="3"/>
        <v>-0.844318368627355-48.2792177448268j</v>
      </c>
      <c r="P16" s="1" t="str">
        <f t="shared" si="3"/>
        <v>0.968672132923589-54.7558323985573j</v>
      </c>
      <c r="Q16" s="1" t="str">
        <f t="shared" si="3"/>
        <v>2.42844682856046-60.5975595254533j</v>
      </c>
      <c r="R16" s="1" t="str">
        <f t="shared" si="3"/>
        <v>3.95337465499436-65.6085987550203j</v>
      </c>
      <c r="S16" s="1" t="str">
        <f t="shared" si="3"/>
        <v>5.6799430744431-71.2844692400181j</v>
      </c>
    </row>
    <row r="17" spans="1:20" x14ac:dyDescent="0.25">
      <c r="A17" s="5" t="s">
        <v>26</v>
      </c>
      <c r="B17" s="1" t="s">
        <v>25</v>
      </c>
      <c r="C17" s="4">
        <f>C10*C12*C14*COS( (C11+C13+C15)/180*PI() )</f>
        <v>0.62840765613079885</v>
      </c>
      <c r="D17" s="4">
        <f t="shared" ref="D17:I17" si="4">D10*D12*D14*COS( (D11+D13+D15)/180*PI() )</f>
        <v>0.66501675775504077</v>
      </c>
      <c r="E17" s="4">
        <f t="shared" si="4"/>
        <v>0.71022361229797559</v>
      </c>
      <c r="F17" s="4">
        <f t="shared" si="4"/>
        <v>0.76737629658811024</v>
      </c>
      <c r="G17" s="4">
        <f t="shared" si="4"/>
        <v>0.81013046784023435</v>
      </c>
      <c r="H17" s="4">
        <f t="shared" si="4"/>
        <v>0.90564198127666129</v>
      </c>
      <c r="I17" s="4">
        <f t="shared" si="4"/>
        <v>1.0242876575206867</v>
      </c>
      <c r="L17" s="1" t="s">
        <v>7</v>
      </c>
      <c r="M17" s="1" t="str">
        <f t="shared" ref="M17:S17" si="5">COMPLEX(M7,M8,"j")</f>
        <v>4.23432467340573-1.75391470721568j</v>
      </c>
      <c r="N17" s="1" t="str">
        <f t="shared" si="5"/>
        <v>5.37720412178622-1.90416784781312j</v>
      </c>
      <c r="O17" s="1" t="str">
        <f t="shared" si="5"/>
        <v>6.69986157900629-2.11245824151752j</v>
      </c>
      <c r="P17" s="1" t="str">
        <f t="shared" si="5"/>
        <v>8.27315289297731-2.29434835398227j</v>
      </c>
      <c r="Q17" s="1" t="str">
        <f t="shared" si="5"/>
        <v>9.82585064223237-2.72494954935716j</v>
      </c>
      <c r="R17" s="1" t="str">
        <f t="shared" si="5"/>
        <v>12.2047595988985-3.1563654451115j</v>
      </c>
      <c r="S17" s="1" t="str">
        <f t="shared" si="5"/>
        <v>15.1840389099342-3.36622038369513j</v>
      </c>
    </row>
    <row r="19" spans="1:20" x14ac:dyDescent="0.25">
      <c r="L19" s="1" t="s">
        <v>8</v>
      </c>
      <c r="M19" s="1" t="str">
        <f>IMDIV(M16,M15)</f>
        <v>0.0357530676646587+0.339739914653204j</v>
      </c>
      <c r="N19" s="1" t="str">
        <f t="shared" ref="N19:S20" si="6">IMDIV(N16,N15)</f>
        <v>0.0203073388225266+0.341227930167005j</v>
      </c>
      <c r="O19" s="1" t="str">
        <f t="shared" si="6"/>
        <v>0.00603084549019535+0.344851555320191j</v>
      </c>
      <c r="P19" s="1" t="str">
        <f t="shared" si="6"/>
        <v>-0.00605420083077247+0.342223952490983j</v>
      </c>
      <c r="Q19" s="1" t="str">
        <f t="shared" si="6"/>
        <v>-0.0134913712697804+0.336653108474741j</v>
      </c>
      <c r="R19" s="1" t="str">
        <f t="shared" si="6"/>
        <v>-0.0197668732749718+0.328042993775101j</v>
      </c>
      <c r="S19" s="1" t="str">
        <f t="shared" si="6"/>
        <v>-0.0258179230656505+0.324020314727355j</v>
      </c>
    </row>
    <row r="20" spans="1:20" x14ac:dyDescent="0.25">
      <c r="L20" s="1" t="s">
        <v>12</v>
      </c>
      <c r="M20" s="1" t="str">
        <f>IMDIV(M17,M16)</f>
        <v>0.0380873226923265+0.128642480540017j</v>
      </c>
      <c r="N20" s="1" t="str">
        <f t="shared" si="6"/>
        <v>0.0385511118304307+0.133614223243185j</v>
      </c>
      <c r="O20" s="1" t="str">
        <f t="shared" si="6"/>
        <v>0.0413154877521098+0.13949573582198j</v>
      </c>
      <c r="P20" s="1" t="str">
        <f t="shared" si="6"/>
        <v>0.0445604235032874+0.150303412293943j</v>
      </c>
      <c r="Q20" s="1" t="str">
        <f t="shared" si="6"/>
        <v>0.0513835842289463+0.160090083099744j</v>
      </c>
      <c r="R20" s="1" t="str">
        <f t="shared" si="6"/>
        <v>0.0591036487057258+0.182462374738213j</v>
      </c>
      <c r="S20" s="1" t="str">
        <f t="shared" si="6"/>
        <v>0.0637896885169813+0.207923510807324j</v>
      </c>
    </row>
    <row r="21" spans="1:20" x14ac:dyDescent="0.25">
      <c r="L21" s="1" t="s">
        <v>13</v>
      </c>
      <c r="M21" s="1" t="str">
        <f>COMPLEX(M9,M10,"j")</f>
        <v>-14.8408+1.81821831896079E-15j</v>
      </c>
      <c r="N21" s="1" t="str">
        <f t="shared" ref="N21:S21" si="7">COMPLEX(N9,N10,"j")</f>
        <v>-14.8408+1.81821831896079E-15j</v>
      </c>
      <c r="O21" s="1" t="str">
        <f t="shared" si="7"/>
        <v>-14.8408+1.81821831896079E-15j</v>
      </c>
      <c r="P21" s="1" t="str">
        <f t="shared" si="7"/>
        <v>-14.8408+1.81821831896079E-15j</v>
      </c>
      <c r="Q21" s="1" t="str">
        <f t="shared" si="7"/>
        <v>-14.8408+1.81821831896079E-15j</v>
      </c>
      <c r="R21" s="1" t="str">
        <f t="shared" si="7"/>
        <v>-14.8408+1.81821831896079E-15j</v>
      </c>
      <c r="S21" s="1" t="str">
        <f t="shared" si="7"/>
        <v>-14.8408+1.81821831896079E-15j</v>
      </c>
    </row>
    <row r="23" spans="1:20" x14ac:dyDescent="0.25">
      <c r="K23" s="5"/>
      <c r="L23" s="1" t="s">
        <v>24</v>
      </c>
      <c r="M23" s="1" t="str">
        <f xml:space="preserve"> IMPRODUCT(M19,M20,M21)</f>
        <v>0.628407656130799-0.260294973868465j</v>
      </c>
      <c r="N23" s="1" t="str">
        <f t="shared" ref="N23:S23" si="8" xml:space="preserve"> IMPRODUCT(N19,N20,N21)</f>
        <v>0.665016757755041-0.235494784965208j</v>
      </c>
      <c r="O23" s="1" t="str">
        <f t="shared" si="8"/>
        <v>0.710223612297976-0.223932644790808j</v>
      </c>
      <c r="P23" s="1" t="str">
        <f t="shared" si="8"/>
        <v>0.76737629658811-0.212812281573625j</v>
      </c>
      <c r="Q23" s="1" t="str">
        <f t="shared" si="8"/>
        <v>0.810130467840234-0.224669062622777j</v>
      </c>
      <c r="R23" s="1" t="str">
        <f t="shared" si="8"/>
        <v>0.905641981276661-0.234214941489054j</v>
      </c>
      <c r="S23" s="1" t="str">
        <f t="shared" si="8"/>
        <v>1.02428765752069-0.227079106683376j</v>
      </c>
    </row>
    <row r="25" spans="1:20" x14ac:dyDescent="0.25">
      <c r="A25" s="6" t="s">
        <v>1</v>
      </c>
      <c r="B25" s="1" t="s">
        <v>2</v>
      </c>
      <c r="C25" s="3">
        <f>IMABS(M15)</f>
        <v>100</v>
      </c>
      <c r="D25" s="3">
        <f>IMABS(N15)</f>
        <v>120</v>
      </c>
      <c r="E25" s="3">
        <f>IMABS(O15)</f>
        <v>140</v>
      </c>
      <c r="F25" s="3">
        <f>IMABS(P15)</f>
        <v>160</v>
      </c>
      <c r="G25" s="3">
        <f>IMABS(Q15)</f>
        <v>180</v>
      </c>
      <c r="H25" s="3">
        <f>IMABS(R15)</f>
        <v>200</v>
      </c>
      <c r="I25" s="3">
        <f>IMABS(S15)</f>
        <v>220</v>
      </c>
    </row>
    <row r="26" spans="1:20" x14ac:dyDescent="0.25">
      <c r="A26" s="6"/>
      <c r="B26" s="1" t="s">
        <v>9</v>
      </c>
      <c r="C26" s="3">
        <f>IMARGUMENT(M15)*180/PI()</f>
        <v>180</v>
      </c>
      <c r="D26" s="3">
        <f>IMARGUMENT(N15)*180/PI()</f>
        <v>180</v>
      </c>
      <c r="E26" s="3">
        <f>IMARGUMENT(O15)*180/PI()</f>
        <v>180</v>
      </c>
      <c r="F26" s="3">
        <f>IMARGUMENT(P15)*180/PI()</f>
        <v>180</v>
      </c>
      <c r="G26" s="3">
        <f>IMARGUMENT(Q15)*180/PI()</f>
        <v>180</v>
      </c>
      <c r="H26" s="3">
        <f>IMARGUMENT(R15)*180/PI()</f>
        <v>180</v>
      </c>
      <c r="I26" s="3">
        <f>IMARGUMENT(S15)*180/PI()</f>
        <v>180</v>
      </c>
    </row>
    <row r="27" spans="1:20" x14ac:dyDescent="0.25">
      <c r="A27" s="6" t="s">
        <v>3</v>
      </c>
      <c r="B27" s="1" t="s">
        <v>4</v>
      </c>
      <c r="C27" s="3">
        <f>IMABS(M16)</f>
        <v>34.161600000000007</v>
      </c>
      <c r="D27" s="3">
        <f>IMABS(N16)</f>
        <v>41.019800000000039</v>
      </c>
      <c r="E27" s="3">
        <f>IMABS(O16)</f>
        <v>48.2866</v>
      </c>
      <c r="F27" s="3">
        <f>IMABS(P16)</f>
        <v>54.764400000000002</v>
      </c>
      <c r="G27" s="3">
        <f>IMABS(Q16)</f>
        <v>60.646200000000007</v>
      </c>
      <c r="H27" s="3">
        <f>IMABS(R16)</f>
        <v>65.727600000000024</v>
      </c>
      <c r="I27" s="3">
        <f>IMABS(S16)</f>
        <v>71.510400000000004</v>
      </c>
      <c r="N27" s="1">
        <f>L30*2</f>
        <v>34.1616</v>
      </c>
      <c r="O27" s="1">
        <f>L31*2</f>
        <v>41.019799999999996</v>
      </c>
      <c r="P27" s="1">
        <f>L32*2</f>
        <v>48.2866</v>
      </c>
      <c r="Q27" s="1">
        <f>L33*2</f>
        <v>54.764400000000002</v>
      </c>
      <c r="R27" s="1">
        <f>L34*2</f>
        <v>60.6462</v>
      </c>
      <c r="S27" s="1">
        <f>L35*2</f>
        <v>65.727599999999995</v>
      </c>
      <c r="T27" s="1">
        <f>L36*2</f>
        <v>71.510400000000004</v>
      </c>
    </row>
    <row r="28" spans="1:20" x14ac:dyDescent="0.25">
      <c r="A28" s="6"/>
      <c r="B28" s="1" t="s">
        <v>9</v>
      </c>
      <c r="C28" s="3">
        <f>IMARGUMENT(M16)*180/PI()</f>
        <v>-96.007499999999965</v>
      </c>
      <c r="D28" s="3">
        <f>IMARGUMENT(N16)*180/PI()</f>
        <v>-93.405799999999985</v>
      </c>
      <c r="E28" s="3">
        <f>IMARGUMENT(O16)*180/PI()</f>
        <v>-91.001899999999992</v>
      </c>
      <c r="F28" s="3">
        <f>IMARGUMENT(P16)*180/PI()</f>
        <v>-88.986500000000007</v>
      </c>
      <c r="G28" s="3">
        <f>IMARGUMENT(Q16)*180/PI()</f>
        <v>-87.705100000000002</v>
      </c>
      <c r="H28" s="3">
        <f>IMARGUMENT(R16)*180/PI()</f>
        <v>-86.551700000000011</v>
      </c>
      <c r="I28" s="3">
        <f>IMARGUMENT(S16)*180/PI()</f>
        <v>-85.444299999999998</v>
      </c>
      <c r="N28">
        <v>-96.007499999999993</v>
      </c>
      <c r="O28">
        <v>-93.405799999999999</v>
      </c>
      <c r="P28">
        <v>-91.001900000000006</v>
      </c>
      <c r="Q28">
        <v>-88.986500000000007</v>
      </c>
      <c r="R28">
        <v>-87.705100000000002</v>
      </c>
      <c r="S28">
        <v>-86.551699999999997</v>
      </c>
      <c r="T28">
        <v>-85.444299999999998</v>
      </c>
    </row>
    <row r="29" spans="1:20" x14ac:dyDescent="0.25">
      <c r="A29" s="6" t="s">
        <v>7</v>
      </c>
      <c r="B29" s="1" t="s">
        <v>10</v>
      </c>
      <c r="C29" s="3">
        <f>IMABS(M17)</f>
        <v>4.5832000000000015</v>
      </c>
      <c r="D29" s="3">
        <f>IMABS(N17)</f>
        <v>5.7043999999999961</v>
      </c>
      <c r="E29" s="3">
        <f>IMABS(O17)</f>
        <v>7.0249999999999977</v>
      </c>
      <c r="F29" s="3">
        <f>IMABS(P17)</f>
        <v>8.5853999999999981</v>
      </c>
      <c r="G29" s="3">
        <f>IMABS(Q17)</f>
        <v>10.196700000000003</v>
      </c>
      <c r="H29" s="3">
        <f>IMABS(R17)</f>
        <v>12.60629999999996</v>
      </c>
      <c r="I29" s="3">
        <f>IMABS(S17)</f>
        <v>15.552700000000012</v>
      </c>
    </row>
    <row r="30" spans="1:20" x14ac:dyDescent="0.25">
      <c r="A30" s="6"/>
      <c r="B30" s="1" t="s">
        <v>9</v>
      </c>
      <c r="C30" s="3">
        <f>IMARGUMENT(M17)*180/PI()</f>
        <v>-22.500000000000004</v>
      </c>
      <c r="D30" s="3">
        <f>IMARGUMENT(N17)*180/PI()</f>
        <v>-19.499999999999982</v>
      </c>
      <c r="E30" s="3">
        <f>IMARGUMENT(O17)*180/PI()</f>
        <v>-17.500000000000018</v>
      </c>
      <c r="F30" s="3">
        <f>IMARGUMENT(P17)*180/PI()</f>
        <v>-15.500000000000028</v>
      </c>
      <c r="G30" s="3">
        <f>IMARGUMENT(Q17)*180/PI()</f>
        <v>-15.499999999999984</v>
      </c>
      <c r="H30" s="3">
        <f>IMARGUMENT(R17)*180/PI()</f>
        <v>-14.500000000000028</v>
      </c>
      <c r="I30" s="3">
        <f>IMARGUMENT(S17)*180/PI()</f>
        <v>-12.49999999999998</v>
      </c>
      <c r="L30">
        <v>17.0808</v>
      </c>
      <c r="M30">
        <v>-96.007499999999993</v>
      </c>
    </row>
    <row r="31" spans="1:20" x14ac:dyDescent="0.25">
      <c r="L31">
        <v>20.509899999999998</v>
      </c>
      <c r="M31">
        <v>-93.405799999999999</v>
      </c>
    </row>
    <row r="32" spans="1:20" x14ac:dyDescent="0.25">
      <c r="L32">
        <v>24.1433</v>
      </c>
      <c r="M32">
        <v>-91.001900000000006</v>
      </c>
    </row>
    <row r="33" spans="1:13" x14ac:dyDescent="0.25">
      <c r="A33" s="6" t="s">
        <v>8</v>
      </c>
      <c r="B33" t="s">
        <v>11</v>
      </c>
      <c r="C33" s="3">
        <f>IMABS(M19)</f>
        <v>0.34161600000000003</v>
      </c>
      <c r="D33" s="3">
        <f>IMABS(N19)</f>
        <v>0.34183166666666698</v>
      </c>
      <c r="E33" s="3">
        <f>IMABS(O19)</f>
        <v>0.34490428571428533</v>
      </c>
      <c r="F33" s="3">
        <f>IMABS(P19)</f>
        <v>0.34227749999999985</v>
      </c>
      <c r="G33" s="3">
        <f>IMABS(Q19)</f>
        <v>0.33692333333333385</v>
      </c>
      <c r="H33" s="3">
        <f>IMABS(R19)</f>
        <v>0.3286379999999996</v>
      </c>
      <c r="I33" s="3">
        <f>IMABS(S19)</f>
        <v>0.32504727272727274</v>
      </c>
      <c r="L33">
        <v>27.382200000000001</v>
      </c>
      <c r="M33">
        <v>-88.986500000000007</v>
      </c>
    </row>
    <row r="34" spans="1:13" x14ac:dyDescent="0.25">
      <c r="A34" s="6"/>
      <c r="B34" s="1" t="s">
        <v>9</v>
      </c>
      <c r="C34" s="3">
        <f>IMARGUMENT(M19)*180/PI()</f>
        <v>83.992500000000021</v>
      </c>
      <c r="D34" s="3">
        <f>IMARGUMENT(N19)*180/PI()</f>
        <v>86.594200000000043</v>
      </c>
      <c r="E34" s="3">
        <f>IMARGUMENT(O19)*180/PI()</f>
        <v>88.998099999999994</v>
      </c>
      <c r="F34" s="3">
        <f>IMARGUMENT(P19)*180/PI()</f>
        <v>91.013500000000008</v>
      </c>
      <c r="G34" s="3">
        <f>IMARGUMENT(Q19)*180/PI()</f>
        <v>92.294900000000013</v>
      </c>
      <c r="H34" s="3">
        <f>IMARGUMENT(R19)*180/PI()</f>
        <v>93.448299999999989</v>
      </c>
      <c r="I34" s="3">
        <f>IMARGUMENT(S19)*180/PI()</f>
        <v>94.555700000000016</v>
      </c>
      <c r="L34">
        <v>30.3231</v>
      </c>
      <c r="M34">
        <v>-87.705100000000002</v>
      </c>
    </row>
    <row r="35" spans="1:13" x14ac:dyDescent="0.25">
      <c r="A35" s="6" t="s">
        <v>12</v>
      </c>
      <c r="B35" t="s">
        <v>14</v>
      </c>
      <c r="C35" s="3">
        <f>IMABS(M20)</f>
        <v>0.13416233431689412</v>
      </c>
      <c r="D35" s="3">
        <f>IMABS(N20)</f>
        <v>0.13906454931520851</v>
      </c>
      <c r="E35" s="3">
        <f>IMABS(O20)</f>
        <v>0.14548549701159344</v>
      </c>
      <c r="F35" s="3">
        <f>IMABS(P20)</f>
        <v>0.15676972631855729</v>
      </c>
      <c r="G35" s="3">
        <f>IMABS(Q20)</f>
        <v>0.16813419472283489</v>
      </c>
      <c r="H35" s="3">
        <f>IMABS(R20)</f>
        <v>0.19179614043415452</v>
      </c>
      <c r="I35" s="3">
        <f>IMABS(S20)</f>
        <v>0.21748864500827825</v>
      </c>
      <c r="L35">
        <v>32.863799999999998</v>
      </c>
      <c r="M35">
        <v>-86.551699999999997</v>
      </c>
    </row>
    <row r="36" spans="1:13" x14ac:dyDescent="0.25">
      <c r="A36" s="6"/>
      <c r="B36" s="1" t="s">
        <v>9</v>
      </c>
      <c r="C36" s="3">
        <f>IMARGUMENT(M20)*180/PI()</f>
        <v>73.507500000000007</v>
      </c>
      <c r="D36" s="3">
        <f>IMARGUMENT(N20)*180/PI()</f>
        <v>73.905799999999985</v>
      </c>
      <c r="E36" s="3">
        <f>IMARGUMENT(O20)*180/PI()</f>
        <v>73.50190000000002</v>
      </c>
      <c r="F36" s="3">
        <f>IMARGUMENT(P20)*180/PI()</f>
        <v>73.486499999999964</v>
      </c>
      <c r="G36" s="3">
        <f>IMARGUMENT(Q20)*180/PI()</f>
        <v>72.205099999999973</v>
      </c>
      <c r="H36" s="3">
        <f>IMARGUMENT(R20)*180/PI()</f>
        <v>72.05169999999994</v>
      </c>
      <c r="I36" s="3">
        <f>IMARGUMENT(S20)*180/PI()</f>
        <v>72.94429999999997</v>
      </c>
      <c r="L36">
        <v>35.755200000000002</v>
      </c>
      <c r="M36">
        <v>-85.444299999999998</v>
      </c>
    </row>
    <row r="37" spans="1:13" x14ac:dyDescent="0.25">
      <c r="A37" s="6" t="s">
        <v>13</v>
      </c>
      <c r="B37" t="s">
        <v>15</v>
      </c>
      <c r="C37" s="4">
        <v>14.840800000000002</v>
      </c>
      <c r="D37" s="4">
        <v>14.840800000000002</v>
      </c>
      <c r="E37" s="4">
        <v>14.840800000000002</v>
      </c>
      <c r="F37" s="4">
        <v>14.840800000000002</v>
      </c>
      <c r="G37" s="4">
        <v>14.840800000000002</v>
      </c>
      <c r="H37" s="4">
        <v>14.840800000000002</v>
      </c>
      <c r="I37" s="4">
        <v>14.840800000000002</v>
      </c>
    </row>
    <row r="38" spans="1:13" x14ac:dyDescent="0.25">
      <c r="A38" s="6"/>
      <c r="B38" s="1" t="s">
        <v>9</v>
      </c>
      <c r="C38" s="3">
        <v>180</v>
      </c>
      <c r="D38" s="3">
        <v>180</v>
      </c>
      <c r="E38" s="3">
        <v>180</v>
      </c>
      <c r="F38" s="3">
        <v>180</v>
      </c>
      <c r="G38" s="3">
        <v>180</v>
      </c>
      <c r="H38" s="3">
        <v>180</v>
      </c>
      <c r="I38" s="3">
        <v>180</v>
      </c>
    </row>
    <row r="40" spans="1:13" x14ac:dyDescent="0.25">
      <c r="A40" s="5" t="s">
        <v>26</v>
      </c>
      <c r="B40" t="s">
        <v>25</v>
      </c>
      <c r="C40" s="4">
        <f>IMREAL(M23)</f>
        <v>0.62840765613079896</v>
      </c>
      <c r="D40" s="4">
        <f>IMREAL(N23)</f>
        <v>0.66501675775504099</v>
      </c>
      <c r="E40" s="4">
        <f>IMREAL(O23)</f>
        <v>0.71022361229797604</v>
      </c>
      <c r="F40" s="4">
        <f>IMREAL(P23)</f>
        <v>0.76737629658811002</v>
      </c>
      <c r="G40" s="4">
        <f>IMREAL(Q23)</f>
        <v>0.81013046784023401</v>
      </c>
      <c r="H40" s="4">
        <f>IMREAL(R23)</f>
        <v>0.90564198127666096</v>
      </c>
      <c r="I40" s="4">
        <f>IMREAL(S23)</f>
        <v>1.0242876575206901</v>
      </c>
    </row>
  </sheetData>
  <mergeCells count="22">
    <mergeCell ref="A29:A30"/>
    <mergeCell ref="A33:A34"/>
    <mergeCell ref="A35:A36"/>
    <mergeCell ref="A37:A38"/>
    <mergeCell ref="A12:A13"/>
    <mergeCell ref="M13:P13"/>
    <mergeCell ref="Q13:S13"/>
    <mergeCell ref="A14:A15"/>
    <mergeCell ref="A25:A26"/>
    <mergeCell ref="A27:A28"/>
    <mergeCell ref="A5:A6"/>
    <mergeCell ref="K5:K6"/>
    <mergeCell ref="A7:A8"/>
    <mergeCell ref="K7:K8"/>
    <mergeCell ref="K9:K10"/>
    <mergeCell ref="A10:A11"/>
    <mergeCell ref="C1:I1"/>
    <mergeCell ref="M1:S1"/>
    <mergeCell ref="C2:I2"/>
    <mergeCell ref="M2:S2"/>
    <mergeCell ref="A3:A4"/>
    <mergeCell ref="K3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H23" sqref="H23"/>
    </sheetView>
  </sheetViews>
  <sheetFormatPr baseColWidth="10" defaultColWidth="9.140625" defaultRowHeight="15" x14ac:dyDescent="0.25"/>
  <cols>
    <col min="1" max="1" width="8.140625" style="1" customWidth="1"/>
    <col min="2" max="2" width="22.7109375" style="1" bestFit="1" customWidth="1"/>
    <col min="3" max="11" width="9.140625" style="1"/>
    <col min="12" max="12" width="18" style="1" bestFit="1" customWidth="1"/>
    <col min="13" max="13" width="12.85546875" style="1" customWidth="1"/>
    <col min="14" max="15" width="9.140625" style="1"/>
    <col min="16" max="16" width="8.28515625" style="1" bestFit="1" customWidth="1"/>
    <col min="17" max="16384" width="9.140625" style="1"/>
  </cols>
  <sheetData>
    <row r="1" spans="1:19" x14ac:dyDescent="0.25">
      <c r="B1" s="1" t="s">
        <v>27</v>
      </c>
      <c r="C1" s="6" t="s">
        <v>6</v>
      </c>
      <c r="D1" s="6"/>
      <c r="E1" s="6"/>
      <c r="F1" s="6"/>
      <c r="G1" s="6"/>
      <c r="H1" s="6"/>
      <c r="I1" s="6"/>
      <c r="M1" s="6" t="s">
        <v>6</v>
      </c>
      <c r="N1" s="6"/>
      <c r="O1" s="6"/>
      <c r="P1" s="6"/>
      <c r="Q1" s="6"/>
      <c r="R1" s="6"/>
      <c r="S1" s="6"/>
    </row>
    <row r="2" spans="1:19" x14ac:dyDescent="0.25">
      <c r="B2" s="1" t="s">
        <v>0</v>
      </c>
      <c r="C2" s="6">
        <v>7500</v>
      </c>
      <c r="D2" s="6"/>
      <c r="E2" s="6"/>
      <c r="F2" s="6"/>
      <c r="G2" s="6"/>
      <c r="H2" s="6"/>
      <c r="I2" s="6"/>
      <c r="L2" s="1" t="s">
        <v>0</v>
      </c>
      <c r="M2" s="6">
        <v>7500</v>
      </c>
      <c r="N2" s="6"/>
      <c r="O2" s="6"/>
      <c r="P2" s="6"/>
      <c r="Q2" s="6"/>
      <c r="R2" s="6"/>
      <c r="S2" s="6"/>
    </row>
    <row r="3" spans="1:19" x14ac:dyDescent="0.25">
      <c r="A3" s="6" t="s">
        <v>1</v>
      </c>
      <c r="B3" s="1" t="s">
        <v>2</v>
      </c>
      <c r="C3" s="1">
        <v>100</v>
      </c>
      <c r="D3" s="1">
        <v>120</v>
      </c>
      <c r="E3" s="1">
        <v>140</v>
      </c>
      <c r="F3" s="1">
        <v>160</v>
      </c>
      <c r="G3" s="1">
        <v>180</v>
      </c>
      <c r="H3" s="1">
        <v>200</v>
      </c>
      <c r="I3" s="1">
        <v>220</v>
      </c>
      <c r="K3" s="6" t="s">
        <v>1</v>
      </c>
      <c r="L3" s="1" t="s">
        <v>16</v>
      </c>
      <c r="M3" s="4">
        <f>C3*COS(C4/180*PI())</f>
        <v>-100</v>
      </c>
      <c r="N3" s="4">
        <f t="shared" ref="N3:S3" si="0">D3*COS(D4/180*PI())</f>
        <v>-120</v>
      </c>
      <c r="O3" s="4">
        <f t="shared" si="0"/>
        <v>-140</v>
      </c>
      <c r="P3" s="4">
        <f t="shared" si="0"/>
        <v>-160</v>
      </c>
      <c r="Q3" s="4">
        <f t="shared" si="0"/>
        <v>-180</v>
      </c>
      <c r="R3" s="4">
        <f t="shared" si="0"/>
        <v>-200</v>
      </c>
      <c r="S3" s="4">
        <f t="shared" si="0"/>
        <v>-220</v>
      </c>
    </row>
    <row r="4" spans="1:19" x14ac:dyDescent="0.25">
      <c r="A4" s="6"/>
      <c r="B4" s="1" t="s">
        <v>9</v>
      </c>
      <c r="C4" s="3">
        <v>180</v>
      </c>
      <c r="D4" s="3">
        <v>180</v>
      </c>
      <c r="E4" s="3">
        <v>180</v>
      </c>
      <c r="F4" s="3">
        <v>180</v>
      </c>
      <c r="G4" s="3">
        <v>180</v>
      </c>
      <c r="H4" s="3">
        <v>180</v>
      </c>
      <c r="I4" s="3">
        <v>180</v>
      </c>
      <c r="K4" s="6"/>
      <c r="L4" s="1" t="s">
        <v>17</v>
      </c>
      <c r="M4" s="4">
        <f>C3*SIN(C4/180*PI())</f>
        <v>1.22514845490862E-14</v>
      </c>
      <c r="N4" s="4">
        <f t="shared" ref="N4:S4" si="1">D3*SIN(D4/180*PI())</f>
        <v>1.470178145890344E-14</v>
      </c>
      <c r="O4" s="4">
        <f t="shared" si="1"/>
        <v>1.715207836872068E-14</v>
      </c>
      <c r="P4" s="4">
        <f t="shared" si="1"/>
        <v>1.960237527853792E-14</v>
      </c>
      <c r="Q4" s="4">
        <f t="shared" si="1"/>
        <v>2.205267218835516E-14</v>
      </c>
      <c r="R4" s="4">
        <f t="shared" si="1"/>
        <v>2.45029690981724E-14</v>
      </c>
      <c r="S4" s="4">
        <f t="shared" si="1"/>
        <v>2.695326600798964E-14</v>
      </c>
    </row>
    <row r="5" spans="1:19" x14ac:dyDescent="0.25">
      <c r="A5" s="6" t="s">
        <v>3</v>
      </c>
      <c r="B5" s="1" t="s">
        <v>4</v>
      </c>
      <c r="C5" s="3">
        <v>29.211200000000002</v>
      </c>
      <c r="D5" s="3">
        <v>34.4542</v>
      </c>
      <c r="E5" s="3">
        <v>39.797600000000003</v>
      </c>
      <c r="F5" s="3">
        <v>45.769199999999998</v>
      </c>
      <c r="G5" s="3">
        <v>52.625</v>
      </c>
      <c r="H5" s="3">
        <v>60.005600000000001</v>
      </c>
      <c r="I5" s="3">
        <v>68.2102</v>
      </c>
      <c r="K5" s="6" t="s">
        <v>3</v>
      </c>
      <c r="L5" s="1" t="s">
        <v>18</v>
      </c>
      <c r="M5" s="4">
        <f>C5*COS(C6/180*PI())</f>
        <v>27.542336957250356</v>
      </c>
      <c r="N5" s="4">
        <f>D5*COS(D6/180*PI())</f>
        <v>32.771735842795223</v>
      </c>
      <c r="O5" s="4">
        <f>E5*COS(E6/180*PI())</f>
        <v>38.183449707092223</v>
      </c>
      <c r="P5" s="4">
        <f>F5*COS(F6/180*PI())</f>
        <v>44.384694999457793</v>
      </c>
      <c r="Q5" s="4">
        <f>G5*COS(G6/180*PI())</f>
        <v>51.487966691802832</v>
      </c>
      <c r="R5" s="4">
        <f>H5*COS(H6/180*PI())</f>
        <v>59.036494860528414</v>
      </c>
      <c r="S5" s="4">
        <f>I5*COS(I6/180*PI())</f>
        <v>67.394456245298386</v>
      </c>
    </row>
    <row r="6" spans="1:19" x14ac:dyDescent="0.25">
      <c r="A6" s="6"/>
      <c r="B6" s="1" t="s">
        <v>9</v>
      </c>
      <c r="C6" s="3">
        <v>19.460899999999999</v>
      </c>
      <c r="D6" s="3">
        <v>17.979299999999999</v>
      </c>
      <c r="E6" s="3">
        <v>16.374199999999998</v>
      </c>
      <c r="F6" s="3">
        <v>14.1286</v>
      </c>
      <c r="G6" s="3">
        <v>11.932</v>
      </c>
      <c r="H6" s="3">
        <v>10.311299999999999</v>
      </c>
      <c r="I6" s="3">
        <v>8.8699999999999992</v>
      </c>
      <c r="K6" s="6"/>
      <c r="L6" s="1" t="s">
        <v>19</v>
      </c>
      <c r="M6" s="4">
        <f>C5*SIN(C6/180*PI())</f>
        <v>9.7321056495129223</v>
      </c>
      <c r="N6" s="4">
        <f>D5*SIN(D6/180*PI())</f>
        <v>10.635094145801011</v>
      </c>
      <c r="O6" s="4">
        <f>E5*SIN(E6/180*PI())</f>
        <v>11.219319686414108</v>
      </c>
      <c r="P6" s="4">
        <f>F5*SIN(F6/180*PI())</f>
        <v>11.172220837644881</v>
      </c>
      <c r="Q6" s="4">
        <f>G5*SIN(G6/180*PI())</f>
        <v>10.880253257337452</v>
      </c>
      <c r="R6" s="4">
        <f>H5*SIN(H6/180*PI())</f>
        <v>10.740777715919931</v>
      </c>
      <c r="S6" s="4">
        <f>I5*SIN(I6/180*PI())</f>
        <v>10.517540180125858</v>
      </c>
    </row>
    <row r="7" spans="1:19" x14ac:dyDescent="0.25">
      <c r="A7" s="6" t="s">
        <v>7</v>
      </c>
      <c r="B7" s="1" t="s">
        <v>10</v>
      </c>
      <c r="C7" s="3">
        <v>4.5831999999999997</v>
      </c>
      <c r="D7" s="3">
        <v>5.7043999999999997</v>
      </c>
      <c r="E7" s="3">
        <v>7.0250000000000004</v>
      </c>
      <c r="F7" s="3">
        <v>8.5853999999999999</v>
      </c>
      <c r="G7" s="3">
        <v>10.1967</v>
      </c>
      <c r="H7" s="3">
        <v>12.606299999999999</v>
      </c>
      <c r="I7" s="3">
        <v>15.5527</v>
      </c>
      <c r="K7" s="6" t="s">
        <v>7</v>
      </c>
      <c r="L7" s="1" t="s">
        <v>20</v>
      </c>
      <c r="M7" s="4">
        <f>C7*COS(C8/180*PI())</f>
        <v>4.2343246734057285</v>
      </c>
      <c r="N7" s="4">
        <f>D7*COS(D8/180*PI())</f>
        <v>5.3772041217862219</v>
      </c>
      <c r="O7" s="4">
        <f>E7*COS(E8/180*PI())</f>
        <v>6.699861579006293</v>
      </c>
      <c r="P7" s="4">
        <f>F7*COS(F8/180*PI())</f>
        <v>8.2731528929773113</v>
      </c>
      <c r="Q7" s="4">
        <f>G7*COS(G8/180*PI())</f>
        <v>9.8258506422323659</v>
      </c>
      <c r="R7" s="4">
        <f>H7*COS(H8/180*PI())</f>
        <v>12.204759598898541</v>
      </c>
      <c r="S7" s="4">
        <f>I7*COS(I8/180*PI())</f>
        <v>15.184038909934188</v>
      </c>
    </row>
    <row r="8" spans="1:19" x14ac:dyDescent="0.25">
      <c r="A8" s="6"/>
      <c r="B8" s="1" t="s">
        <v>9</v>
      </c>
      <c r="C8" s="3">
        <v>337.5</v>
      </c>
      <c r="D8" s="3">
        <v>340.5</v>
      </c>
      <c r="E8" s="3">
        <v>342.5</v>
      </c>
      <c r="F8" s="3">
        <v>344.5</v>
      </c>
      <c r="G8" s="3">
        <v>344.5</v>
      </c>
      <c r="H8" s="3">
        <v>345.5</v>
      </c>
      <c r="I8" s="3">
        <v>347.5</v>
      </c>
      <c r="K8" s="6"/>
      <c r="L8" s="1" t="s">
        <v>21</v>
      </c>
      <c r="M8" s="4">
        <f>C7*SIN(C8/180*PI())</f>
        <v>-1.7539147072156822</v>
      </c>
      <c r="N8" s="4">
        <f>D7*SIN(D8/180*PI())</f>
        <v>-1.9041678478131248</v>
      </c>
      <c r="O8" s="4">
        <f>E7*SIN(E8/180*PI())</f>
        <v>-2.1124582415175239</v>
      </c>
      <c r="P8" s="4">
        <f>F7*SIN(F8/180*PI())</f>
        <v>-2.2943483539822687</v>
      </c>
      <c r="Q8" s="4">
        <f>G7*SIN(G8/180*PI())</f>
        <v>-2.7249495493571643</v>
      </c>
      <c r="R8" s="4">
        <f>H7*SIN(H8/180*PI())</f>
        <v>-3.1563654451114993</v>
      </c>
      <c r="S8" s="4">
        <f>I7*SIN(I8/180*PI())</f>
        <v>-3.3662203836951328</v>
      </c>
    </row>
    <row r="9" spans="1:19" x14ac:dyDescent="0.25">
      <c r="K9" s="6" t="s">
        <v>13</v>
      </c>
      <c r="L9" s="1" t="s">
        <v>22</v>
      </c>
      <c r="M9" s="4">
        <f>C14*COS(C15/180*PI())</f>
        <v>-14.840800000000002</v>
      </c>
      <c r="N9" s="4">
        <f>D14*COS(D15/180*PI())</f>
        <v>-14.840800000000002</v>
      </c>
      <c r="O9" s="4">
        <f>E14*COS(E15/180*PI())</f>
        <v>-14.840800000000002</v>
      </c>
      <c r="P9" s="4">
        <f>F14*COS(F15/180*PI())</f>
        <v>-14.840800000000002</v>
      </c>
      <c r="Q9" s="4">
        <f>G14*COS(G15/180*PI())</f>
        <v>-14.840800000000002</v>
      </c>
      <c r="R9" s="4">
        <f>H14*COS(H15/180*PI())</f>
        <v>-14.840800000000002</v>
      </c>
      <c r="S9" s="4">
        <f>I14*COS(I15/180*PI())</f>
        <v>-14.840800000000002</v>
      </c>
    </row>
    <row r="10" spans="1:19" x14ac:dyDescent="0.25">
      <c r="A10" s="6" t="s">
        <v>8</v>
      </c>
      <c r="B10" s="1" t="s">
        <v>11</v>
      </c>
      <c r="C10" s="3">
        <v>0.29211200000000043</v>
      </c>
      <c r="D10" s="3">
        <v>0.28711833333333314</v>
      </c>
      <c r="E10" s="3">
        <v>0.28426857142857126</v>
      </c>
      <c r="F10" s="3">
        <v>0.2860574999999998</v>
      </c>
      <c r="G10" s="3">
        <v>0.29236111111111052</v>
      </c>
      <c r="H10" s="3">
        <v>0.30002799999999991</v>
      </c>
      <c r="I10" s="3">
        <v>0.31004636363636362</v>
      </c>
      <c r="K10" s="6"/>
      <c r="L10" s="1" t="s">
        <v>23</v>
      </c>
      <c r="M10" s="4">
        <f>C14*SIN(C15/180*PI())</f>
        <v>1.8182183189607851E-15</v>
      </c>
      <c r="N10" s="4">
        <f>D14*SIN(D15/180*PI())</f>
        <v>1.8182183189607851E-15</v>
      </c>
      <c r="O10" s="4">
        <f>E14*SIN(E15/180*PI())</f>
        <v>1.8182183189607851E-15</v>
      </c>
      <c r="P10" s="4">
        <f>F14*SIN(F15/180*PI())</f>
        <v>1.8182183189607851E-15</v>
      </c>
      <c r="Q10" s="4">
        <f>G14*SIN(G15/180*PI())</f>
        <v>1.8182183189607851E-15</v>
      </c>
      <c r="R10" s="4">
        <f>H14*SIN(H15/180*PI())</f>
        <v>1.8182183189607851E-15</v>
      </c>
      <c r="S10" s="4">
        <f>I14*SIN(I15/180*PI())</f>
        <v>1.8182183189607851E-15</v>
      </c>
    </row>
    <row r="11" spans="1:19" x14ac:dyDescent="0.25">
      <c r="A11" s="6"/>
      <c r="B11" s="1" t="s">
        <v>9</v>
      </c>
      <c r="C11" s="3">
        <v>-160.53910000000005</v>
      </c>
      <c r="D11" s="3">
        <v>-162.02070000000001</v>
      </c>
      <c r="E11" s="3">
        <v>-163.62580000000003</v>
      </c>
      <c r="F11" s="3">
        <v>-165.87139999999997</v>
      </c>
      <c r="G11" s="3">
        <v>-168.06799999999993</v>
      </c>
      <c r="H11" s="3">
        <v>-169.68870000000001</v>
      </c>
      <c r="I11" s="3">
        <v>-171.12999999999997</v>
      </c>
      <c r="M11" s="4"/>
      <c r="N11" s="4"/>
      <c r="O11" s="4"/>
      <c r="P11" s="4"/>
      <c r="Q11" s="4"/>
      <c r="R11" s="4"/>
      <c r="S11" s="4"/>
    </row>
    <row r="12" spans="1:19" x14ac:dyDescent="0.25">
      <c r="A12" s="6" t="s">
        <v>12</v>
      </c>
      <c r="B12" s="1" t="s">
        <v>14</v>
      </c>
      <c r="C12" s="3">
        <v>0.15689872377718131</v>
      </c>
      <c r="D12" s="3">
        <v>0.16556472070168507</v>
      </c>
      <c r="E12" s="3">
        <v>0.1765181820009247</v>
      </c>
      <c r="F12" s="3">
        <v>0.18758029417162586</v>
      </c>
      <c r="G12" s="3">
        <v>0.19376152019002355</v>
      </c>
      <c r="H12" s="3">
        <v>0.21008539203007628</v>
      </c>
      <c r="I12" s="3">
        <v>0.22801135314073273</v>
      </c>
      <c r="M12" s="4"/>
      <c r="N12" s="4"/>
      <c r="O12" s="4"/>
      <c r="P12" s="4"/>
      <c r="Q12" s="4"/>
      <c r="R12" s="4"/>
      <c r="S12" s="4"/>
    </row>
    <row r="13" spans="1:19" x14ac:dyDescent="0.25">
      <c r="A13" s="6"/>
      <c r="B13" s="1" t="s">
        <v>9</v>
      </c>
      <c r="C13" s="3">
        <v>-41.960899999999775</v>
      </c>
      <c r="D13" s="3">
        <v>-37.479300000000151</v>
      </c>
      <c r="E13" s="3">
        <v>-33.874200000000009</v>
      </c>
      <c r="F13" s="3">
        <v>-29.628600000000105</v>
      </c>
      <c r="G13" s="3">
        <v>-27.432000000000102</v>
      </c>
      <c r="H13" s="3">
        <v>-24.811300000000028</v>
      </c>
      <c r="I13" s="3">
        <v>-21.37</v>
      </c>
      <c r="M13" s="6" t="s">
        <v>5</v>
      </c>
      <c r="N13" s="6"/>
      <c r="O13" s="6"/>
      <c r="P13" s="6"/>
      <c r="Q13" s="6" t="s">
        <v>6</v>
      </c>
      <c r="R13" s="6"/>
      <c r="S13" s="6"/>
    </row>
    <row r="14" spans="1:19" x14ac:dyDescent="0.25">
      <c r="A14" s="6" t="s">
        <v>13</v>
      </c>
      <c r="B14" s="1" t="s">
        <v>15</v>
      </c>
      <c r="C14" s="4">
        <v>14.840800000000002</v>
      </c>
      <c r="D14" s="4">
        <v>14.840800000000002</v>
      </c>
      <c r="E14" s="4">
        <v>14.840800000000002</v>
      </c>
      <c r="F14" s="4">
        <v>14.840800000000002</v>
      </c>
      <c r="G14" s="4">
        <v>14.840800000000002</v>
      </c>
      <c r="H14" s="4">
        <v>14.840800000000002</v>
      </c>
      <c r="I14" s="4">
        <v>14.840800000000002</v>
      </c>
      <c r="L14" s="1" t="s">
        <v>0</v>
      </c>
      <c r="M14" s="2">
        <v>6000</v>
      </c>
      <c r="N14" s="2">
        <v>7000</v>
      </c>
      <c r="O14" s="2">
        <v>8000</v>
      </c>
      <c r="P14" s="2">
        <v>9000</v>
      </c>
      <c r="Q14" s="2">
        <v>6000</v>
      </c>
      <c r="R14" s="2">
        <v>7000</v>
      </c>
      <c r="S14" s="2">
        <v>8000</v>
      </c>
    </row>
    <row r="15" spans="1:19" x14ac:dyDescent="0.25">
      <c r="A15" s="6"/>
      <c r="B15" s="1" t="s">
        <v>9</v>
      </c>
      <c r="C15" s="3">
        <v>180</v>
      </c>
      <c r="D15" s="3">
        <v>180</v>
      </c>
      <c r="E15" s="3">
        <v>180</v>
      </c>
      <c r="F15" s="3">
        <v>180</v>
      </c>
      <c r="G15" s="3">
        <v>180</v>
      </c>
      <c r="H15" s="3">
        <v>180</v>
      </c>
      <c r="I15" s="3">
        <v>180</v>
      </c>
      <c r="L15" s="1" t="s">
        <v>1</v>
      </c>
      <c r="M15" s="1" t="str">
        <f t="shared" ref="M15:S15" si="2">COMPLEX(M3,M4,"j")</f>
        <v>-100+1.22514845490862E-14j</v>
      </c>
      <c r="N15" s="1" t="str">
        <f t="shared" si="2"/>
        <v>-120+1.47017814589034E-14j</v>
      </c>
      <c r="O15" s="1" t="str">
        <f t="shared" si="2"/>
        <v>-140+1.71520783687207E-14j</v>
      </c>
      <c r="P15" s="1" t="str">
        <f t="shared" si="2"/>
        <v>-160+1.96023752785379E-14j</v>
      </c>
      <c r="Q15" s="1" t="str">
        <f t="shared" si="2"/>
        <v>-180+2.20526721883552E-14j</v>
      </c>
      <c r="R15" s="1" t="str">
        <f t="shared" si="2"/>
        <v>-200+2.45029690981724E-14j</v>
      </c>
      <c r="S15" s="1" t="str">
        <f t="shared" si="2"/>
        <v>-220+2.69532660079896E-14j</v>
      </c>
    </row>
    <row r="16" spans="1:19" x14ac:dyDescent="0.25">
      <c r="L16" s="1" t="s">
        <v>3</v>
      </c>
      <c r="M16" s="1" t="str">
        <f t="shared" ref="M16:S16" si="3">COMPLEX(M5,M6,"j")</f>
        <v>27.5423369572504+9.73210564951292j</v>
      </c>
      <c r="N16" s="1" t="str">
        <f t="shared" si="3"/>
        <v>32.7717358427952+10.635094145801j</v>
      </c>
      <c r="O16" s="1" t="str">
        <f t="shared" si="3"/>
        <v>38.1834497070922+11.2193196864141j</v>
      </c>
      <c r="P16" s="1" t="str">
        <f t="shared" si="3"/>
        <v>44.3846949994578+11.1722208376449j</v>
      </c>
      <c r="Q16" s="1" t="str">
        <f t="shared" si="3"/>
        <v>51.4879666918028+10.8802532573375j</v>
      </c>
      <c r="R16" s="1" t="str">
        <f t="shared" si="3"/>
        <v>59.0364948605284+10.7407777159199j</v>
      </c>
      <c r="S16" s="1" t="str">
        <f t="shared" si="3"/>
        <v>67.3944562452984+10.5175401801259j</v>
      </c>
    </row>
    <row r="17" spans="1:19" x14ac:dyDescent="0.25">
      <c r="A17" s="5" t="s">
        <v>26</v>
      </c>
      <c r="B17" s="1" t="s">
        <v>25</v>
      </c>
      <c r="C17" s="4">
        <f>C10*C12*C14*COS( (C11+C13+C15)/180*PI() )</f>
        <v>0.62840765613079896</v>
      </c>
      <c r="D17" s="4">
        <f t="shared" ref="D17:I17" si="4">D10*D12*D14*COS( (D11+D13+D15)/180*PI() )</f>
        <v>0.6650167577550401</v>
      </c>
      <c r="E17" s="4">
        <f t="shared" si="4"/>
        <v>0.71022361229797548</v>
      </c>
      <c r="F17" s="4">
        <f t="shared" si="4"/>
        <v>0.76737629658810791</v>
      </c>
      <c r="G17" s="4">
        <f t="shared" si="4"/>
        <v>0.81013046784023124</v>
      </c>
      <c r="H17" s="4">
        <f t="shared" si="4"/>
        <v>0.90564198127666307</v>
      </c>
      <c r="I17" s="4">
        <f t="shared" si="4"/>
        <v>1.0242876575206883</v>
      </c>
      <c r="L17" s="1" t="s">
        <v>7</v>
      </c>
      <c r="M17" s="1" t="str">
        <f t="shared" ref="M17:S17" si="5">COMPLEX(M7,M8,"j")</f>
        <v>4.23432467340573-1.75391470721568j</v>
      </c>
      <c r="N17" s="1" t="str">
        <f t="shared" si="5"/>
        <v>5.37720412178622-1.90416784781312j</v>
      </c>
      <c r="O17" s="1" t="str">
        <f t="shared" si="5"/>
        <v>6.69986157900629-2.11245824151752j</v>
      </c>
      <c r="P17" s="1" t="str">
        <f t="shared" si="5"/>
        <v>8.27315289297731-2.29434835398227j</v>
      </c>
      <c r="Q17" s="1" t="str">
        <f t="shared" si="5"/>
        <v>9.82585064223237-2.72494954935716j</v>
      </c>
      <c r="R17" s="1" t="str">
        <f t="shared" si="5"/>
        <v>12.2047595988985-3.1563654451115j</v>
      </c>
      <c r="S17" s="1" t="str">
        <f t="shared" si="5"/>
        <v>15.1840389099342-3.36622038369513j</v>
      </c>
    </row>
    <row r="19" spans="1:19" x14ac:dyDescent="0.25">
      <c r="L19" s="1" t="s">
        <v>8</v>
      </c>
      <c r="M19" s="1" t="str">
        <f>IMDIV(M16,M15)</f>
        <v>-0.275423369572504-0.0973210564951292j</v>
      </c>
      <c r="N19" s="1" t="str">
        <f t="shared" ref="N19:S19" si="6">IMDIV(N16,N15)</f>
        <v>-0.27309779868996-0.0886257845483417j</v>
      </c>
      <c r="O19" s="1" t="str">
        <f t="shared" si="6"/>
        <v>-0.27273892647923-0.0801379977601007j</v>
      </c>
      <c r="P19" s="1" t="str">
        <f t="shared" si="6"/>
        <v>-0.277404343746611-0.0698263802352807j</v>
      </c>
      <c r="Q19" s="1" t="str">
        <f t="shared" si="6"/>
        <v>-0.286044259398904-0.0604458514296528j</v>
      </c>
      <c r="R19" s="1" t="str">
        <f t="shared" si="6"/>
        <v>-0.295182474302642-0.0537038885795995j</v>
      </c>
      <c r="S19" s="1" t="str">
        <f t="shared" si="6"/>
        <v>-0.306338437478629-0.0478070008187541j</v>
      </c>
    </row>
    <row r="20" spans="1:19" x14ac:dyDescent="0.25">
      <c r="L20" s="1" t="s">
        <v>12</v>
      </c>
      <c r="M20" s="1" t="str">
        <f>IMDIV(M17,M16)</f>
        <v>0.116670092303214-0.104906144171196j</v>
      </c>
      <c r="N20" s="1" t="str">
        <f t="shared" ref="N20:S20" si="7">IMDIV(N17,N16)</f>
        <v>0.131387729148133-0.100741954370182j</v>
      </c>
      <c r="O20" s="1" t="str">
        <f t="shared" si="7"/>
        <v>0.146556577255015-0.0983861689477052j</v>
      </c>
      <c r="P20" s="1" t="str">
        <f t="shared" si="7"/>
        <v>0.163053844902676-0.0927351628238597j</v>
      </c>
      <c r="Q20" s="1" t="str">
        <f t="shared" si="7"/>
        <v>0.17197463047504-0.0892650725610098j</v>
      </c>
      <c r="R20" s="1" t="str">
        <f t="shared" si="7"/>
        <v>0.190693404375088-0.088158365866604j</v>
      </c>
      <c r="S20" s="1" t="str">
        <f t="shared" si="7"/>
        <v>0.212334828671504-0.0830848824643266j</v>
      </c>
    </row>
    <row r="21" spans="1:19" x14ac:dyDescent="0.25">
      <c r="L21" s="1" t="s">
        <v>13</v>
      </c>
      <c r="M21" s="1" t="str">
        <f>COMPLEX(M9,M10,"j")</f>
        <v>-14.8408+1.81821831896079E-15j</v>
      </c>
      <c r="N21" s="1" t="str">
        <f t="shared" ref="N21:S21" si="8">COMPLEX(N9,N10,"j")</f>
        <v>-14.8408+1.81821831896079E-15j</v>
      </c>
      <c r="O21" s="1" t="str">
        <f t="shared" si="8"/>
        <v>-14.8408+1.81821831896079E-15j</v>
      </c>
      <c r="P21" s="1" t="str">
        <f t="shared" si="8"/>
        <v>-14.8408+1.81821831896079E-15j</v>
      </c>
      <c r="Q21" s="1" t="str">
        <f t="shared" si="8"/>
        <v>-14.8408+1.81821831896079E-15j</v>
      </c>
      <c r="R21" s="1" t="str">
        <f t="shared" si="8"/>
        <v>-14.8408+1.81821831896079E-15j</v>
      </c>
      <c r="S21" s="1" t="str">
        <f t="shared" si="8"/>
        <v>-14.8408+1.81821831896079E-15j</v>
      </c>
    </row>
    <row r="23" spans="1:19" x14ac:dyDescent="0.25">
      <c r="K23" s="5"/>
      <c r="L23" s="1" t="s">
        <v>24</v>
      </c>
      <c r="M23" s="1" t="str">
        <f xml:space="preserve"> IMPRODUCT(M19,M20,M21)</f>
        <v>0.628407656130799-0.260294973868463j</v>
      </c>
      <c r="N23" s="1" t="str">
        <f t="shared" ref="N23:S23" si="9" xml:space="preserve"> IMPRODUCT(N19,N20,N21)</f>
        <v>0.66501675775504-0.23549478496521j</v>
      </c>
      <c r="O23" s="1" t="str">
        <f t="shared" si="9"/>
        <v>0.710223612297975-0.223932644790809j</v>
      </c>
      <c r="P23" s="1" t="str">
        <f t="shared" si="9"/>
        <v>0.767376296588108-0.212812281573625j</v>
      </c>
      <c r="Q23" s="1" t="str">
        <f t="shared" si="9"/>
        <v>0.810130467840231-0.224669062622776j</v>
      </c>
      <c r="R23" s="1" t="str">
        <f t="shared" si="9"/>
        <v>0.905641981276663-0.234214941489054j</v>
      </c>
      <c r="S23" s="1" t="str">
        <f t="shared" si="9"/>
        <v>1.02428765752069-0.227079106683376j</v>
      </c>
    </row>
    <row r="25" spans="1:19" x14ac:dyDescent="0.25">
      <c r="A25" s="6" t="s">
        <v>1</v>
      </c>
      <c r="B25" s="1" t="s">
        <v>2</v>
      </c>
      <c r="C25" s="3">
        <f>IMABS(M15)</f>
        <v>100</v>
      </c>
      <c r="D25" s="3">
        <f>IMABS(N15)</f>
        <v>120</v>
      </c>
      <c r="E25" s="3">
        <f>IMABS(O15)</f>
        <v>140</v>
      </c>
      <c r="F25" s="3">
        <f>IMABS(P15)</f>
        <v>160</v>
      </c>
      <c r="G25" s="3">
        <f>IMABS(Q15)</f>
        <v>180</v>
      </c>
      <c r="H25" s="3">
        <f>IMABS(R15)</f>
        <v>200</v>
      </c>
      <c r="I25" s="3">
        <f>IMABS(S15)</f>
        <v>220</v>
      </c>
    </row>
    <row r="26" spans="1:19" x14ac:dyDescent="0.25">
      <c r="A26" s="6"/>
      <c r="B26" s="1" t="s">
        <v>9</v>
      </c>
      <c r="C26" s="3">
        <f>IMARGUMENT(M15)*180/PI()</f>
        <v>180</v>
      </c>
      <c r="D26" s="3">
        <f>IMARGUMENT(N15)*180/PI()</f>
        <v>180</v>
      </c>
      <c r="E26" s="3">
        <f>IMARGUMENT(O15)*180/PI()</f>
        <v>180</v>
      </c>
      <c r="F26" s="3">
        <f>IMARGUMENT(P15)*180/PI()</f>
        <v>180</v>
      </c>
      <c r="G26" s="3">
        <f>IMARGUMENT(Q15)*180/PI()</f>
        <v>180</v>
      </c>
      <c r="H26" s="3">
        <f>IMARGUMENT(R15)*180/PI()</f>
        <v>180</v>
      </c>
      <c r="I26" s="3">
        <f>IMARGUMENT(S15)*180/PI()</f>
        <v>180</v>
      </c>
    </row>
    <row r="27" spans="1:19" x14ac:dyDescent="0.25">
      <c r="A27" s="6" t="s">
        <v>3</v>
      </c>
      <c r="B27" s="1" t="s">
        <v>4</v>
      </c>
      <c r="C27" s="3">
        <f>IMABS(M16)</f>
        <v>29.211200000000041</v>
      </c>
      <c r="D27" s="3">
        <f>IMABS(N16)</f>
        <v>34.454199999999979</v>
      </c>
      <c r="E27" s="3">
        <f>IMABS(O16)</f>
        <v>39.797599999999981</v>
      </c>
      <c r="F27" s="3">
        <f>IMABS(P16)</f>
        <v>45.769200000000012</v>
      </c>
      <c r="G27" s="3">
        <f>IMABS(Q16)</f>
        <v>52.624999999999979</v>
      </c>
      <c r="H27" s="3">
        <f>IMABS(R16)</f>
        <v>60.00559999999998</v>
      </c>
      <c r="I27" s="3">
        <f>IMABS(S16)</f>
        <v>68.210200000000015</v>
      </c>
    </row>
    <row r="28" spans="1:19" x14ac:dyDescent="0.25">
      <c r="A28" s="6"/>
      <c r="B28" s="1" t="s">
        <v>9</v>
      </c>
      <c r="C28" s="3">
        <f>IMARGUMENT(M16)*180/PI()</f>
        <v>19.460899999999967</v>
      </c>
      <c r="D28" s="3">
        <f>IMARGUMENT(N16)*180/PI()</f>
        <v>17.979299999999991</v>
      </c>
      <c r="E28" s="3">
        <f>IMARGUMENT(O16)*180/PI()</f>
        <v>16.374199999999995</v>
      </c>
      <c r="F28" s="3">
        <f>IMARGUMENT(P16)*180/PI()</f>
        <v>14.128600000000022</v>
      </c>
      <c r="G28" s="3">
        <f>IMARGUMENT(Q16)*180/PI()</f>
        <v>11.932000000000059</v>
      </c>
      <c r="H28" s="3">
        <f>IMARGUMENT(R16)*180/PI()</f>
        <v>10.311299999999973</v>
      </c>
      <c r="I28" s="3">
        <f>IMARGUMENT(S16)*180/PI()</f>
        <v>8.870000000000033</v>
      </c>
    </row>
    <row r="29" spans="1:19" x14ac:dyDescent="0.25">
      <c r="A29" s="6" t="s">
        <v>7</v>
      </c>
      <c r="B29" s="1" t="s">
        <v>10</v>
      </c>
      <c r="C29" s="3">
        <f>IMABS(M17)</f>
        <v>4.5832000000000015</v>
      </c>
      <c r="D29" s="3">
        <f>IMABS(N17)</f>
        <v>5.7043999999999961</v>
      </c>
      <c r="E29" s="3">
        <f>IMABS(O17)</f>
        <v>7.0249999999999977</v>
      </c>
      <c r="F29" s="3">
        <f>IMABS(P17)</f>
        <v>8.5853999999999981</v>
      </c>
      <c r="G29" s="3">
        <f>IMABS(Q17)</f>
        <v>10.196700000000003</v>
      </c>
      <c r="H29" s="3">
        <f>IMABS(R17)</f>
        <v>12.60629999999996</v>
      </c>
      <c r="I29" s="3">
        <f>IMABS(S17)</f>
        <v>15.552700000000012</v>
      </c>
    </row>
    <row r="30" spans="1:19" x14ac:dyDescent="0.25">
      <c r="A30" s="6"/>
      <c r="B30" s="1" t="s">
        <v>9</v>
      </c>
      <c r="C30" s="3">
        <f>IMARGUMENT(M17)*180/PI()</f>
        <v>-22.500000000000004</v>
      </c>
      <c r="D30" s="3">
        <f>IMARGUMENT(N17)*180/PI()</f>
        <v>-19.499999999999982</v>
      </c>
      <c r="E30" s="3">
        <f>IMARGUMENT(O17)*180/PI()</f>
        <v>-17.500000000000018</v>
      </c>
      <c r="F30" s="3">
        <f>IMARGUMENT(P17)*180/PI()</f>
        <v>-15.500000000000028</v>
      </c>
      <c r="G30" s="3">
        <f>IMARGUMENT(Q17)*180/PI()</f>
        <v>-15.499999999999984</v>
      </c>
      <c r="H30" s="3">
        <f>IMARGUMENT(R17)*180/PI()</f>
        <v>-14.500000000000028</v>
      </c>
      <c r="I30" s="3">
        <f>IMARGUMENT(S17)*180/PI()</f>
        <v>-12.49999999999998</v>
      </c>
    </row>
    <row r="33" spans="1:9" x14ac:dyDescent="0.25">
      <c r="A33" s="6" t="s">
        <v>8</v>
      </c>
      <c r="B33" t="s">
        <v>11</v>
      </c>
      <c r="C33" s="3">
        <f>IMABS(M19)</f>
        <v>0.29211200000000043</v>
      </c>
      <c r="D33" s="3">
        <f>IMABS(N19)</f>
        <v>0.28711833333333314</v>
      </c>
      <c r="E33" s="3">
        <f>IMABS(O19)</f>
        <v>0.28426857142857126</v>
      </c>
      <c r="F33" s="3">
        <f>IMABS(P19)</f>
        <v>0.2860574999999998</v>
      </c>
      <c r="G33" s="3">
        <f>IMABS(Q19)</f>
        <v>0.29236111111111052</v>
      </c>
      <c r="H33" s="3">
        <f>IMABS(R19)</f>
        <v>0.30002799999999991</v>
      </c>
      <c r="I33" s="3">
        <f>IMABS(S19)</f>
        <v>0.31004636363636362</v>
      </c>
    </row>
    <row r="34" spans="1:9" x14ac:dyDescent="0.25">
      <c r="A34" s="6"/>
      <c r="B34" s="1" t="s">
        <v>9</v>
      </c>
      <c r="C34" s="3">
        <f>IMARGUMENT(M19)*180/PI()</f>
        <v>-160.53910000000005</v>
      </c>
      <c r="D34" s="3">
        <f>IMARGUMENT(N19)*180/PI()</f>
        <v>-162.02070000000001</v>
      </c>
      <c r="E34" s="3">
        <f>IMARGUMENT(O19)*180/PI()</f>
        <v>-163.62580000000003</v>
      </c>
      <c r="F34" s="3">
        <f>IMARGUMENT(P19)*180/PI()</f>
        <v>-165.87139999999997</v>
      </c>
      <c r="G34" s="3">
        <f>IMARGUMENT(Q19)*180/PI()</f>
        <v>-168.06799999999993</v>
      </c>
      <c r="H34" s="3">
        <f>IMARGUMENT(R19)*180/PI()</f>
        <v>-169.68870000000001</v>
      </c>
      <c r="I34" s="3">
        <f>IMARGUMENT(S19)*180/PI()</f>
        <v>-171.12999999999997</v>
      </c>
    </row>
    <row r="35" spans="1:9" x14ac:dyDescent="0.25">
      <c r="A35" s="6" t="s">
        <v>12</v>
      </c>
      <c r="B35" t="s">
        <v>14</v>
      </c>
      <c r="C35" s="3">
        <f>IMABS(M20)</f>
        <v>0.15689872377718131</v>
      </c>
      <c r="D35" s="3">
        <f>IMABS(N20)</f>
        <v>0.16556472070168507</v>
      </c>
      <c r="E35" s="3">
        <f>IMABS(O20)</f>
        <v>0.1765181820009247</v>
      </c>
      <c r="F35" s="3">
        <f>IMABS(P20)</f>
        <v>0.18758029417162586</v>
      </c>
      <c r="G35" s="3">
        <f>IMABS(Q20)</f>
        <v>0.19376152019002355</v>
      </c>
      <c r="H35" s="3">
        <f>IMABS(R20)</f>
        <v>0.21008539203007628</v>
      </c>
      <c r="I35" s="3">
        <f>IMABS(S20)</f>
        <v>0.22801135314073273</v>
      </c>
    </row>
    <row r="36" spans="1:9" x14ac:dyDescent="0.25">
      <c r="A36" s="6"/>
      <c r="B36" s="1" t="s">
        <v>9</v>
      </c>
      <c r="C36" s="3">
        <f>IMARGUMENT(M20)*180/PI()</f>
        <v>-41.960899999999775</v>
      </c>
      <c r="D36" s="3">
        <f>IMARGUMENT(N20)*180/PI()</f>
        <v>-37.479300000000151</v>
      </c>
      <c r="E36" s="3">
        <f>IMARGUMENT(O20)*180/PI()</f>
        <v>-33.874200000000009</v>
      </c>
      <c r="F36" s="3">
        <f>IMARGUMENT(P20)*180/PI()</f>
        <v>-29.628600000000105</v>
      </c>
      <c r="G36" s="3">
        <f>IMARGUMENT(Q20)*180/PI()</f>
        <v>-27.432000000000102</v>
      </c>
      <c r="H36" s="3">
        <f>IMARGUMENT(R20)*180/PI()</f>
        <v>-24.811300000000028</v>
      </c>
      <c r="I36" s="3">
        <f>IMARGUMENT(S20)*180/PI()</f>
        <v>-21.37</v>
      </c>
    </row>
    <row r="37" spans="1:9" x14ac:dyDescent="0.25">
      <c r="A37" s="6" t="s">
        <v>13</v>
      </c>
      <c r="B37" t="s">
        <v>15</v>
      </c>
      <c r="C37" s="4">
        <v>14.840800000000002</v>
      </c>
      <c r="D37" s="4">
        <v>14.840800000000002</v>
      </c>
      <c r="E37" s="4">
        <v>14.840800000000002</v>
      </c>
      <c r="F37" s="4">
        <v>14.840800000000002</v>
      </c>
      <c r="G37" s="4">
        <v>14.840800000000002</v>
      </c>
      <c r="H37" s="4">
        <v>14.840800000000002</v>
      </c>
      <c r="I37" s="4">
        <v>14.840800000000002</v>
      </c>
    </row>
    <row r="38" spans="1:9" x14ac:dyDescent="0.25">
      <c r="A38" s="6"/>
      <c r="B38" s="1" t="s">
        <v>9</v>
      </c>
      <c r="C38" s="3">
        <v>180</v>
      </c>
      <c r="D38" s="3">
        <v>180</v>
      </c>
      <c r="E38" s="3">
        <v>180</v>
      </c>
      <c r="F38" s="3">
        <v>180</v>
      </c>
      <c r="G38" s="3">
        <v>180</v>
      </c>
      <c r="H38" s="3">
        <v>180</v>
      </c>
      <c r="I38" s="3">
        <v>180</v>
      </c>
    </row>
    <row r="40" spans="1:9" x14ac:dyDescent="0.25">
      <c r="A40" s="5" t="s">
        <v>26</v>
      </c>
      <c r="B40" t="s">
        <v>25</v>
      </c>
      <c r="C40" s="4">
        <f>IMREAL(M23)</f>
        <v>0.62840765613079896</v>
      </c>
      <c r="D40" s="4">
        <f>IMREAL(N23)</f>
        <v>0.66501675775503999</v>
      </c>
      <c r="E40" s="4">
        <f>IMREAL(O23)</f>
        <v>0.71022361229797504</v>
      </c>
      <c r="F40" s="4">
        <f>IMREAL(P23)</f>
        <v>0.76737629658810802</v>
      </c>
      <c r="G40" s="4">
        <f>IMREAL(Q23)</f>
        <v>0.81013046784023102</v>
      </c>
      <c r="H40" s="4">
        <f>IMREAL(R23)</f>
        <v>0.90564198127666296</v>
      </c>
      <c r="I40" s="4">
        <f>IMREAL(S23)</f>
        <v>1.0242876575206901</v>
      </c>
    </row>
  </sheetData>
  <mergeCells count="22">
    <mergeCell ref="A10:A11"/>
    <mergeCell ref="C1:I1"/>
    <mergeCell ref="C2:I2"/>
    <mergeCell ref="M1:S1"/>
    <mergeCell ref="M2:S2"/>
    <mergeCell ref="A3:A4"/>
    <mergeCell ref="A5:A6"/>
    <mergeCell ref="A7:A8"/>
    <mergeCell ref="K9:K10"/>
    <mergeCell ref="K3:K4"/>
    <mergeCell ref="K5:K6"/>
    <mergeCell ref="K7:K8"/>
    <mergeCell ref="A33:A34"/>
    <mergeCell ref="A35:A36"/>
    <mergeCell ref="A37:A38"/>
    <mergeCell ref="M13:P13"/>
    <mergeCell ref="Q13:S13"/>
    <mergeCell ref="A25:A26"/>
    <mergeCell ref="A27:A28"/>
    <mergeCell ref="A29:A30"/>
    <mergeCell ref="A12:A13"/>
    <mergeCell ref="A14:A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synthèse_DY</vt:lpstr>
      <vt:lpstr>synhtèse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2019-01-29T15:37:08Z</dcterms:modified>
</cp:coreProperties>
</file>