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sp\Downloads\"/>
    </mc:Choice>
  </mc:AlternateContent>
  <xr:revisionPtr revIDLastSave="0" documentId="13_ncr:1_{A477BEFF-861C-47B9-BADD-27E3E958E9C4}" xr6:coauthVersionLast="47" xr6:coauthVersionMax="47" xr10:uidLastSave="{00000000-0000-0000-0000-000000000000}"/>
  <bookViews>
    <workbookView xWindow="25695" yWindow="0" windowWidth="26010" windowHeight="20985" xr2:uid="{6D8CC4B9-FABA-41EE-B14C-EC864B7AF8F8}"/>
  </bookViews>
  <sheets>
    <sheet name="Visa Residences" sheetId="1" r:id="rId1"/>
    <sheet name="Map Ru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F29" i="1" s="1"/>
  <c r="C28" i="1"/>
  <c r="F28" i="1" s="1"/>
  <c r="E28" i="1"/>
  <c r="H28" i="1" s="1"/>
  <c r="E29" i="1"/>
  <c r="H29" i="1" s="1"/>
  <c r="P35" i="1"/>
  <c r="P36" i="1"/>
  <c r="P37" i="1"/>
  <c r="P38" i="1"/>
  <c r="P39" i="1"/>
  <c r="P34" i="1"/>
  <c r="O35" i="1"/>
  <c r="O36" i="1"/>
  <c r="O37" i="1"/>
  <c r="O38" i="1"/>
  <c r="O39" i="1"/>
  <c r="O34" i="1"/>
  <c r="N35" i="1"/>
  <c r="N36" i="1"/>
  <c r="N37" i="1"/>
  <c r="N38" i="1"/>
  <c r="N39" i="1"/>
  <c r="N34" i="1"/>
  <c r="M35" i="1"/>
  <c r="M36" i="1"/>
  <c r="M37" i="1"/>
  <c r="M38" i="1"/>
  <c r="M39" i="1"/>
  <c r="M34" i="1"/>
  <c r="E27" i="1"/>
  <c r="H27" i="1" s="1"/>
  <c r="C27" i="1"/>
  <c r="F27" i="1" s="1"/>
  <c r="H7" i="1"/>
  <c r="E7" i="1"/>
  <c r="C7" i="1"/>
  <c r="F7" i="1" s="1"/>
  <c r="E6" i="1"/>
  <c r="H6" i="1" s="1"/>
  <c r="C6" i="1"/>
  <c r="F6" i="1" s="1"/>
  <c r="D26" i="1"/>
  <c r="E26" i="1" s="1"/>
  <c r="H26" i="1" s="1"/>
  <c r="C26" i="1"/>
  <c r="D17" i="1"/>
  <c r="E17" i="1" s="1"/>
  <c r="H17" i="1" s="1"/>
  <c r="D18" i="1"/>
  <c r="D19" i="1"/>
  <c r="E19" i="1" s="1"/>
  <c r="H19" i="1" s="1"/>
  <c r="D20" i="1"/>
  <c r="D21" i="1"/>
  <c r="D22" i="1"/>
  <c r="D31" i="1"/>
  <c r="D23" i="1"/>
  <c r="E23" i="1" s="1"/>
  <c r="H23" i="1" s="1"/>
  <c r="D32" i="1"/>
  <c r="D24" i="1"/>
  <c r="E24" i="1" s="1"/>
  <c r="H24" i="1" s="1"/>
  <c r="E25" i="1"/>
  <c r="H25" i="1" s="1"/>
  <c r="C17" i="1"/>
  <c r="C18" i="1"/>
  <c r="C19" i="1"/>
  <c r="C20" i="1"/>
  <c r="C21" i="1"/>
  <c r="C22" i="1"/>
  <c r="C31" i="1"/>
  <c r="C23" i="1"/>
  <c r="C24" i="1"/>
  <c r="C25" i="1"/>
  <c r="F25" i="1" s="1"/>
  <c r="C32" i="1"/>
  <c r="E16" i="1"/>
  <c r="H16" i="1" s="1"/>
  <c r="C16" i="1"/>
  <c r="F16" i="1" s="1"/>
  <c r="E15" i="1"/>
  <c r="H15" i="1" s="1"/>
  <c r="C15" i="1"/>
  <c r="F15" i="1" s="1"/>
  <c r="E30" i="1"/>
  <c r="H30" i="1" s="1"/>
  <c r="C30" i="1"/>
  <c r="F30" i="1" s="1"/>
  <c r="E14" i="1"/>
  <c r="H14" i="1" s="1"/>
  <c r="E13" i="1"/>
  <c r="H13" i="1" s="1"/>
  <c r="E12" i="1"/>
  <c r="H12" i="1" s="1"/>
  <c r="C14" i="1"/>
  <c r="F14" i="1" s="1"/>
  <c r="C13" i="1"/>
  <c r="F13" i="1" s="1"/>
  <c r="C12" i="1"/>
  <c r="F12" i="1" s="1"/>
  <c r="G10" i="2"/>
  <c r="H10" i="2"/>
  <c r="I10" i="2"/>
  <c r="J10" i="2"/>
  <c r="K10" i="2"/>
  <c r="G14" i="2"/>
  <c r="H14" i="2"/>
  <c r="I14" i="2"/>
  <c r="J14" i="2"/>
  <c r="K14" i="2"/>
  <c r="G18" i="2"/>
  <c r="H18" i="2"/>
  <c r="I18" i="2"/>
  <c r="J18" i="2"/>
  <c r="K18" i="2"/>
  <c r="G22" i="2"/>
  <c r="H22" i="2"/>
  <c r="I22" i="2"/>
  <c r="J22" i="2"/>
  <c r="K22" i="2"/>
  <c r="G26" i="2"/>
  <c r="H26" i="2"/>
  <c r="I26" i="2"/>
  <c r="J26" i="2"/>
  <c r="K26" i="2"/>
  <c r="G30" i="2"/>
  <c r="H30" i="2"/>
  <c r="I30" i="2"/>
  <c r="J30" i="2"/>
  <c r="K30" i="2"/>
  <c r="G34" i="2"/>
  <c r="H34" i="2"/>
  <c r="I34" i="2"/>
  <c r="J34" i="2"/>
  <c r="K34" i="2"/>
  <c r="G38" i="2"/>
  <c r="H38" i="2"/>
  <c r="I38" i="2"/>
  <c r="J38" i="2"/>
  <c r="K38" i="2"/>
  <c r="G42" i="2"/>
  <c r="H42" i="2"/>
  <c r="I42" i="2"/>
  <c r="J42" i="2"/>
  <c r="K42" i="2"/>
  <c r="G46" i="2"/>
  <c r="H46" i="2"/>
  <c r="I46" i="2"/>
  <c r="J46" i="2"/>
  <c r="K46" i="2"/>
  <c r="F46" i="2"/>
  <c r="G50" i="2"/>
  <c r="H50" i="2"/>
  <c r="I50" i="2"/>
  <c r="J50" i="2"/>
  <c r="K50" i="2"/>
  <c r="G54" i="2"/>
  <c r="H54" i="2"/>
  <c r="I54" i="2"/>
  <c r="J54" i="2"/>
  <c r="K54" i="2"/>
  <c r="G58" i="2"/>
  <c r="H58" i="2"/>
  <c r="I58" i="2"/>
  <c r="J58" i="2"/>
  <c r="K58" i="2"/>
  <c r="G62" i="2"/>
  <c r="H62" i="2"/>
  <c r="I62" i="2"/>
  <c r="J62" i="2"/>
  <c r="K62" i="2"/>
  <c r="G66" i="2"/>
  <c r="H66" i="2"/>
  <c r="I66" i="2"/>
  <c r="J66" i="2"/>
  <c r="K66" i="2"/>
  <c r="F66" i="2"/>
  <c r="F62" i="2"/>
  <c r="F58" i="2"/>
  <c r="F54" i="2"/>
  <c r="F50" i="2"/>
  <c r="F42" i="2"/>
  <c r="F38" i="2"/>
  <c r="F34" i="2"/>
  <c r="F30" i="2"/>
  <c r="F26" i="2"/>
  <c r="F22" i="2"/>
  <c r="F18" i="2"/>
  <c r="F14" i="2"/>
  <c r="F10" i="2"/>
  <c r="G6" i="2"/>
  <c r="H6" i="2"/>
  <c r="I6" i="2"/>
  <c r="J6" i="2"/>
  <c r="K6" i="2"/>
  <c r="F6" i="2"/>
  <c r="C66" i="2"/>
  <c r="C58" i="2"/>
  <c r="C50" i="2"/>
  <c r="C42" i="2"/>
  <c r="C38" i="2"/>
  <c r="C30" i="2"/>
  <c r="C26" i="2"/>
  <c r="C62" i="2"/>
  <c r="C54" i="2"/>
  <c r="C46" i="2"/>
  <c r="C34" i="2"/>
  <c r="C22" i="2"/>
  <c r="C18" i="2"/>
  <c r="C14" i="2"/>
  <c r="C10" i="2"/>
  <c r="C6" i="2"/>
  <c r="C3" i="1"/>
  <c r="F3" i="1" s="1"/>
  <c r="C4" i="1"/>
  <c r="F4" i="1" s="1"/>
  <c r="C5" i="1"/>
  <c r="F5" i="1" s="1"/>
  <c r="C8" i="1"/>
  <c r="F8" i="1" s="1"/>
  <c r="C9" i="1"/>
  <c r="F9" i="1" s="1"/>
  <c r="C10" i="1"/>
  <c r="F10" i="1" s="1"/>
  <c r="C11" i="1"/>
  <c r="F11" i="1" s="1"/>
  <c r="C2" i="1"/>
  <c r="F2" i="1" s="1"/>
  <c r="E3" i="1"/>
  <c r="H3" i="1" s="1"/>
  <c r="E4" i="1"/>
  <c r="H4" i="1" s="1"/>
  <c r="E5" i="1"/>
  <c r="H5" i="1" s="1"/>
  <c r="E8" i="1"/>
  <c r="H8" i="1" s="1"/>
  <c r="E9" i="1"/>
  <c r="H9" i="1" s="1"/>
  <c r="E10" i="1"/>
  <c r="H10" i="1" s="1"/>
  <c r="E11" i="1"/>
  <c r="H11" i="1" s="1"/>
  <c r="E2" i="1"/>
  <c r="F26" i="1" l="1"/>
  <c r="F20" i="1"/>
  <c r="F18" i="1"/>
  <c r="F32" i="1"/>
  <c r="F31" i="1"/>
  <c r="F21" i="1"/>
  <c r="E20" i="1"/>
  <c r="H20" i="1" s="1"/>
  <c r="F22" i="1"/>
  <c r="F17" i="1"/>
  <c r="E18" i="1"/>
  <c r="H18" i="1" s="1"/>
  <c r="F19" i="1"/>
  <c r="E21" i="1"/>
  <c r="H21" i="1" s="1"/>
  <c r="E22" i="1"/>
  <c r="H22" i="1" s="1"/>
  <c r="E31" i="1"/>
  <c r="H31" i="1" s="1"/>
  <c r="E32" i="1"/>
  <c r="H32" i="1" s="1"/>
  <c r="F24" i="1"/>
  <c r="F23" i="1"/>
  <c r="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<sst xmlns="http://schemas.openxmlformats.org/spreadsheetml/2006/main" count="186" uniqueCount="148">
  <si>
    <t>Cottage</t>
  </si>
  <si>
    <t>Side Wing</t>
  </si>
  <si>
    <t>Townhouse</t>
  </si>
  <si>
    <t>Futuristic House</t>
  </si>
  <si>
    <t>Mansion</t>
  </si>
  <si>
    <t>Stone Castle</t>
  </si>
  <si>
    <t>Manor</t>
  </si>
  <si>
    <t>House with Pool</t>
  </si>
  <si>
    <t>Passenger</t>
  </si>
  <si>
    <t>Size</t>
  </si>
  <si>
    <t>Passenger / h / tile</t>
  </si>
  <si>
    <t>Passenger +10%</t>
  </si>
  <si>
    <t>Time [min]</t>
  </si>
  <si>
    <t>Passenger /h</t>
  </si>
  <si>
    <t>Passenger+ /h</t>
  </si>
  <si>
    <t>Planes</t>
  </si>
  <si>
    <t>Owl</t>
  </si>
  <si>
    <t>Hawk</t>
  </si>
  <si>
    <t>Raven</t>
  </si>
  <si>
    <t>Eagle</t>
  </si>
  <si>
    <t>Jumbo</t>
  </si>
  <si>
    <t>Giant</t>
  </si>
  <si>
    <t>Falcon</t>
  </si>
  <si>
    <t>Thunderbird</t>
  </si>
  <si>
    <t>Condor</t>
  </si>
  <si>
    <t>Passengers</t>
  </si>
  <si>
    <t>Mesoamerica</t>
  </si>
  <si>
    <t>Machu Pichu</t>
  </si>
  <si>
    <t>Tollan</t>
  </si>
  <si>
    <t>Quetzalcoatl</t>
  </si>
  <si>
    <t>Tenochtitlan</t>
  </si>
  <si>
    <t>Chichen Itza</t>
  </si>
  <si>
    <t>Rome</t>
  </si>
  <si>
    <t>Constantinople</t>
  </si>
  <si>
    <t>Carthage</t>
  </si>
  <si>
    <t>Veii</t>
  </si>
  <si>
    <t>Ephesus</t>
  </si>
  <si>
    <t>Merida</t>
  </si>
  <si>
    <t>Gergovie</t>
  </si>
  <si>
    <t>Avaricum</t>
  </si>
  <si>
    <t>Londinium</t>
  </si>
  <si>
    <t>Bibracte</t>
  </si>
  <si>
    <t>Alesia</t>
  </si>
  <si>
    <t>Stonehenge</t>
  </si>
  <si>
    <t>Egypt</t>
  </si>
  <si>
    <t>Luxor</t>
  </si>
  <si>
    <t>Heliopolis</t>
  </si>
  <si>
    <t>Kom Ombo</t>
  </si>
  <si>
    <t>Cairo</t>
  </si>
  <si>
    <t>Memphis</t>
  </si>
  <si>
    <t>Ancient World</t>
  </si>
  <si>
    <t>Delphi</t>
  </si>
  <si>
    <t>Sparta</t>
  </si>
  <si>
    <t>Athens</t>
  </si>
  <si>
    <t>Thebes</t>
  </si>
  <si>
    <t>Southern EU</t>
  </si>
  <si>
    <t>East Europe</t>
  </si>
  <si>
    <t>Novgorod</t>
  </si>
  <si>
    <t>Murom</t>
  </si>
  <si>
    <t>Smolensk</t>
  </si>
  <si>
    <t>Chernihiv</t>
  </si>
  <si>
    <t>Kyiv</t>
  </si>
  <si>
    <t>New World</t>
  </si>
  <si>
    <t>Manhattan</t>
  </si>
  <si>
    <t>Brooklyn</t>
  </si>
  <si>
    <t>Queens</t>
  </si>
  <si>
    <t>Bronx</t>
  </si>
  <si>
    <t>Staten island</t>
  </si>
  <si>
    <t>Ancient Africa</t>
  </si>
  <si>
    <t>Timbuktu</t>
  </si>
  <si>
    <t>Cirta</t>
  </si>
  <si>
    <t>Tipaza</t>
  </si>
  <si>
    <t>Nairobi</t>
  </si>
  <si>
    <t>Tripoli</t>
  </si>
  <si>
    <t>Ancient China</t>
  </si>
  <si>
    <t>Nanjing</t>
  </si>
  <si>
    <t>Luoyang</t>
  </si>
  <si>
    <t>Xi'an</t>
  </si>
  <si>
    <t>Chengdu</t>
  </si>
  <si>
    <t>Guangzhou</t>
  </si>
  <si>
    <t>Vinci</t>
  </si>
  <si>
    <t>Florence</t>
  </si>
  <si>
    <t>Valencia</t>
  </si>
  <si>
    <t>Caprese</t>
  </si>
  <si>
    <t>Siena</t>
  </si>
  <si>
    <t>Scandinavia</t>
  </si>
  <si>
    <t>Skara</t>
  </si>
  <si>
    <t>Helsingborg</t>
  </si>
  <si>
    <t>Bergen</t>
  </si>
  <si>
    <t>Uppsala</t>
  </si>
  <si>
    <t>Trondheim</t>
  </si>
  <si>
    <t>Oceania</t>
  </si>
  <si>
    <t>Honolulu</t>
  </si>
  <si>
    <t>Wellington</t>
  </si>
  <si>
    <t>Tahiti</t>
  </si>
  <si>
    <t>Samoa</t>
  </si>
  <si>
    <t>Funafuti</t>
  </si>
  <si>
    <t>Western EU</t>
  </si>
  <si>
    <t>Zaragoza</t>
  </si>
  <si>
    <t>Montpellier</t>
  </si>
  <si>
    <t>Basel</t>
  </si>
  <si>
    <t>Strasbourg</t>
  </si>
  <si>
    <t>Salzburg</t>
  </si>
  <si>
    <t>Mesopotamia</t>
  </si>
  <si>
    <t>Assur</t>
  </si>
  <si>
    <t>Lagash</t>
  </si>
  <si>
    <t>Nineveh</t>
  </si>
  <si>
    <t>Ur</t>
  </si>
  <si>
    <t>Babylon</t>
  </si>
  <si>
    <t>Ancient India</t>
  </si>
  <si>
    <t>Mumbai</t>
  </si>
  <si>
    <t>Kolkata</t>
  </si>
  <si>
    <t>Hyderabad</t>
  </si>
  <si>
    <t>Chennai</t>
  </si>
  <si>
    <t>Kanpur</t>
  </si>
  <si>
    <t>North America</t>
  </si>
  <si>
    <t>Los Lunas</t>
  </si>
  <si>
    <t>Acambaro</t>
  </si>
  <si>
    <t>Moundsville</t>
  </si>
  <si>
    <t>Dolchester</t>
  </si>
  <si>
    <t>Meredith</t>
  </si>
  <si>
    <t>Villa</t>
  </si>
  <si>
    <t>Country House</t>
  </si>
  <si>
    <t>Studio</t>
  </si>
  <si>
    <t>Bearing Wall House</t>
  </si>
  <si>
    <t>Round House</t>
  </si>
  <si>
    <t>Tower Buidling</t>
  </si>
  <si>
    <t>Loft</t>
  </si>
  <si>
    <t>Square House</t>
  </si>
  <si>
    <t>Mirror House</t>
  </si>
  <si>
    <t>Emerald House</t>
  </si>
  <si>
    <t>Modular House</t>
  </si>
  <si>
    <t>Loft Condominium</t>
  </si>
  <si>
    <t>Acute House</t>
  </si>
  <si>
    <t>Condominium</t>
  </si>
  <si>
    <t>Apartment House</t>
  </si>
  <si>
    <t>Apartment Hotel</t>
  </si>
  <si>
    <t>House of Disturbance</t>
  </si>
  <si>
    <t>Multy Story Building</t>
  </si>
  <si>
    <t>Brazilian Cottage</t>
  </si>
  <si>
    <t>Brickhouse</t>
  </si>
  <si>
    <t>Fall Mansion</t>
  </si>
  <si>
    <t>Time</t>
  </si>
  <si>
    <t>6 * 490</t>
  </si>
  <si>
    <t>6 * 802</t>
  </si>
  <si>
    <t>House</t>
  </si>
  <si>
    <t>Rural Life Restaurant</t>
  </si>
  <si>
    <t>Turf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</si>
</sst>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2F2F2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medium">
        <color indexed="64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</borders>
  <cellStyleXfs count="2">
    <xf numFmtId="0" fontId="0" fillId="0" borderId="0"/>
    <xf numFmtId="0" fontId="2" fillId="11" borderId="15" applyNumberFormat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4" xfId="0" applyFont="1" applyFill="1" applyBorder="1"/>
    <xf numFmtId="0" fontId="1" fillId="3" borderId="4" xfId="0" applyFont="1" applyFill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7" borderId="4" xfId="0" applyFont="1" applyFill="1" applyBorder="1"/>
    <xf numFmtId="0" fontId="1" fillId="9" borderId="4" xfId="0" applyFont="1" applyFill="1" applyBorder="1"/>
    <xf numFmtId="0" fontId="1" fillId="8" borderId="4" xfId="0" applyFont="1" applyFill="1" applyBorder="1"/>
    <xf numFmtId="0" fontId="1" fillId="10" borderId="4" xfId="0" applyFont="1" applyFill="1" applyBorder="1"/>
    <xf numFmtId="0" fontId="2" fillId="11" borderId="16" xfId="1" applyBorder="1" applyAlignment="1">
      <alignment horizontal="center"/>
    </xf>
    <xf numFmtId="0" fontId="2" fillId="11" borderId="17" xfId="1" applyBorder="1" applyAlignment="1">
      <alignment horizontal="center"/>
    </xf>
    <xf numFmtId="0" fontId="2" fillId="11" borderId="18" xfId="1" applyBorder="1" applyAlignment="1">
      <alignment horizontal="center"/>
    </xf>
    <xf numFmtId="0" fontId="2" fillId="11" borderId="19" xfId="1" applyBorder="1" applyAlignment="1">
      <alignment horizontal="center"/>
    </xf>
    <xf numFmtId="0" fontId="2" fillId="11" borderId="20" xfId="1" applyBorder="1" applyAlignment="1">
      <alignment horizontal="center"/>
    </xf>
    <xf numFmtId="0" fontId="2" fillId="11" borderId="16" xfId="1" applyBorder="1"/>
    <xf numFmtId="0" fontId="2" fillId="11" borderId="19" xfId="1" applyBorder="1"/>
    <xf numFmtId="0" fontId="2" fillId="11" borderId="20" xfId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166" fontId="0" fillId="0" borderId="5" xfId="0" applyNumberFormat="1" applyBorder="1" applyAlignment="1">
      <alignment horizontal="center"/>
    </xf>
  </cellXfs>
  <cellStyles count="2">
    <cellStyle name="Ausgabe" xfId="1" builtinId="2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CF7F498-7FE4-7F07-AF75-524E2B548EA4}"/>
            </a:ext>
          </a:extLst>
        </xdr:cNvPr>
        <xdr:cNvSpPr>
          <a:spLocks noChangeAspect="1" noChangeArrowheads="1"/>
        </xdr:cNvSpPr>
      </xdr:nvSpPr>
      <xdr:spPr bwMode="auto">
        <a:xfrm>
          <a:off x="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2FF78F5-1B52-43E9-2FFD-DA468ADD9B39}"/>
            </a:ext>
          </a:extLst>
        </xdr:cNvPr>
        <xdr:cNvSpPr>
          <a:spLocks noChangeAspect="1" noChangeArrowheads="1"/>
        </xdr:cNvSpPr>
      </xdr:nvSpPr>
      <xdr:spPr bwMode="auto">
        <a:xfrm>
          <a:off x="0" y="630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</xdr:colOff>
      <xdr:row>32</xdr:row>
      <xdr:rowOff>0</xdr:rowOff>
    </xdr:from>
    <xdr:to>
      <xdr:col>2</xdr:col>
      <xdr:colOff>997986</xdr:colOff>
      <xdr:row>50</xdr:row>
      <xdr:rowOff>13138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2BB21AF7-1858-94EA-477D-2CC2ED26D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6109138"/>
          <a:ext cx="3152606" cy="3448707"/>
        </a:xfrm>
        <a:prstGeom prst="rect">
          <a:avLst/>
        </a:prstGeom>
      </xdr:spPr>
    </xdr:pic>
    <xdr:clientData/>
  </xdr:twoCellAnchor>
  <xdr:twoCellAnchor editAs="oneCell">
    <xdr:from>
      <xdr:col>2</xdr:col>
      <xdr:colOff>1011620</xdr:colOff>
      <xdr:row>32</xdr:row>
      <xdr:rowOff>0</xdr:rowOff>
    </xdr:from>
    <xdr:to>
      <xdr:col>6</xdr:col>
      <xdr:colOff>453259</xdr:colOff>
      <xdr:row>50</xdr:row>
      <xdr:rowOff>14646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3F1539B1-BDA9-4185-858A-7CEC3D60E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6241" y="6109138"/>
          <a:ext cx="3172811" cy="3450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3</xdr:row>
      <xdr:rowOff>9525</xdr:rowOff>
    </xdr:from>
    <xdr:to>
      <xdr:col>4</xdr:col>
      <xdr:colOff>685800</xdr:colOff>
      <xdr:row>6</xdr:row>
      <xdr:rowOff>17582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FBFD17-00DC-E6E0-E167-62E6E879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2675" y="590550"/>
          <a:ext cx="619125" cy="57955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7</xdr:row>
      <xdr:rowOff>0</xdr:rowOff>
    </xdr:from>
    <xdr:to>
      <xdr:col>4</xdr:col>
      <xdr:colOff>726628</xdr:colOff>
      <xdr:row>10</xdr:row>
      <xdr:rowOff>9525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34AB9C6E-E6A3-B470-A601-7374C470F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24101" y="1333500"/>
          <a:ext cx="688527" cy="5810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11</xdr:row>
      <xdr:rowOff>9526</xdr:rowOff>
    </xdr:from>
    <xdr:to>
      <xdr:col>4</xdr:col>
      <xdr:colOff>714375</xdr:colOff>
      <xdr:row>13</xdr:row>
      <xdr:rowOff>185949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BD2F4940-DECE-E9FE-E864-D03785C0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3151" y="2105026"/>
          <a:ext cx="657224" cy="55742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15</xdr:row>
      <xdr:rowOff>9524</xdr:rowOff>
    </xdr:from>
    <xdr:to>
      <xdr:col>4</xdr:col>
      <xdr:colOff>742950</xdr:colOff>
      <xdr:row>17</xdr:row>
      <xdr:rowOff>189525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568E745E-CAFC-D9B0-1546-A1CA91D02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52675" y="2867024"/>
          <a:ext cx="676275" cy="561001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19</xdr:row>
      <xdr:rowOff>9525</xdr:rowOff>
    </xdr:from>
    <xdr:to>
      <xdr:col>4</xdr:col>
      <xdr:colOff>695325</xdr:colOff>
      <xdr:row>21</xdr:row>
      <xdr:rowOff>189144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76A725A0-238A-E187-CEA6-6F9F02618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43150" y="3629025"/>
          <a:ext cx="638175" cy="56061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18</xdr:row>
      <xdr:rowOff>180975</xdr:rowOff>
    </xdr:from>
    <xdr:to>
      <xdr:col>3</xdr:col>
      <xdr:colOff>742950</xdr:colOff>
      <xdr:row>21</xdr:row>
      <xdr:rowOff>188623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F186F34A-CB17-C8E9-AF3F-8A639D737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1725" y="3619500"/>
          <a:ext cx="666750" cy="579148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15</xdr:row>
      <xdr:rowOff>9525</xdr:rowOff>
    </xdr:from>
    <xdr:to>
      <xdr:col>3</xdr:col>
      <xdr:colOff>742950</xdr:colOff>
      <xdr:row>18</xdr:row>
      <xdr:rowOff>17173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FACD2F74-4C14-4BA8-A536-0B767FBC9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00200" y="2867025"/>
          <a:ext cx="666750" cy="579148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9525</xdr:rowOff>
    </xdr:from>
    <xdr:to>
      <xdr:col>3</xdr:col>
      <xdr:colOff>714375</xdr:colOff>
      <xdr:row>14</xdr:row>
      <xdr:rowOff>17173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E245D40-1AEB-4322-A8F9-8963E5664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71625" y="2105025"/>
          <a:ext cx="666750" cy="5791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6</xdr:row>
      <xdr:rowOff>180975</xdr:rowOff>
    </xdr:from>
    <xdr:to>
      <xdr:col>3</xdr:col>
      <xdr:colOff>733425</xdr:colOff>
      <xdr:row>9</xdr:row>
      <xdr:rowOff>188623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2785629C-AA87-4B12-8BB1-0A01395A6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0675" y="1323975"/>
          <a:ext cx="666750" cy="5791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</xdr:row>
      <xdr:rowOff>9525</xdr:rowOff>
    </xdr:from>
    <xdr:to>
      <xdr:col>3</xdr:col>
      <xdr:colOff>733425</xdr:colOff>
      <xdr:row>6</xdr:row>
      <xdr:rowOff>17173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E2CEF37A-C41C-4A97-86ED-2FF111685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90675" y="590550"/>
          <a:ext cx="666750" cy="579148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23</xdr:row>
      <xdr:rowOff>9525</xdr:rowOff>
    </xdr:from>
    <xdr:to>
      <xdr:col>4</xdr:col>
      <xdr:colOff>627669</xdr:colOff>
      <xdr:row>26</xdr:row>
      <xdr:rowOff>9525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5CCE4553-4601-4A35-4A91-16C86436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52675" y="4391025"/>
          <a:ext cx="560994" cy="571500"/>
        </a:xfrm>
        <a:prstGeom prst="rect">
          <a:avLst/>
        </a:prstGeom>
      </xdr:spPr>
    </xdr:pic>
    <xdr:clientData/>
  </xdr:twoCellAnchor>
  <xdr:twoCellAnchor editAs="oneCell">
    <xdr:from>
      <xdr:col>4</xdr:col>
      <xdr:colOff>85726</xdr:colOff>
      <xdr:row>27</xdr:row>
      <xdr:rowOff>1</xdr:rowOff>
    </xdr:from>
    <xdr:to>
      <xdr:col>4</xdr:col>
      <xdr:colOff>705792</xdr:colOff>
      <xdr:row>30</xdr:row>
      <xdr:rowOff>9525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5174E54F-0FEF-591E-40B2-960E75502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71726" y="5143501"/>
          <a:ext cx="620066" cy="581024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31</xdr:row>
      <xdr:rowOff>1</xdr:rowOff>
    </xdr:from>
    <xdr:to>
      <xdr:col>4</xdr:col>
      <xdr:colOff>700858</xdr:colOff>
      <xdr:row>34</xdr:row>
      <xdr:rowOff>9525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0823C94A-86A5-1FA8-BA2C-1AEF42A2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2200" y="5905501"/>
          <a:ext cx="624658" cy="58102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35</xdr:row>
      <xdr:rowOff>0</xdr:rowOff>
    </xdr:from>
    <xdr:to>
      <xdr:col>4</xdr:col>
      <xdr:colOff>752475</xdr:colOff>
      <xdr:row>38</xdr:row>
      <xdr:rowOff>9596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133D731A-DC48-181A-DCA3-6843D77B1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24100" y="6667500"/>
          <a:ext cx="714375" cy="581096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123826</xdr:colOff>
      <xdr:row>38</xdr:row>
      <xdr:rowOff>161925</xdr:rowOff>
    </xdr:from>
    <xdr:to>
      <xdr:col>4</xdr:col>
      <xdr:colOff>619126</xdr:colOff>
      <xdr:row>41</xdr:row>
      <xdr:rowOff>195152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1EA9851F-9F7C-1D1D-AF79-C4775FCA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09826" y="7429500"/>
          <a:ext cx="495300" cy="604727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180975</xdr:rowOff>
    </xdr:from>
    <xdr:to>
      <xdr:col>3</xdr:col>
      <xdr:colOff>683335</xdr:colOff>
      <xdr:row>41</xdr:row>
      <xdr:rowOff>190500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DC47CF3D-6CD1-EE90-5DF3-DAE4D033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71625" y="7448550"/>
          <a:ext cx="635710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35</xdr:row>
      <xdr:rowOff>0</xdr:rowOff>
    </xdr:from>
    <xdr:to>
      <xdr:col>3</xdr:col>
      <xdr:colOff>702385</xdr:colOff>
      <xdr:row>38</xdr:row>
      <xdr:rowOff>9525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4812CCEF-B3E8-45E2-B370-2F1D0DAA6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90675" y="6667500"/>
          <a:ext cx="635710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31</xdr:row>
      <xdr:rowOff>0</xdr:rowOff>
    </xdr:from>
    <xdr:to>
      <xdr:col>3</xdr:col>
      <xdr:colOff>721435</xdr:colOff>
      <xdr:row>34</xdr:row>
      <xdr:rowOff>9525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4DF15AC2-B37D-4D92-B335-20F8DCE4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9725" y="5905500"/>
          <a:ext cx="635710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27</xdr:row>
      <xdr:rowOff>9525</xdr:rowOff>
    </xdr:from>
    <xdr:to>
      <xdr:col>3</xdr:col>
      <xdr:colOff>711910</xdr:colOff>
      <xdr:row>30</xdr:row>
      <xdr:rowOff>19050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33716497-65C8-4A22-93C4-B2F79AD47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0200" y="5153025"/>
          <a:ext cx="635710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23</xdr:row>
      <xdr:rowOff>9525</xdr:rowOff>
    </xdr:from>
    <xdr:to>
      <xdr:col>3</xdr:col>
      <xdr:colOff>721435</xdr:colOff>
      <xdr:row>26</xdr:row>
      <xdr:rowOff>19050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56BDD6FC-BFFA-44B6-8528-9ECEEA62B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09725" y="4419600"/>
          <a:ext cx="635710" cy="581025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142875</xdr:colOff>
      <xdr:row>43</xdr:row>
      <xdr:rowOff>9525</xdr:rowOff>
    </xdr:from>
    <xdr:to>
      <xdr:col>4</xdr:col>
      <xdr:colOff>657225</xdr:colOff>
      <xdr:row>46</xdr:row>
      <xdr:rowOff>54809</xdr:rowOff>
    </xdr:to>
    <xdr:pic>
      <xdr:nvPicPr>
        <xdr:cNvPr id="24" name="Grafik 23">
          <a:extLst>
            <a:ext uri="{FF2B5EF4-FFF2-40B4-BE49-F238E27FC236}">
              <a16:creationId xmlns:a16="http://schemas.microsoft.com/office/drawing/2014/main" id="{93CDA008-91B6-F9C8-3ADC-45EEAECE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28875" y="8201025"/>
          <a:ext cx="514350" cy="616784"/>
        </a:xfrm>
        <a:prstGeom prst="rect">
          <a:avLst/>
        </a:prstGeom>
      </xdr:spPr>
    </xdr:pic>
    <xdr:clientData/>
  </xdr:twoCellAnchor>
  <xdr:twoCellAnchor editAs="oneCell">
    <xdr:from>
      <xdr:col>4</xdr:col>
      <xdr:colOff>85726</xdr:colOff>
      <xdr:row>47</xdr:row>
      <xdr:rowOff>0</xdr:rowOff>
    </xdr:from>
    <xdr:to>
      <xdr:col>4</xdr:col>
      <xdr:colOff>676276</xdr:colOff>
      <xdr:row>50</xdr:row>
      <xdr:rowOff>3332</xdr:rowOff>
    </xdr:to>
    <xdr:pic>
      <xdr:nvPicPr>
        <xdr:cNvPr id="25" name="Grafik 24">
          <a:extLst>
            <a:ext uri="{FF2B5EF4-FFF2-40B4-BE49-F238E27FC236}">
              <a16:creationId xmlns:a16="http://schemas.microsoft.com/office/drawing/2014/main" id="{E7B14F30-1852-17B0-3E05-9D9255D65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71726" y="8953500"/>
          <a:ext cx="590550" cy="574832"/>
        </a:xfrm>
        <a:prstGeom prst="rect">
          <a:avLst/>
        </a:prstGeom>
      </xdr:spPr>
    </xdr:pic>
    <xdr:clientData/>
  </xdr:twoCellAnchor>
  <xdr:twoCellAnchor editAs="oneCell">
    <xdr:from>
      <xdr:col>4</xdr:col>
      <xdr:colOff>57151</xdr:colOff>
      <xdr:row>51</xdr:row>
      <xdr:rowOff>10580</xdr:rowOff>
    </xdr:from>
    <xdr:to>
      <xdr:col>4</xdr:col>
      <xdr:colOff>698607</xdr:colOff>
      <xdr:row>54</xdr:row>
      <xdr:rowOff>9526</xdr:rowOff>
    </xdr:to>
    <xdr:pic>
      <xdr:nvPicPr>
        <xdr:cNvPr id="26" name="Grafik 25">
          <a:extLst>
            <a:ext uri="{FF2B5EF4-FFF2-40B4-BE49-F238E27FC236}">
              <a16:creationId xmlns:a16="http://schemas.microsoft.com/office/drawing/2014/main" id="{38A6D2B7-6AFB-593C-0904-E086EE7B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43151" y="9726080"/>
          <a:ext cx="641456" cy="570446"/>
        </a:xfrm>
        <a:prstGeom prst="rect">
          <a:avLst/>
        </a:prstGeom>
      </xdr:spPr>
    </xdr:pic>
    <xdr:clientData/>
  </xdr:twoCellAnchor>
  <xdr:twoCellAnchor editAs="oneCell">
    <xdr:from>
      <xdr:col>4</xdr:col>
      <xdr:colOff>85726</xdr:colOff>
      <xdr:row>55</xdr:row>
      <xdr:rowOff>9526</xdr:rowOff>
    </xdr:from>
    <xdr:to>
      <xdr:col>4</xdr:col>
      <xdr:colOff>695626</xdr:colOff>
      <xdr:row>58</xdr:row>
      <xdr:rowOff>9525</xdr:rowOff>
    </xdr:to>
    <xdr:pic>
      <xdr:nvPicPr>
        <xdr:cNvPr id="27" name="Grafik 26">
          <a:extLst>
            <a:ext uri="{FF2B5EF4-FFF2-40B4-BE49-F238E27FC236}">
              <a16:creationId xmlns:a16="http://schemas.microsoft.com/office/drawing/2014/main" id="{03F488BD-3574-26E5-2140-A2F1D5CA7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371726" y="10487026"/>
          <a:ext cx="609900" cy="571499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59</xdr:row>
      <xdr:rowOff>1</xdr:rowOff>
    </xdr:from>
    <xdr:to>
      <xdr:col>4</xdr:col>
      <xdr:colOff>712276</xdr:colOff>
      <xdr:row>61</xdr:row>
      <xdr:rowOff>190500</xdr:rowOff>
    </xdr:to>
    <xdr:pic>
      <xdr:nvPicPr>
        <xdr:cNvPr id="28" name="Grafik 27">
          <a:extLst>
            <a:ext uri="{FF2B5EF4-FFF2-40B4-BE49-F238E27FC236}">
              <a16:creationId xmlns:a16="http://schemas.microsoft.com/office/drawing/2014/main" id="{DACC727D-CAA8-0583-E52F-F984B84FD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333625" y="11287126"/>
          <a:ext cx="664651" cy="571499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58</xdr:row>
      <xdr:rowOff>180976</xdr:rowOff>
    </xdr:from>
    <xdr:to>
      <xdr:col>3</xdr:col>
      <xdr:colOff>657225</xdr:colOff>
      <xdr:row>61</xdr:row>
      <xdr:rowOff>190651</xdr:rowOff>
    </xdr:to>
    <xdr:pic>
      <xdr:nvPicPr>
        <xdr:cNvPr id="29" name="Grafik 28">
          <a:extLst>
            <a:ext uri="{FF2B5EF4-FFF2-40B4-BE49-F238E27FC236}">
              <a16:creationId xmlns:a16="http://schemas.microsoft.com/office/drawing/2014/main" id="{63430FCC-4D47-B63B-7D71-21488A2B5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81150" y="11277601"/>
          <a:ext cx="600075" cy="58117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55</xdr:row>
      <xdr:rowOff>1</xdr:rowOff>
    </xdr:from>
    <xdr:to>
      <xdr:col>3</xdr:col>
      <xdr:colOff>685800</xdr:colOff>
      <xdr:row>58</xdr:row>
      <xdr:rowOff>9676</xdr:rowOff>
    </xdr:to>
    <xdr:pic>
      <xdr:nvPicPr>
        <xdr:cNvPr id="30" name="Grafik 29">
          <a:extLst>
            <a:ext uri="{FF2B5EF4-FFF2-40B4-BE49-F238E27FC236}">
              <a16:creationId xmlns:a16="http://schemas.microsoft.com/office/drawing/2014/main" id="{8A0230FE-1EC3-4341-AB56-60C66F299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9725" y="10477501"/>
          <a:ext cx="600075" cy="581175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50</xdr:row>
      <xdr:rowOff>180976</xdr:rowOff>
    </xdr:from>
    <xdr:to>
      <xdr:col>3</xdr:col>
      <xdr:colOff>695325</xdr:colOff>
      <xdr:row>54</xdr:row>
      <xdr:rowOff>151</xdr:rowOff>
    </xdr:to>
    <xdr:pic>
      <xdr:nvPicPr>
        <xdr:cNvPr id="31" name="Grafik 30">
          <a:extLst>
            <a:ext uri="{FF2B5EF4-FFF2-40B4-BE49-F238E27FC236}">
              <a16:creationId xmlns:a16="http://schemas.microsoft.com/office/drawing/2014/main" id="{F0FAD507-EA4F-49B7-8D79-1B43AB141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19250" y="9705976"/>
          <a:ext cx="600075" cy="5811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46</xdr:row>
      <xdr:rowOff>180976</xdr:rowOff>
    </xdr:from>
    <xdr:to>
      <xdr:col>3</xdr:col>
      <xdr:colOff>676275</xdr:colOff>
      <xdr:row>50</xdr:row>
      <xdr:rowOff>151</xdr:rowOff>
    </xdr:to>
    <xdr:pic>
      <xdr:nvPicPr>
        <xdr:cNvPr id="32" name="Grafik 31">
          <a:extLst>
            <a:ext uri="{FF2B5EF4-FFF2-40B4-BE49-F238E27FC236}">
              <a16:creationId xmlns:a16="http://schemas.microsoft.com/office/drawing/2014/main" id="{236B35B0-2337-4E9E-996D-BC4FC719B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0200" y="8943976"/>
          <a:ext cx="600075" cy="581175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43</xdr:row>
      <xdr:rowOff>9526</xdr:rowOff>
    </xdr:from>
    <xdr:to>
      <xdr:col>3</xdr:col>
      <xdr:colOff>676275</xdr:colOff>
      <xdr:row>46</xdr:row>
      <xdr:rowOff>19201</xdr:rowOff>
    </xdr:to>
    <xdr:pic>
      <xdr:nvPicPr>
        <xdr:cNvPr id="33" name="Grafik 32">
          <a:extLst>
            <a:ext uri="{FF2B5EF4-FFF2-40B4-BE49-F238E27FC236}">
              <a16:creationId xmlns:a16="http://schemas.microsoft.com/office/drawing/2014/main" id="{7A8F67C0-C391-45BA-8D5A-0CE889167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00200" y="8248651"/>
          <a:ext cx="600075" cy="581175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63</xdr:row>
      <xdr:rowOff>9525</xdr:rowOff>
    </xdr:from>
    <xdr:to>
      <xdr:col>4</xdr:col>
      <xdr:colOff>685801</xdr:colOff>
      <xdr:row>65</xdr:row>
      <xdr:rowOff>199019</xdr:rowOff>
    </xdr:to>
    <xdr:pic>
      <xdr:nvPicPr>
        <xdr:cNvPr id="34" name="Grafik 33">
          <a:extLst>
            <a:ext uri="{FF2B5EF4-FFF2-40B4-BE49-F238E27FC236}">
              <a16:creationId xmlns:a16="http://schemas.microsoft.com/office/drawing/2014/main" id="{25FE27EB-C733-3458-265B-7CEAB443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362201" y="12011025"/>
          <a:ext cx="609600" cy="5704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6548-F518-40CA-B27F-907FB55E134A}">
  <dimension ref="A1:R39"/>
  <sheetViews>
    <sheetView tabSelected="1" zoomScale="130" zoomScaleNormal="130" workbookViewId="0">
      <pane ySplit="1" topLeftCell="A14" activePane="bottomLeft" state="frozen"/>
      <selection pane="bottomLeft" activeCell="E29" sqref="E29"/>
    </sheetView>
  </sheetViews>
  <sheetFormatPr baseColWidth="10" defaultRowHeight="15" x14ac:dyDescent="0.25"/>
  <cols>
    <col min="1" max="1" width="20" bestFit="1" customWidth="1"/>
    <col min="2" max="2" width="12.28515625" bestFit="1" customWidth="1"/>
    <col min="3" max="3" width="15.140625" bestFit="1" customWidth="1"/>
    <col min="4" max="4" width="14.5703125" bestFit="1" customWidth="1"/>
    <col min="5" max="5" width="12.5703125" bestFit="1" customWidth="1"/>
    <col min="6" max="6" width="13.5703125" bestFit="1" customWidth="1"/>
    <col min="7" max="7" width="11.5703125" bestFit="1" customWidth="1"/>
    <col min="8" max="8" width="17.42578125" bestFit="1" customWidth="1"/>
  </cols>
  <sheetData>
    <row r="1" spans="1:8" x14ac:dyDescent="0.25">
      <c r="A1" s="37" t="s">
        <v>145</v>
      </c>
      <c r="B1" s="33" t="s">
        <v>8</v>
      </c>
      <c r="C1" s="33" t="s">
        <v>11</v>
      </c>
      <c r="D1" s="33" t="s">
        <v>12</v>
      </c>
      <c r="E1" s="33" t="s">
        <v>13</v>
      </c>
      <c r="F1" s="33" t="s">
        <v>14</v>
      </c>
      <c r="G1" s="33" t="s">
        <v>9</v>
      </c>
      <c r="H1" s="34" t="s">
        <v>10</v>
      </c>
    </row>
    <row r="2" spans="1:8" x14ac:dyDescent="0.25">
      <c r="A2" s="38" t="s">
        <v>0</v>
      </c>
      <c r="B2" s="1">
        <v>1</v>
      </c>
      <c r="C2" s="1">
        <f>ROUNDUP(B2*1.1,0)</f>
        <v>2</v>
      </c>
      <c r="D2" s="1">
        <v>1</v>
      </c>
      <c r="E2" s="1">
        <f t="shared" ref="E2:E7" si="0">60/D2*B2</f>
        <v>60</v>
      </c>
      <c r="F2" s="1">
        <f>60/D2*C2</f>
        <v>120</v>
      </c>
      <c r="G2" s="1">
        <v>1</v>
      </c>
      <c r="H2" s="5">
        <f>E2/G2</f>
        <v>60</v>
      </c>
    </row>
    <row r="3" spans="1:8" x14ac:dyDescent="0.25">
      <c r="A3" s="38" t="s">
        <v>1</v>
      </c>
      <c r="B3" s="1">
        <v>2</v>
      </c>
      <c r="C3" s="1">
        <f t="shared" ref="C3:C7" si="1">ROUNDUP(B3*1.1,0)</f>
        <v>3</v>
      </c>
      <c r="D3" s="1">
        <v>2</v>
      </c>
      <c r="E3" s="1">
        <f t="shared" si="0"/>
        <v>60</v>
      </c>
      <c r="F3" s="1">
        <f t="shared" ref="F3:F7" si="2">60/D3*C3</f>
        <v>90</v>
      </c>
      <c r="G3" s="1">
        <v>1</v>
      </c>
      <c r="H3" s="5">
        <f t="shared" ref="H3:H7" si="3">E3/G3</f>
        <v>60</v>
      </c>
    </row>
    <row r="4" spans="1:8" x14ac:dyDescent="0.25">
      <c r="A4" s="38" t="s">
        <v>2</v>
      </c>
      <c r="B4" s="1">
        <v>8</v>
      </c>
      <c r="C4" s="1">
        <f t="shared" si="1"/>
        <v>9</v>
      </c>
      <c r="D4" s="1">
        <v>10</v>
      </c>
      <c r="E4" s="1">
        <f t="shared" si="0"/>
        <v>48</v>
      </c>
      <c r="F4" s="1">
        <f t="shared" si="2"/>
        <v>54</v>
      </c>
      <c r="G4" s="1">
        <v>1</v>
      </c>
      <c r="H4" s="5">
        <f t="shared" si="3"/>
        <v>48</v>
      </c>
    </row>
    <row r="5" spans="1:8" x14ac:dyDescent="0.25">
      <c r="A5" s="38" t="s">
        <v>3</v>
      </c>
      <c r="B5" s="1">
        <v>8</v>
      </c>
      <c r="C5" s="1">
        <f t="shared" si="1"/>
        <v>9</v>
      </c>
      <c r="D5" s="1">
        <v>20</v>
      </c>
      <c r="E5" s="1">
        <f t="shared" si="0"/>
        <v>24</v>
      </c>
      <c r="F5" s="1">
        <f t="shared" si="2"/>
        <v>27</v>
      </c>
      <c r="G5" s="1">
        <v>1</v>
      </c>
      <c r="H5" s="5">
        <f t="shared" si="3"/>
        <v>24</v>
      </c>
    </row>
    <row r="6" spans="1:8" x14ac:dyDescent="0.25">
      <c r="A6" s="38" t="s">
        <v>139</v>
      </c>
      <c r="B6" s="1">
        <v>6</v>
      </c>
      <c r="C6" s="1">
        <f t="shared" si="1"/>
        <v>7</v>
      </c>
      <c r="D6" s="1">
        <v>60</v>
      </c>
      <c r="E6" s="1">
        <f t="shared" si="0"/>
        <v>6</v>
      </c>
      <c r="F6" s="1">
        <f t="shared" si="2"/>
        <v>7</v>
      </c>
      <c r="G6" s="1">
        <v>1</v>
      </c>
      <c r="H6" s="5">
        <f t="shared" si="3"/>
        <v>6</v>
      </c>
    </row>
    <row r="7" spans="1:8" x14ac:dyDescent="0.25">
      <c r="A7" s="38" t="s">
        <v>140</v>
      </c>
      <c r="B7" s="1">
        <v>5</v>
      </c>
      <c r="C7" s="1">
        <f t="shared" si="1"/>
        <v>6</v>
      </c>
      <c r="D7" s="1">
        <v>2</v>
      </c>
      <c r="E7" s="1">
        <f t="shared" si="0"/>
        <v>150</v>
      </c>
      <c r="F7" s="1">
        <f t="shared" si="2"/>
        <v>180</v>
      </c>
      <c r="G7" s="1">
        <v>1</v>
      </c>
      <c r="H7" s="5">
        <f t="shared" si="3"/>
        <v>150</v>
      </c>
    </row>
    <row r="8" spans="1:8" x14ac:dyDescent="0.25">
      <c r="A8" s="38" t="s">
        <v>4</v>
      </c>
      <c r="B8" s="1">
        <v>12</v>
      </c>
      <c r="C8" s="1">
        <f t="shared" ref="C8:C14" si="4">ROUNDUP(B8*1.1,0)</f>
        <v>14</v>
      </c>
      <c r="D8" s="1">
        <v>20</v>
      </c>
      <c r="E8" s="1">
        <f t="shared" ref="E8:E14" si="5">60/D8*B8</f>
        <v>36</v>
      </c>
      <c r="F8" s="1">
        <f t="shared" ref="F8:F14" si="6">60/D8*C8</f>
        <v>42</v>
      </c>
      <c r="G8" s="1">
        <v>4</v>
      </c>
      <c r="H8" s="5">
        <f t="shared" ref="H8:H14" si="7">E8/G8</f>
        <v>9</v>
      </c>
    </row>
    <row r="9" spans="1:8" x14ac:dyDescent="0.25">
      <c r="A9" s="38" t="s">
        <v>5</v>
      </c>
      <c r="B9" s="1">
        <v>36</v>
      </c>
      <c r="C9" s="1">
        <f t="shared" si="4"/>
        <v>40</v>
      </c>
      <c r="D9" s="1">
        <v>60</v>
      </c>
      <c r="E9" s="1">
        <f t="shared" si="5"/>
        <v>36</v>
      </c>
      <c r="F9" s="1">
        <f t="shared" si="6"/>
        <v>40</v>
      </c>
      <c r="G9" s="1">
        <v>4</v>
      </c>
      <c r="H9" s="5">
        <f t="shared" si="7"/>
        <v>9</v>
      </c>
    </row>
    <row r="10" spans="1:8" x14ac:dyDescent="0.25">
      <c r="A10" s="38" t="s">
        <v>6</v>
      </c>
      <c r="B10" s="1">
        <v>9</v>
      </c>
      <c r="C10" s="1">
        <f t="shared" si="4"/>
        <v>10</v>
      </c>
      <c r="D10" s="1">
        <v>15</v>
      </c>
      <c r="E10" s="1">
        <f t="shared" si="5"/>
        <v>36</v>
      </c>
      <c r="F10" s="1">
        <f t="shared" si="6"/>
        <v>40</v>
      </c>
      <c r="G10" s="1">
        <v>4</v>
      </c>
      <c r="H10" s="5">
        <f t="shared" si="7"/>
        <v>9</v>
      </c>
    </row>
    <row r="11" spans="1:8" x14ac:dyDescent="0.25">
      <c r="A11" s="38" t="s">
        <v>7</v>
      </c>
      <c r="B11" s="1">
        <v>18</v>
      </c>
      <c r="C11" s="1">
        <f t="shared" si="4"/>
        <v>20</v>
      </c>
      <c r="D11" s="1">
        <v>60</v>
      </c>
      <c r="E11" s="1">
        <f t="shared" si="5"/>
        <v>18</v>
      </c>
      <c r="F11" s="1">
        <f t="shared" si="6"/>
        <v>20</v>
      </c>
      <c r="G11" s="1">
        <v>4</v>
      </c>
      <c r="H11" s="5">
        <f t="shared" si="7"/>
        <v>4.5</v>
      </c>
    </row>
    <row r="12" spans="1:8" x14ac:dyDescent="0.25">
      <c r="A12" s="38" t="s">
        <v>121</v>
      </c>
      <c r="B12" s="1">
        <v>48</v>
      </c>
      <c r="C12" s="1">
        <f t="shared" si="4"/>
        <v>53</v>
      </c>
      <c r="D12" s="1">
        <v>240</v>
      </c>
      <c r="E12" s="1">
        <f t="shared" si="5"/>
        <v>12</v>
      </c>
      <c r="F12" s="1">
        <f t="shared" si="6"/>
        <v>13.25</v>
      </c>
      <c r="G12" s="1">
        <v>4</v>
      </c>
      <c r="H12" s="5">
        <f t="shared" si="7"/>
        <v>3</v>
      </c>
    </row>
    <row r="13" spans="1:8" x14ac:dyDescent="0.25">
      <c r="A13" s="38" t="s">
        <v>122</v>
      </c>
      <c r="B13" s="1">
        <v>24</v>
      </c>
      <c r="C13" s="1">
        <f t="shared" si="4"/>
        <v>27</v>
      </c>
      <c r="D13" s="1">
        <v>240</v>
      </c>
      <c r="E13" s="1">
        <f t="shared" si="5"/>
        <v>6</v>
      </c>
      <c r="F13" s="1">
        <f t="shared" si="6"/>
        <v>6.75</v>
      </c>
      <c r="G13" s="1">
        <v>4</v>
      </c>
      <c r="H13" s="5">
        <f t="shared" si="7"/>
        <v>1.5</v>
      </c>
    </row>
    <row r="14" spans="1:8" x14ac:dyDescent="0.25">
      <c r="A14" s="38" t="s">
        <v>123</v>
      </c>
      <c r="B14" s="1">
        <v>36</v>
      </c>
      <c r="C14" s="1">
        <f t="shared" si="4"/>
        <v>40</v>
      </c>
      <c r="D14" s="1">
        <v>480</v>
      </c>
      <c r="E14" s="1">
        <f t="shared" si="5"/>
        <v>4.5</v>
      </c>
      <c r="F14" s="1">
        <f t="shared" si="6"/>
        <v>5</v>
      </c>
      <c r="G14" s="1">
        <v>4</v>
      </c>
      <c r="H14" s="5">
        <f t="shared" si="7"/>
        <v>1.125</v>
      </c>
    </row>
    <row r="15" spans="1:8" x14ac:dyDescent="0.25">
      <c r="A15" s="38" t="s">
        <v>124</v>
      </c>
      <c r="B15" s="1">
        <v>48</v>
      </c>
      <c r="C15" s="1">
        <f t="shared" ref="C15:C27" si="8">ROUNDUP(B15*1.1,0)</f>
        <v>53</v>
      </c>
      <c r="D15" s="1">
        <v>1080</v>
      </c>
      <c r="E15" s="42">
        <f t="shared" ref="E15:E27" si="9">60/D15*B15</f>
        <v>2.6666666666666665</v>
      </c>
      <c r="F15" s="42">
        <f t="shared" ref="F15:F27" si="10">60/D15*C15</f>
        <v>2.9444444444444442</v>
      </c>
      <c r="G15" s="1">
        <v>4</v>
      </c>
      <c r="H15" s="44">
        <f t="shared" ref="H15:H27" si="11">E15/G15</f>
        <v>0.66666666666666663</v>
      </c>
    </row>
    <row r="16" spans="1:8" x14ac:dyDescent="0.25">
      <c r="A16" s="38" t="s">
        <v>125</v>
      </c>
      <c r="B16" s="1">
        <v>57</v>
      </c>
      <c r="C16" s="1">
        <f t="shared" si="8"/>
        <v>63</v>
      </c>
      <c r="D16" s="1">
        <v>1440</v>
      </c>
      <c r="E16" s="1">
        <f t="shared" si="9"/>
        <v>2.375</v>
      </c>
      <c r="F16" s="1">
        <f t="shared" si="10"/>
        <v>2.625</v>
      </c>
      <c r="G16" s="1">
        <v>4</v>
      </c>
      <c r="H16" s="5">
        <f t="shared" si="11"/>
        <v>0.59375</v>
      </c>
    </row>
    <row r="17" spans="1:8" x14ac:dyDescent="0.25">
      <c r="A17" s="38" t="s">
        <v>126</v>
      </c>
      <c r="B17" s="1">
        <v>63</v>
      </c>
      <c r="C17" s="1">
        <f t="shared" si="8"/>
        <v>70</v>
      </c>
      <c r="D17" s="1">
        <f>60*48</f>
        <v>2880</v>
      </c>
      <c r="E17" s="1">
        <f t="shared" si="9"/>
        <v>1.3125</v>
      </c>
      <c r="F17" s="40">
        <f t="shared" si="10"/>
        <v>1.4583333333333333</v>
      </c>
      <c r="G17" s="1">
        <v>4</v>
      </c>
      <c r="H17" s="5">
        <f t="shared" si="11"/>
        <v>0.328125</v>
      </c>
    </row>
    <row r="18" spans="1:8" x14ac:dyDescent="0.25">
      <c r="A18" s="38" t="s">
        <v>127</v>
      </c>
      <c r="B18" s="1">
        <v>72</v>
      </c>
      <c r="C18" s="1">
        <f t="shared" si="8"/>
        <v>80</v>
      </c>
      <c r="D18" s="1">
        <f>60*24</f>
        <v>1440</v>
      </c>
      <c r="E18" s="1">
        <f t="shared" si="9"/>
        <v>3</v>
      </c>
      <c r="F18" s="42">
        <f t="shared" si="10"/>
        <v>3.333333333333333</v>
      </c>
      <c r="G18" s="1">
        <v>4</v>
      </c>
      <c r="H18" s="5">
        <f t="shared" si="11"/>
        <v>0.75</v>
      </c>
    </row>
    <row r="19" spans="1:8" x14ac:dyDescent="0.25">
      <c r="A19" s="38" t="s">
        <v>128</v>
      </c>
      <c r="B19" s="1">
        <v>52</v>
      </c>
      <c r="C19" s="1">
        <f t="shared" si="8"/>
        <v>58</v>
      </c>
      <c r="D19" s="1">
        <f>60*8</f>
        <v>480</v>
      </c>
      <c r="E19" s="1">
        <f t="shared" si="9"/>
        <v>6.5</v>
      </c>
      <c r="F19" s="1">
        <f t="shared" si="10"/>
        <v>7.25</v>
      </c>
      <c r="G19" s="1">
        <v>4</v>
      </c>
      <c r="H19" s="5">
        <f t="shared" si="11"/>
        <v>1.625</v>
      </c>
    </row>
    <row r="20" spans="1:8" x14ac:dyDescent="0.25">
      <c r="A20" s="38" t="s">
        <v>129</v>
      </c>
      <c r="B20" s="1">
        <v>96</v>
      </c>
      <c r="C20" s="1">
        <f t="shared" si="8"/>
        <v>106</v>
      </c>
      <c r="D20" s="1">
        <f>60*12</f>
        <v>720</v>
      </c>
      <c r="E20" s="1">
        <f t="shared" si="9"/>
        <v>8</v>
      </c>
      <c r="F20" s="41">
        <f t="shared" si="10"/>
        <v>8.8333333333333321</v>
      </c>
      <c r="G20" s="1">
        <v>4</v>
      </c>
      <c r="H20" s="5">
        <f t="shared" si="11"/>
        <v>2</v>
      </c>
    </row>
    <row r="21" spans="1:8" x14ac:dyDescent="0.25">
      <c r="A21" s="38" t="s">
        <v>130</v>
      </c>
      <c r="B21" s="1">
        <v>99</v>
      </c>
      <c r="C21" s="1">
        <f t="shared" si="8"/>
        <v>109</v>
      </c>
      <c r="D21" s="1">
        <f>60*12</f>
        <v>720</v>
      </c>
      <c r="E21" s="1">
        <f t="shared" si="9"/>
        <v>8.25</v>
      </c>
      <c r="F21" s="40">
        <f t="shared" si="10"/>
        <v>9.0833333333333321</v>
      </c>
      <c r="G21" s="1">
        <v>4</v>
      </c>
      <c r="H21" s="5">
        <f t="shared" si="11"/>
        <v>2.0625</v>
      </c>
    </row>
    <row r="22" spans="1:8" x14ac:dyDescent="0.25">
      <c r="A22" s="38" t="s">
        <v>131</v>
      </c>
      <c r="B22" s="1">
        <v>67</v>
      </c>
      <c r="C22" s="1">
        <f t="shared" si="8"/>
        <v>74</v>
      </c>
      <c r="D22" s="1">
        <f>60*6</f>
        <v>360</v>
      </c>
      <c r="E22" s="41">
        <f t="shared" si="9"/>
        <v>11.166666666666666</v>
      </c>
      <c r="F22" s="42">
        <f t="shared" si="10"/>
        <v>12.333333333333332</v>
      </c>
      <c r="G22" s="1">
        <v>4</v>
      </c>
      <c r="H22" s="43">
        <f t="shared" si="11"/>
        <v>2.7916666666666665</v>
      </c>
    </row>
    <row r="23" spans="1:8" x14ac:dyDescent="0.25">
      <c r="A23" s="38" t="s">
        <v>133</v>
      </c>
      <c r="B23" s="1">
        <v>102</v>
      </c>
      <c r="C23" s="1">
        <f t="shared" si="8"/>
        <v>113</v>
      </c>
      <c r="D23" s="1">
        <f>60*12</f>
        <v>720</v>
      </c>
      <c r="E23" s="1">
        <f t="shared" si="9"/>
        <v>8.5</v>
      </c>
      <c r="F23" s="40">
        <f t="shared" si="10"/>
        <v>9.4166666666666661</v>
      </c>
      <c r="G23" s="1">
        <v>4</v>
      </c>
      <c r="H23" s="5">
        <f t="shared" si="11"/>
        <v>2.125</v>
      </c>
    </row>
    <row r="24" spans="1:8" x14ac:dyDescent="0.25">
      <c r="A24" s="38" t="s">
        <v>136</v>
      </c>
      <c r="B24" s="1">
        <v>300</v>
      </c>
      <c r="C24" s="1">
        <f t="shared" si="8"/>
        <v>330</v>
      </c>
      <c r="D24" s="1">
        <f>60*48</f>
        <v>2880</v>
      </c>
      <c r="E24" s="1">
        <f t="shared" si="9"/>
        <v>6.25</v>
      </c>
      <c r="F24" s="1">
        <f t="shared" si="10"/>
        <v>6.875</v>
      </c>
      <c r="G24" s="1">
        <v>4</v>
      </c>
      <c r="H24" s="5">
        <f t="shared" si="11"/>
        <v>1.5625</v>
      </c>
    </row>
    <row r="25" spans="1:8" x14ac:dyDescent="0.25">
      <c r="A25" s="38" t="s">
        <v>135</v>
      </c>
      <c r="B25" s="1">
        <v>60</v>
      </c>
      <c r="C25" s="1">
        <f t="shared" si="8"/>
        <v>66</v>
      </c>
      <c r="D25" s="1">
        <v>240</v>
      </c>
      <c r="E25" s="1">
        <f t="shared" si="9"/>
        <v>15</v>
      </c>
      <c r="F25" s="1">
        <f t="shared" si="10"/>
        <v>16.5</v>
      </c>
      <c r="G25" s="1">
        <v>4</v>
      </c>
      <c r="H25" s="5">
        <f t="shared" si="11"/>
        <v>3.75</v>
      </c>
    </row>
    <row r="26" spans="1:8" x14ac:dyDescent="0.25">
      <c r="A26" s="38" t="s">
        <v>137</v>
      </c>
      <c r="B26" s="1">
        <v>85</v>
      </c>
      <c r="C26" s="1">
        <f t="shared" si="8"/>
        <v>94</v>
      </c>
      <c r="D26" s="1">
        <f>60*20</f>
        <v>1200</v>
      </c>
      <c r="E26" s="1">
        <f t="shared" si="9"/>
        <v>4.25</v>
      </c>
      <c r="F26" s="1">
        <f t="shared" si="10"/>
        <v>4.7</v>
      </c>
      <c r="G26" s="1">
        <v>4</v>
      </c>
      <c r="H26" s="5">
        <f t="shared" si="11"/>
        <v>1.0625</v>
      </c>
    </row>
    <row r="27" spans="1:8" x14ac:dyDescent="0.25">
      <c r="A27" s="38" t="s">
        <v>141</v>
      </c>
      <c r="B27" s="1">
        <v>9</v>
      </c>
      <c r="C27" s="1">
        <f t="shared" si="8"/>
        <v>10</v>
      </c>
      <c r="D27" s="1">
        <v>5</v>
      </c>
      <c r="E27" s="1">
        <f t="shared" si="9"/>
        <v>108</v>
      </c>
      <c r="F27" s="1">
        <f t="shared" si="10"/>
        <v>120</v>
      </c>
      <c r="G27" s="1">
        <v>4</v>
      </c>
      <c r="H27" s="5">
        <f t="shared" si="11"/>
        <v>27</v>
      </c>
    </row>
    <row r="28" spans="1:8" x14ac:dyDescent="0.25">
      <c r="A28" s="38" t="s">
        <v>146</v>
      </c>
      <c r="B28" s="1">
        <v>10</v>
      </c>
      <c r="C28" s="1">
        <f t="shared" ref="C28:C29" si="12">ROUNDUP(B28*1.1,0)</f>
        <v>11</v>
      </c>
      <c r="D28" s="1">
        <v>10</v>
      </c>
      <c r="E28" s="1">
        <f t="shared" ref="E28:E29" si="13">60/D28*B28</f>
        <v>60</v>
      </c>
      <c r="F28" s="1">
        <f t="shared" ref="F28:F29" si="14">60/D28*C28</f>
        <v>66</v>
      </c>
      <c r="G28" s="1">
        <v>4</v>
      </c>
      <c r="H28" s="5">
        <f t="shared" ref="H28:H29" si="15">E28/G28</f>
        <v>15</v>
      </c>
    </row>
    <row r="29" spans="1:8" x14ac:dyDescent="0.25">
      <c r="A29" s="38" t="s">
        <v>147</v>
      </c>
      <c r="B29" s="1">
        <v>3</v>
      </c>
      <c r="C29" s="1">
        <f t="shared" si="12"/>
        <v>4</v>
      </c>
      <c r="D29" s="1">
        <v>5</v>
      </c>
      <c r="E29" s="1">
        <f t="shared" si="13"/>
        <v>36</v>
      </c>
      <c r="F29" s="1">
        <f t="shared" si="14"/>
        <v>48</v>
      </c>
      <c r="G29" s="1">
        <v>4</v>
      </c>
      <c r="H29" s="5">
        <f t="shared" si="15"/>
        <v>9</v>
      </c>
    </row>
    <row r="30" spans="1:8" x14ac:dyDescent="0.25">
      <c r="A30" s="38" t="s">
        <v>138</v>
      </c>
      <c r="B30" s="1">
        <v>56</v>
      </c>
      <c r="C30" s="1">
        <f>ROUNDUP(B30*1.1,0)</f>
        <v>62</v>
      </c>
      <c r="D30" s="1">
        <v>240</v>
      </c>
      <c r="E30" s="1">
        <f>60/D30*B30</f>
        <v>14</v>
      </c>
      <c r="F30" s="1">
        <f>60/D30*C30</f>
        <v>15.5</v>
      </c>
      <c r="G30" s="1">
        <v>9</v>
      </c>
      <c r="H30" s="51">
        <f>E30/G30</f>
        <v>1.5555555555555556</v>
      </c>
    </row>
    <row r="31" spans="1:8" x14ac:dyDescent="0.25">
      <c r="A31" s="38" t="s">
        <v>132</v>
      </c>
      <c r="B31" s="1">
        <v>96</v>
      </c>
      <c r="C31" s="1">
        <f>ROUNDUP(B31*1.1,0)</f>
        <v>106</v>
      </c>
      <c r="D31" s="1">
        <f>60*8</f>
        <v>480</v>
      </c>
      <c r="E31" s="1">
        <f>60/D31*B31</f>
        <v>12</v>
      </c>
      <c r="F31" s="1">
        <f>60/D31*C31</f>
        <v>13.25</v>
      </c>
      <c r="G31" s="1">
        <v>9</v>
      </c>
      <c r="H31" s="51">
        <f>E31/G31</f>
        <v>1.3333333333333333</v>
      </c>
    </row>
    <row r="32" spans="1:8" ht="15.75" thickBot="1" x14ac:dyDescent="0.3">
      <c r="A32" s="39" t="s">
        <v>134</v>
      </c>
      <c r="B32" s="9">
        <v>190</v>
      </c>
      <c r="C32" s="9">
        <f>ROUNDUP(B32*1.1,0)</f>
        <v>209</v>
      </c>
      <c r="D32" s="9">
        <f>60*24</f>
        <v>1440</v>
      </c>
      <c r="E32" s="45">
        <f>60/D32*B32</f>
        <v>7.9166666666666661</v>
      </c>
      <c r="F32" s="45">
        <f>60/D32*C32</f>
        <v>8.7083333333333321</v>
      </c>
      <c r="G32" s="9">
        <v>9</v>
      </c>
      <c r="H32" s="10">
        <f>E32/G32</f>
        <v>0.87962962962962954</v>
      </c>
    </row>
    <row r="33" spans="1:18" x14ac:dyDescent="0.25">
      <c r="A33" s="46"/>
      <c r="F33" s="46"/>
      <c r="L33" s="32" t="s">
        <v>142</v>
      </c>
      <c r="M33" s="33">
        <v>490</v>
      </c>
      <c r="N33" s="33">
        <v>802</v>
      </c>
      <c r="O33" s="33" t="s">
        <v>143</v>
      </c>
      <c r="P33" s="33" t="s">
        <v>144</v>
      </c>
      <c r="Q33" s="33" t="e" vm="1">
        <v>#VALUE!</v>
      </c>
      <c r="R33" s="34" t="e" vm="2">
        <v>#VALUE!</v>
      </c>
    </row>
    <row r="34" spans="1:18" x14ac:dyDescent="0.25">
      <c r="L34" s="35">
        <v>1</v>
      </c>
      <c r="M34" s="47">
        <f>$L34*$M$33</f>
        <v>490</v>
      </c>
      <c r="N34" s="47">
        <f>$L34*$N$33</f>
        <v>802</v>
      </c>
      <c r="O34" s="47">
        <f>6*$M$33*$L34</f>
        <v>2940</v>
      </c>
      <c r="P34" s="47">
        <f>6*$N$33*$L34</f>
        <v>4812</v>
      </c>
      <c r="Q34" s="47">
        <v>10</v>
      </c>
      <c r="R34" s="48">
        <v>2</v>
      </c>
    </row>
    <row r="35" spans="1:18" x14ac:dyDescent="0.25">
      <c r="L35" s="35">
        <v>3</v>
      </c>
      <c r="M35" s="47">
        <f t="shared" ref="M35:M39" si="16">$L35*$M$33</f>
        <v>1470</v>
      </c>
      <c r="N35" s="47">
        <f t="shared" ref="N35:N39" si="17">$L35*$N$33</f>
        <v>2406</v>
      </c>
      <c r="O35" s="47">
        <f t="shared" ref="O35:O39" si="18">6*$M$33*$L35</f>
        <v>8820</v>
      </c>
      <c r="P35" s="47">
        <f t="shared" ref="P35:P39" si="19">6*$N$33*$L35</f>
        <v>14436</v>
      </c>
      <c r="Q35" s="47">
        <v>40</v>
      </c>
      <c r="R35" s="48">
        <v>5</v>
      </c>
    </row>
    <row r="36" spans="1:18" x14ac:dyDescent="0.25">
      <c r="L36" s="35">
        <v>9</v>
      </c>
      <c r="M36" s="47">
        <f t="shared" si="16"/>
        <v>4410</v>
      </c>
      <c r="N36" s="47">
        <f t="shared" si="17"/>
        <v>7218</v>
      </c>
      <c r="O36" s="47">
        <f t="shared" si="18"/>
        <v>26460</v>
      </c>
      <c r="P36" s="47">
        <f t="shared" si="19"/>
        <v>43308</v>
      </c>
      <c r="Q36" s="47">
        <v>125</v>
      </c>
      <c r="R36" s="48">
        <v>14</v>
      </c>
    </row>
    <row r="37" spans="1:18" x14ac:dyDescent="0.25">
      <c r="L37" s="35">
        <v>16</v>
      </c>
      <c r="M37" s="47">
        <f t="shared" si="16"/>
        <v>7840</v>
      </c>
      <c r="N37" s="47">
        <f t="shared" si="17"/>
        <v>12832</v>
      </c>
      <c r="O37" s="47">
        <f t="shared" si="18"/>
        <v>47040</v>
      </c>
      <c r="P37" s="47">
        <f t="shared" si="19"/>
        <v>76992</v>
      </c>
      <c r="Q37" s="47">
        <v>250</v>
      </c>
      <c r="R37" s="48">
        <v>24</v>
      </c>
    </row>
    <row r="38" spans="1:18" x14ac:dyDescent="0.25">
      <c r="L38" s="35">
        <v>24</v>
      </c>
      <c r="M38" s="47">
        <f t="shared" si="16"/>
        <v>11760</v>
      </c>
      <c r="N38" s="47">
        <f t="shared" si="17"/>
        <v>19248</v>
      </c>
      <c r="O38" s="47">
        <f t="shared" si="18"/>
        <v>70560</v>
      </c>
      <c r="P38" s="47">
        <f t="shared" si="19"/>
        <v>115488</v>
      </c>
      <c r="Q38" s="47">
        <v>450</v>
      </c>
      <c r="R38" s="48">
        <v>35</v>
      </c>
    </row>
    <row r="39" spans="1:18" ht="15.75" thickBot="1" x14ac:dyDescent="0.3">
      <c r="L39" s="36">
        <v>48</v>
      </c>
      <c r="M39" s="49">
        <f t="shared" si="16"/>
        <v>23520</v>
      </c>
      <c r="N39" s="49">
        <f t="shared" si="17"/>
        <v>38496</v>
      </c>
      <c r="O39" s="49">
        <f t="shared" si="18"/>
        <v>141120</v>
      </c>
      <c r="P39" s="49">
        <f t="shared" si="19"/>
        <v>230976</v>
      </c>
      <c r="Q39" s="49">
        <v>1000</v>
      </c>
      <c r="R39" s="50">
        <v>70</v>
      </c>
    </row>
  </sheetData>
  <conditionalFormatting sqref="E2:E3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BA79-7A04-42BE-96E9-6C94FE4973EF}">
  <dimension ref="B3:K66"/>
  <sheetViews>
    <sheetView topLeftCell="A64" workbookViewId="0">
      <selection activeCell="E2" sqref="E2"/>
    </sheetView>
  </sheetViews>
  <sheetFormatPr baseColWidth="10" defaultRowHeight="15" x14ac:dyDescent="0.25"/>
  <cols>
    <col min="2" max="2" width="11.85546875" bestFit="1" customWidth="1"/>
    <col min="3" max="3" width="11.140625" bestFit="1" customWidth="1"/>
    <col min="5" max="5" width="13.28515625" bestFit="1" customWidth="1"/>
    <col min="6" max="6" width="14.7109375" customWidth="1"/>
    <col min="7" max="7" width="14.42578125" bestFit="1" customWidth="1"/>
    <col min="8" max="8" width="11.5703125" bestFit="1" customWidth="1"/>
    <col min="9" max="9" width="12.140625" bestFit="1" customWidth="1"/>
    <col min="10" max="10" width="12" bestFit="1" customWidth="1"/>
    <col min="11" max="11" width="12.42578125" bestFit="1" customWidth="1"/>
  </cols>
  <sheetData>
    <row r="3" spans="2:11" ht="15.75" thickBot="1" x14ac:dyDescent="0.3"/>
    <row r="4" spans="2:11" x14ac:dyDescent="0.25">
      <c r="B4" s="2" t="s">
        <v>15</v>
      </c>
      <c r="C4" s="4" t="s">
        <v>25</v>
      </c>
      <c r="D4" s="3"/>
      <c r="E4" s="3"/>
      <c r="F4" s="19" t="s">
        <v>26</v>
      </c>
      <c r="G4" s="19" t="s">
        <v>27</v>
      </c>
      <c r="H4" s="19" t="s">
        <v>28</v>
      </c>
      <c r="I4" s="19" t="s">
        <v>29</v>
      </c>
      <c r="J4" s="19" t="s">
        <v>30</v>
      </c>
      <c r="K4" s="20" t="s">
        <v>31</v>
      </c>
    </row>
    <row r="5" spans="2:11" x14ac:dyDescent="0.25">
      <c r="B5" s="23" t="s">
        <v>16</v>
      </c>
      <c r="C5" s="1">
        <v>38</v>
      </c>
      <c r="F5" s="1">
        <v>20</v>
      </c>
      <c r="G5" s="1">
        <v>20</v>
      </c>
      <c r="H5" s="1">
        <v>20</v>
      </c>
      <c r="I5" s="1">
        <v>24</v>
      </c>
      <c r="J5" s="1">
        <v>24</v>
      </c>
      <c r="K5" s="5">
        <v>24</v>
      </c>
    </row>
    <row r="6" spans="2:11" x14ac:dyDescent="0.25">
      <c r="B6" s="16"/>
      <c r="C6" s="15">
        <f>C5*100</f>
        <v>3800</v>
      </c>
      <c r="D6" s="14"/>
      <c r="E6" s="14"/>
      <c r="F6" s="15">
        <f>F5*100*3</f>
        <v>6000</v>
      </c>
      <c r="G6" s="15">
        <f t="shared" ref="G6:K6" si="0">G5*100*3</f>
        <v>6000</v>
      </c>
      <c r="H6" s="15">
        <f t="shared" si="0"/>
        <v>6000</v>
      </c>
      <c r="I6" s="15">
        <f t="shared" si="0"/>
        <v>7200</v>
      </c>
      <c r="J6" s="15">
        <f t="shared" si="0"/>
        <v>7200</v>
      </c>
      <c r="K6" s="17">
        <f t="shared" si="0"/>
        <v>7200</v>
      </c>
    </row>
    <row r="7" spans="2:11" x14ac:dyDescent="0.25">
      <c r="B7" s="6"/>
      <c r="C7" s="1"/>
      <c r="F7" s="1"/>
      <c r="G7" s="1"/>
      <c r="H7" s="1"/>
      <c r="I7" s="1"/>
      <c r="J7" s="1"/>
      <c r="K7" s="5"/>
    </row>
    <row r="8" spans="2:11" x14ac:dyDescent="0.25">
      <c r="B8" s="18" t="s">
        <v>15</v>
      </c>
      <c r="C8" s="13" t="s">
        <v>25</v>
      </c>
      <c r="D8" s="12"/>
      <c r="E8" s="12"/>
      <c r="F8" s="21" t="s">
        <v>32</v>
      </c>
      <c r="G8" s="21" t="s">
        <v>33</v>
      </c>
      <c r="H8" s="21" t="s">
        <v>34</v>
      </c>
      <c r="I8" s="21" t="s">
        <v>35</v>
      </c>
      <c r="J8" s="21" t="s">
        <v>36</v>
      </c>
      <c r="K8" s="22" t="s">
        <v>37</v>
      </c>
    </row>
    <row r="9" spans="2:11" x14ac:dyDescent="0.25">
      <c r="B9" s="24" t="s">
        <v>17</v>
      </c>
      <c r="C9" s="1">
        <v>80</v>
      </c>
      <c r="F9" s="1">
        <v>24</v>
      </c>
      <c r="G9" s="1">
        <v>24</v>
      </c>
      <c r="H9" s="1">
        <v>24</v>
      </c>
      <c r="I9" s="1">
        <v>24</v>
      </c>
      <c r="J9" s="1">
        <v>24</v>
      </c>
      <c r="K9" s="5">
        <v>24</v>
      </c>
    </row>
    <row r="10" spans="2:11" x14ac:dyDescent="0.25">
      <c r="B10" s="16"/>
      <c r="C10" s="15">
        <f>C9*100</f>
        <v>8000</v>
      </c>
      <c r="D10" s="14"/>
      <c r="E10" s="14"/>
      <c r="F10" s="15">
        <f>F9*100*3</f>
        <v>7200</v>
      </c>
      <c r="G10" s="15">
        <f t="shared" ref="G10:K10" si="1">G9*100*3</f>
        <v>7200</v>
      </c>
      <c r="H10" s="15">
        <f t="shared" si="1"/>
        <v>7200</v>
      </c>
      <c r="I10" s="15">
        <f t="shared" si="1"/>
        <v>7200</v>
      </c>
      <c r="J10" s="15">
        <f t="shared" si="1"/>
        <v>7200</v>
      </c>
      <c r="K10" s="17">
        <f t="shared" si="1"/>
        <v>7200</v>
      </c>
    </row>
    <row r="11" spans="2:11" x14ac:dyDescent="0.25">
      <c r="B11" s="6"/>
      <c r="C11" s="1"/>
      <c r="F11" s="1"/>
      <c r="G11" s="1"/>
      <c r="H11" s="1"/>
      <c r="I11" s="1"/>
      <c r="J11" s="1"/>
      <c r="K11" s="5"/>
    </row>
    <row r="12" spans="2:11" x14ac:dyDescent="0.25">
      <c r="B12" s="18" t="s">
        <v>15</v>
      </c>
      <c r="C12" s="13" t="s">
        <v>25</v>
      </c>
      <c r="D12" s="12"/>
      <c r="E12" s="12"/>
      <c r="F12" s="21" t="s">
        <v>43</v>
      </c>
      <c r="G12" s="21" t="s">
        <v>39</v>
      </c>
      <c r="H12" s="21" t="s">
        <v>38</v>
      </c>
      <c r="I12" s="21" t="s">
        <v>40</v>
      </c>
      <c r="J12" s="21" t="s">
        <v>41</v>
      </c>
      <c r="K12" s="22" t="s">
        <v>42</v>
      </c>
    </row>
    <row r="13" spans="2:11" x14ac:dyDescent="0.25">
      <c r="B13" s="25" t="s">
        <v>18</v>
      </c>
      <c r="C13" s="1">
        <v>160</v>
      </c>
      <c r="F13" s="1">
        <v>35</v>
      </c>
      <c r="G13" s="1">
        <v>40</v>
      </c>
      <c r="H13" s="1">
        <v>40</v>
      </c>
      <c r="I13" s="1">
        <v>40</v>
      </c>
      <c r="J13" s="1">
        <v>40</v>
      </c>
      <c r="K13" s="5">
        <v>40</v>
      </c>
    </row>
    <row r="14" spans="2:11" x14ac:dyDescent="0.25">
      <c r="B14" s="16"/>
      <c r="C14" s="15">
        <f>C13*100</f>
        <v>16000</v>
      </c>
      <c r="D14" s="14"/>
      <c r="E14" s="14"/>
      <c r="F14" s="15">
        <f>F13*100*3</f>
        <v>10500</v>
      </c>
      <c r="G14" s="15">
        <f t="shared" ref="G14:K14" si="2">G13*100*3</f>
        <v>12000</v>
      </c>
      <c r="H14" s="15">
        <f t="shared" si="2"/>
        <v>12000</v>
      </c>
      <c r="I14" s="15">
        <f t="shared" si="2"/>
        <v>12000</v>
      </c>
      <c r="J14" s="15">
        <f t="shared" si="2"/>
        <v>12000</v>
      </c>
      <c r="K14" s="17">
        <f t="shared" si="2"/>
        <v>12000</v>
      </c>
    </row>
    <row r="15" spans="2:11" x14ac:dyDescent="0.25">
      <c r="B15" s="6"/>
      <c r="C15" s="1"/>
      <c r="F15" s="1"/>
      <c r="G15" s="1"/>
      <c r="H15" s="1"/>
      <c r="I15" s="1"/>
      <c r="J15" s="1"/>
      <c r="K15" s="5"/>
    </row>
    <row r="16" spans="2:11" x14ac:dyDescent="0.25">
      <c r="B16" s="18" t="s">
        <v>15</v>
      </c>
      <c r="C16" s="13" t="s">
        <v>25</v>
      </c>
      <c r="D16" s="12"/>
      <c r="E16" s="12"/>
      <c r="F16" s="21" t="s">
        <v>44</v>
      </c>
      <c r="G16" s="21" t="s">
        <v>45</v>
      </c>
      <c r="H16" s="21" t="s">
        <v>47</v>
      </c>
      <c r="I16" s="21" t="s">
        <v>46</v>
      </c>
      <c r="J16" s="21" t="s">
        <v>48</v>
      </c>
      <c r="K16" s="22" t="s">
        <v>49</v>
      </c>
    </row>
    <row r="17" spans="2:11" x14ac:dyDescent="0.25">
      <c r="B17" s="26" t="s">
        <v>19</v>
      </c>
      <c r="C17" s="1">
        <v>280</v>
      </c>
      <c r="F17" s="1">
        <v>42</v>
      </c>
      <c r="G17" s="1">
        <v>42</v>
      </c>
      <c r="H17" s="1">
        <v>42</v>
      </c>
      <c r="I17" s="1">
        <v>42</v>
      </c>
      <c r="J17" s="1">
        <v>42</v>
      </c>
      <c r="K17" s="5">
        <v>42</v>
      </c>
    </row>
    <row r="18" spans="2:11" x14ac:dyDescent="0.25">
      <c r="B18" s="16"/>
      <c r="C18" s="15">
        <f>C17*100</f>
        <v>28000</v>
      </c>
      <c r="D18" s="14"/>
      <c r="E18" s="14"/>
      <c r="F18" s="15">
        <f>F17*100*3</f>
        <v>12600</v>
      </c>
      <c r="G18" s="15">
        <f t="shared" ref="G18:K18" si="3">G17*100*3</f>
        <v>12600</v>
      </c>
      <c r="H18" s="15">
        <f t="shared" si="3"/>
        <v>12600</v>
      </c>
      <c r="I18" s="15">
        <f t="shared" si="3"/>
        <v>12600</v>
      </c>
      <c r="J18" s="15">
        <f t="shared" si="3"/>
        <v>12600</v>
      </c>
      <c r="K18" s="17">
        <f t="shared" si="3"/>
        <v>12600</v>
      </c>
    </row>
    <row r="19" spans="2:11" x14ac:dyDescent="0.25">
      <c r="B19" s="6"/>
      <c r="C19" s="1"/>
      <c r="F19" s="1"/>
      <c r="G19" s="1"/>
      <c r="H19" s="1"/>
      <c r="I19" s="1"/>
      <c r="J19" s="1"/>
      <c r="K19" s="5"/>
    </row>
    <row r="20" spans="2:11" x14ac:dyDescent="0.25">
      <c r="B20" s="18" t="s">
        <v>15</v>
      </c>
      <c r="C20" s="13" t="s">
        <v>25</v>
      </c>
      <c r="D20" s="12"/>
      <c r="E20" s="12"/>
      <c r="F20" s="21" t="s">
        <v>50</v>
      </c>
      <c r="G20" s="21" t="s">
        <v>51</v>
      </c>
      <c r="H20" s="21" t="s">
        <v>52</v>
      </c>
      <c r="I20" s="21" t="s">
        <v>53</v>
      </c>
      <c r="J20" s="21" t="s">
        <v>54</v>
      </c>
      <c r="K20" s="22" t="s">
        <v>55</v>
      </c>
    </row>
    <row r="21" spans="2:11" x14ac:dyDescent="0.25">
      <c r="B21" s="27" t="s">
        <v>20</v>
      </c>
      <c r="C21" s="1">
        <v>380</v>
      </c>
      <c r="F21" s="1">
        <v>48</v>
      </c>
      <c r="G21" s="1">
        <v>50</v>
      </c>
      <c r="H21" s="1">
        <v>50</v>
      </c>
      <c r="I21" s="1">
        <v>50</v>
      </c>
      <c r="J21" s="1">
        <v>50</v>
      </c>
      <c r="K21" s="5">
        <v>48</v>
      </c>
    </row>
    <row r="22" spans="2:11" ht="15.75" thickBot="1" x14ac:dyDescent="0.3">
      <c r="B22" s="7"/>
      <c r="C22" s="9">
        <f>C21*100</f>
        <v>38000</v>
      </c>
      <c r="D22" s="8"/>
      <c r="E22" s="8"/>
      <c r="F22" s="9">
        <f>F21*100*3</f>
        <v>14400</v>
      </c>
      <c r="G22" s="9">
        <f t="shared" ref="G22:K22" si="4">G21*100*3</f>
        <v>15000</v>
      </c>
      <c r="H22" s="9">
        <f t="shared" si="4"/>
        <v>15000</v>
      </c>
      <c r="I22" s="9">
        <f t="shared" si="4"/>
        <v>15000</v>
      </c>
      <c r="J22" s="9">
        <f t="shared" si="4"/>
        <v>15000</v>
      </c>
      <c r="K22" s="10">
        <f t="shared" si="4"/>
        <v>14400</v>
      </c>
    </row>
    <row r="23" spans="2:11" ht="15.75" thickBot="1" x14ac:dyDescent="0.3">
      <c r="B23" s="6"/>
      <c r="C23" s="1"/>
      <c r="F23" s="1"/>
      <c r="G23" s="1"/>
      <c r="H23" s="1"/>
      <c r="I23" s="1"/>
      <c r="J23" s="1"/>
      <c r="K23" s="5"/>
    </row>
    <row r="24" spans="2:11" x14ac:dyDescent="0.25">
      <c r="B24" s="2" t="s">
        <v>15</v>
      </c>
      <c r="C24" s="4" t="s">
        <v>25</v>
      </c>
      <c r="D24" s="3"/>
      <c r="E24" s="3"/>
      <c r="F24" s="19" t="s">
        <v>55</v>
      </c>
      <c r="G24" s="19" t="s">
        <v>80</v>
      </c>
      <c r="H24" s="19" t="s">
        <v>81</v>
      </c>
      <c r="I24" s="19" t="s">
        <v>82</v>
      </c>
      <c r="J24" s="19" t="s">
        <v>83</v>
      </c>
      <c r="K24" s="20" t="s">
        <v>84</v>
      </c>
    </row>
    <row r="25" spans="2:11" x14ac:dyDescent="0.25">
      <c r="B25" s="27" t="s">
        <v>20</v>
      </c>
      <c r="C25" s="1">
        <v>380</v>
      </c>
      <c r="F25" s="1">
        <v>48</v>
      </c>
      <c r="G25" s="1">
        <v>48</v>
      </c>
      <c r="H25" s="1">
        <v>48</v>
      </c>
      <c r="I25" s="1">
        <v>48</v>
      </c>
      <c r="J25" s="1">
        <v>48</v>
      </c>
      <c r="K25" s="5">
        <v>48</v>
      </c>
    </row>
    <row r="26" spans="2:11" x14ac:dyDescent="0.25">
      <c r="B26" s="16"/>
      <c r="C26" s="15">
        <f>C25*100</f>
        <v>38000</v>
      </c>
      <c r="D26" s="14"/>
      <c r="E26" s="14"/>
      <c r="F26" s="15">
        <f>F25*100*3</f>
        <v>14400</v>
      </c>
      <c r="G26" s="15">
        <f t="shared" ref="G26:K26" si="5">G25*100*3</f>
        <v>14400</v>
      </c>
      <c r="H26" s="15">
        <f t="shared" si="5"/>
        <v>14400</v>
      </c>
      <c r="I26" s="15">
        <f t="shared" si="5"/>
        <v>14400</v>
      </c>
      <c r="J26" s="15">
        <f t="shared" si="5"/>
        <v>14400</v>
      </c>
      <c r="K26" s="17">
        <f t="shared" si="5"/>
        <v>14400</v>
      </c>
    </row>
    <row r="27" spans="2:11" x14ac:dyDescent="0.25">
      <c r="B27" s="6"/>
      <c r="C27" s="1"/>
      <c r="K27" s="11"/>
    </row>
    <row r="28" spans="2:11" x14ac:dyDescent="0.25">
      <c r="B28" s="18" t="s">
        <v>15</v>
      </c>
      <c r="C28" s="13" t="s">
        <v>25</v>
      </c>
      <c r="D28" s="12"/>
      <c r="E28" s="12"/>
      <c r="F28" s="21" t="s">
        <v>85</v>
      </c>
      <c r="G28" s="21" t="s">
        <v>86</v>
      </c>
      <c r="H28" s="21" t="s">
        <v>87</v>
      </c>
      <c r="I28" s="21" t="s">
        <v>88</v>
      </c>
      <c r="J28" s="21" t="s">
        <v>89</v>
      </c>
      <c r="K28" s="22" t="s">
        <v>90</v>
      </c>
    </row>
    <row r="29" spans="2:11" x14ac:dyDescent="0.25">
      <c r="B29" s="27" t="s">
        <v>20</v>
      </c>
      <c r="C29" s="1">
        <v>380</v>
      </c>
      <c r="F29" s="1">
        <v>48</v>
      </c>
      <c r="G29" s="1">
        <v>48</v>
      </c>
      <c r="H29" s="1">
        <v>48</v>
      </c>
      <c r="I29" s="1">
        <v>48</v>
      </c>
      <c r="J29" s="1">
        <v>48</v>
      </c>
      <c r="K29" s="5">
        <v>48</v>
      </c>
    </row>
    <row r="30" spans="2:11" x14ac:dyDescent="0.25">
      <c r="B30" s="16"/>
      <c r="C30" s="15">
        <f>C29*100</f>
        <v>38000</v>
      </c>
      <c r="D30" s="14"/>
      <c r="E30" s="14"/>
      <c r="F30" s="15">
        <f>F29*100*3</f>
        <v>14400</v>
      </c>
      <c r="G30" s="15">
        <f t="shared" ref="G30:K30" si="6">G29*100*3</f>
        <v>14400</v>
      </c>
      <c r="H30" s="15">
        <f t="shared" si="6"/>
        <v>14400</v>
      </c>
      <c r="I30" s="15">
        <f t="shared" si="6"/>
        <v>14400</v>
      </c>
      <c r="J30" s="15">
        <f t="shared" si="6"/>
        <v>14400</v>
      </c>
      <c r="K30" s="17">
        <f t="shared" si="6"/>
        <v>14400</v>
      </c>
    </row>
    <row r="31" spans="2:11" x14ac:dyDescent="0.25">
      <c r="B31" s="6"/>
      <c r="C31" s="1"/>
      <c r="K31" s="11"/>
    </row>
    <row r="32" spans="2:11" x14ac:dyDescent="0.25">
      <c r="B32" s="18" t="s">
        <v>15</v>
      </c>
      <c r="C32" s="13" t="s">
        <v>25</v>
      </c>
      <c r="D32" s="12"/>
      <c r="E32" s="12"/>
      <c r="F32" s="21" t="s">
        <v>56</v>
      </c>
      <c r="G32" s="21" t="s">
        <v>57</v>
      </c>
      <c r="H32" s="21" t="s">
        <v>58</v>
      </c>
      <c r="I32" s="21" t="s">
        <v>59</v>
      </c>
      <c r="J32" s="21" t="s">
        <v>60</v>
      </c>
      <c r="K32" s="22" t="s">
        <v>61</v>
      </c>
    </row>
    <row r="33" spans="2:11" x14ac:dyDescent="0.25">
      <c r="B33" s="28" t="s">
        <v>21</v>
      </c>
      <c r="C33" s="1">
        <v>500</v>
      </c>
      <c r="F33" s="1">
        <v>50</v>
      </c>
      <c r="G33" s="1">
        <v>50</v>
      </c>
      <c r="H33" s="1">
        <v>50</v>
      </c>
      <c r="I33" s="1">
        <v>50</v>
      </c>
      <c r="J33" s="1">
        <v>50</v>
      </c>
      <c r="K33" s="5">
        <v>50</v>
      </c>
    </row>
    <row r="34" spans="2:11" x14ac:dyDescent="0.25">
      <c r="B34" s="16"/>
      <c r="C34" s="15">
        <f>C33*100</f>
        <v>50000</v>
      </c>
      <c r="D34" s="14"/>
      <c r="E34" s="14"/>
      <c r="F34" s="15">
        <f>F33*100*3</f>
        <v>15000</v>
      </c>
      <c r="G34" s="15">
        <f t="shared" ref="G34:K34" si="7">G33*100*3</f>
        <v>15000</v>
      </c>
      <c r="H34" s="15">
        <f t="shared" si="7"/>
        <v>15000</v>
      </c>
      <c r="I34" s="15">
        <f t="shared" si="7"/>
        <v>15000</v>
      </c>
      <c r="J34" s="15">
        <f t="shared" si="7"/>
        <v>15000</v>
      </c>
      <c r="K34" s="17">
        <f t="shared" si="7"/>
        <v>15000</v>
      </c>
    </row>
    <row r="35" spans="2:11" x14ac:dyDescent="0.25">
      <c r="B35" s="6"/>
      <c r="C35" s="1"/>
      <c r="F35" s="1"/>
      <c r="G35" s="1"/>
      <c r="H35" s="1"/>
      <c r="I35" s="1"/>
      <c r="J35" s="1"/>
      <c r="K35" s="5"/>
    </row>
    <row r="36" spans="2:11" x14ac:dyDescent="0.25">
      <c r="B36" s="18" t="s">
        <v>15</v>
      </c>
      <c r="C36" s="13" t="s">
        <v>25</v>
      </c>
      <c r="D36" s="12"/>
      <c r="E36" s="12"/>
      <c r="F36" s="21" t="s">
        <v>91</v>
      </c>
      <c r="G36" s="21" t="s">
        <v>92</v>
      </c>
      <c r="H36" s="21" t="s">
        <v>93</v>
      </c>
      <c r="I36" s="21" t="s">
        <v>94</v>
      </c>
      <c r="J36" s="21" t="s">
        <v>95</v>
      </c>
      <c r="K36" s="22" t="s">
        <v>96</v>
      </c>
    </row>
    <row r="37" spans="2:11" x14ac:dyDescent="0.25">
      <c r="B37" s="28" t="s">
        <v>21</v>
      </c>
      <c r="C37" s="1">
        <v>500</v>
      </c>
      <c r="F37" s="1">
        <v>50</v>
      </c>
      <c r="G37" s="1">
        <v>50</v>
      </c>
      <c r="H37" s="1">
        <v>50</v>
      </c>
      <c r="I37" s="1">
        <v>50</v>
      </c>
      <c r="J37" s="1">
        <v>50</v>
      </c>
      <c r="K37" s="5">
        <v>50</v>
      </c>
    </row>
    <row r="38" spans="2:11" x14ac:dyDescent="0.25">
      <c r="B38" s="16"/>
      <c r="C38" s="15">
        <f>C37*100</f>
        <v>50000</v>
      </c>
      <c r="D38" s="14"/>
      <c r="E38" s="14"/>
      <c r="F38" s="15">
        <f>F37*100*3</f>
        <v>15000</v>
      </c>
      <c r="G38" s="15">
        <f t="shared" ref="G38:K38" si="8">G37*100*3</f>
        <v>15000</v>
      </c>
      <c r="H38" s="15">
        <f t="shared" si="8"/>
        <v>15000</v>
      </c>
      <c r="I38" s="15">
        <f t="shared" si="8"/>
        <v>15000</v>
      </c>
      <c r="J38" s="15">
        <f t="shared" si="8"/>
        <v>15000</v>
      </c>
      <c r="K38" s="17">
        <f t="shared" si="8"/>
        <v>15000</v>
      </c>
    </row>
    <row r="39" spans="2:11" x14ac:dyDescent="0.25">
      <c r="B39" s="6"/>
      <c r="C39" s="1"/>
      <c r="K39" s="11"/>
    </row>
    <row r="40" spans="2:11" x14ac:dyDescent="0.25">
      <c r="B40" s="18" t="s">
        <v>15</v>
      </c>
      <c r="C40" s="13" t="s">
        <v>25</v>
      </c>
      <c r="D40" s="12"/>
      <c r="E40" s="12"/>
      <c r="F40" s="21" t="s">
        <v>97</v>
      </c>
      <c r="G40" s="21" t="s">
        <v>98</v>
      </c>
      <c r="H40" s="21" t="s">
        <v>99</v>
      </c>
      <c r="I40" s="21" t="s">
        <v>100</v>
      </c>
      <c r="J40" s="21" t="s">
        <v>101</v>
      </c>
      <c r="K40" s="22" t="s">
        <v>102</v>
      </c>
    </row>
    <row r="41" spans="2:11" x14ac:dyDescent="0.25">
      <c r="B41" s="28" t="s">
        <v>21</v>
      </c>
      <c r="C41" s="1">
        <v>500</v>
      </c>
      <c r="F41" s="1">
        <v>50</v>
      </c>
      <c r="G41" s="1">
        <v>50</v>
      </c>
      <c r="H41" s="1">
        <v>50</v>
      </c>
      <c r="I41" s="1">
        <v>50</v>
      </c>
      <c r="J41" s="1">
        <v>50</v>
      </c>
      <c r="K41" s="5">
        <v>50</v>
      </c>
    </row>
    <row r="42" spans="2:11" ht="15.75" thickBot="1" x14ac:dyDescent="0.3">
      <c r="B42" s="7"/>
      <c r="C42" s="9">
        <f>C41*100</f>
        <v>50000</v>
      </c>
      <c r="D42" s="8"/>
      <c r="E42" s="8"/>
      <c r="F42" s="9">
        <f>F41*100*3</f>
        <v>15000</v>
      </c>
      <c r="G42" s="9">
        <f t="shared" ref="G42:K42" si="9">G41*100*3</f>
        <v>15000</v>
      </c>
      <c r="H42" s="9">
        <f t="shared" si="9"/>
        <v>15000</v>
      </c>
      <c r="I42" s="9">
        <f t="shared" si="9"/>
        <v>15000</v>
      </c>
      <c r="J42" s="9">
        <f t="shared" si="9"/>
        <v>15000</v>
      </c>
      <c r="K42" s="10">
        <f t="shared" si="9"/>
        <v>15000</v>
      </c>
    </row>
    <row r="43" spans="2:11" ht="15.75" thickBot="1" x14ac:dyDescent="0.3">
      <c r="B43" s="6"/>
      <c r="C43" s="1"/>
      <c r="K43" s="11"/>
    </row>
    <row r="44" spans="2:11" x14ac:dyDescent="0.25">
      <c r="B44" s="2" t="s">
        <v>15</v>
      </c>
      <c r="C44" s="4" t="s">
        <v>25</v>
      </c>
      <c r="D44" s="3"/>
      <c r="E44" s="3"/>
      <c r="F44" s="19" t="s">
        <v>62</v>
      </c>
      <c r="G44" s="19" t="s">
        <v>63</v>
      </c>
      <c r="H44" s="19" t="s">
        <v>64</v>
      </c>
      <c r="I44" s="19" t="s">
        <v>65</v>
      </c>
      <c r="J44" s="19" t="s">
        <v>66</v>
      </c>
      <c r="K44" s="20" t="s">
        <v>67</v>
      </c>
    </row>
    <row r="45" spans="2:11" x14ac:dyDescent="0.25">
      <c r="B45" s="29" t="s">
        <v>22</v>
      </c>
      <c r="C45" s="1">
        <v>350</v>
      </c>
      <c r="F45" s="1">
        <v>45</v>
      </c>
      <c r="G45" s="1">
        <v>45</v>
      </c>
      <c r="H45" s="1">
        <v>45</v>
      </c>
      <c r="I45" s="1">
        <v>45</v>
      </c>
      <c r="J45" s="1">
        <v>45</v>
      </c>
      <c r="K45" s="5">
        <v>45</v>
      </c>
    </row>
    <row r="46" spans="2:11" x14ac:dyDescent="0.25">
      <c r="B46" s="16"/>
      <c r="C46" s="15">
        <f>C45*100</f>
        <v>35000</v>
      </c>
      <c r="D46" s="14"/>
      <c r="E46" s="14"/>
      <c r="F46" s="15">
        <f>F45*100*3</f>
        <v>13500</v>
      </c>
      <c r="G46" s="15">
        <f t="shared" ref="G46:K46" si="10">G45*100*3</f>
        <v>13500</v>
      </c>
      <c r="H46" s="15">
        <f t="shared" si="10"/>
        <v>13500</v>
      </c>
      <c r="I46" s="15">
        <f t="shared" si="10"/>
        <v>13500</v>
      </c>
      <c r="J46" s="15">
        <f t="shared" si="10"/>
        <v>13500</v>
      </c>
      <c r="K46" s="17">
        <f t="shared" si="10"/>
        <v>13500</v>
      </c>
    </row>
    <row r="47" spans="2:11" x14ac:dyDescent="0.25">
      <c r="B47" s="6"/>
      <c r="C47" s="1"/>
      <c r="K47" s="11"/>
    </row>
    <row r="48" spans="2:11" x14ac:dyDescent="0.25">
      <c r="B48" s="18" t="s">
        <v>15</v>
      </c>
      <c r="C48" s="13" t="s">
        <v>25</v>
      </c>
      <c r="D48" s="12"/>
      <c r="E48" s="12"/>
      <c r="F48" s="21" t="s">
        <v>103</v>
      </c>
      <c r="G48" s="21" t="s">
        <v>104</v>
      </c>
      <c r="H48" s="21" t="s">
        <v>105</v>
      </c>
      <c r="I48" s="21" t="s">
        <v>106</v>
      </c>
      <c r="J48" s="21" t="s">
        <v>107</v>
      </c>
      <c r="K48" s="22" t="s">
        <v>108</v>
      </c>
    </row>
    <row r="49" spans="2:11" x14ac:dyDescent="0.25">
      <c r="B49" s="29" t="s">
        <v>22</v>
      </c>
      <c r="C49" s="1">
        <v>350</v>
      </c>
      <c r="F49" s="1">
        <v>45</v>
      </c>
      <c r="G49" s="1">
        <v>45</v>
      </c>
      <c r="H49" s="1">
        <v>45</v>
      </c>
      <c r="I49" s="1">
        <v>45</v>
      </c>
      <c r="J49" s="1">
        <v>45</v>
      </c>
      <c r="K49" s="5">
        <v>45</v>
      </c>
    </row>
    <row r="50" spans="2:11" x14ac:dyDescent="0.25">
      <c r="B50" s="16"/>
      <c r="C50" s="15">
        <f>C49*100</f>
        <v>35000</v>
      </c>
      <c r="D50" s="14"/>
      <c r="E50" s="14"/>
      <c r="F50" s="15">
        <f>F49*100*3</f>
        <v>13500</v>
      </c>
      <c r="G50" s="15">
        <f t="shared" ref="G50:K50" si="11">G49*100*3</f>
        <v>13500</v>
      </c>
      <c r="H50" s="15">
        <f t="shared" si="11"/>
        <v>13500</v>
      </c>
      <c r="I50" s="15">
        <f t="shared" si="11"/>
        <v>13500</v>
      </c>
      <c r="J50" s="15">
        <f t="shared" si="11"/>
        <v>13500</v>
      </c>
      <c r="K50" s="17">
        <f t="shared" si="11"/>
        <v>13500</v>
      </c>
    </row>
    <row r="51" spans="2:11" x14ac:dyDescent="0.25">
      <c r="B51" s="6"/>
      <c r="C51" s="1"/>
      <c r="K51" s="11"/>
    </row>
    <row r="52" spans="2:11" x14ac:dyDescent="0.25">
      <c r="B52" s="18" t="s">
        <v>15</v>
      </c>
      <c r="C52" s="13" t="s">
        <v>25</v>
      </c>
      <c r="D52" s="12"/>
      <c r="E52" s="12"/>
      <c r="F52" s="21" t="s">
        <v>68</v>
      </c>
      <c r="G52" s="21" t="s">
        <v>69</v>
      </c>
      <c r="H52" s="21" t="s">
        <v>70</v>
      </c>
      <c r="I52" s="21" t="s">
        <v>71</v>
      </c>
      <c r="J52" s="21" t="s">
        <v>72</v>
      </c>
      <c r="K52" s="22" t="s">
        <v>73</v>
      </c>
    </row>
    <row r="53" spans="2:11" x14ac:dyDescent="0.25">
      <c r="B53" s="30" t="s">
        <v>23</v>
      </c>
      <c r="C53" s="1">
        <v>140</v>
      </c>
      <c r="F53" s="1">
        <v>40</v>
      </c>
      <c r="G53" s="1">
        <v>40</v>
      </c>
      <c r="H53" s="1">
        <v>40</v>
      </c>
      <c r="I53" s="1">
        <v>40</v>
      </c>
      <c r="J53" s="1">
        <v>40</v>
      </c>
      <c r="K53" s="5">
        <v>40</v>
      </c>
    </row>
    <row r="54" spans="2:11" x14ac:dyDescent="0.25">
      <c r="B54" s="16"/>
      <c r="C54" s="15">
        <f>C53*100</f>
        <v>14000</v>
      </c>
      <c r="D54" s="14"/>
      <c r="E54" s="14"/>
      <c r="F54" s="15">
        <f>F53*100*3</f>
        <v>12000</v>
      </c>
      <c r="G54" s="15">
        <f t="shared" ref="G54:K54" si="12">G53*100*3</f>
        <v>12000</v>
      </c>
      <c r="H54" s="15">
        <f t="shared" si="12"/>
        <v>12000</v>
      </c>
      <c r="I54" s="15">
        <f t="shared" si="12"/>
        <v>12000</v>
      </c>
      <c r="J54" s="15">
        <f t="shared" si="12"/>
        <v>12000</v>
      </c>
      <c r="K54" s="17">
        <f t="shared" si="12"/>
        <v>12000</v>
      </c>
    </row>
    <row r="55" spans="2:11" x14ac:dyDescent="0.25">
      <c r="B55" s="6"/>
      <c r="C55" s="1"/>
      <c r="K55" s="11"/>
    </row>
    <row r="56" spans="2:11" x14ac:dyDescent="0.25">
      <c r="B56" s="18" t="s">
        <v>15</v>
      </c>
      <c r="C56" s="13" t="s">
        <v>25</v>
      </c>
      <c r="D56" s="12"/>
      <c r="E56" s="12"/>
      <c r="F56" s="21" t="s">
        <v>109</v>
      </c>
      <c r="G56" s="21" t="s">
        <v>110</v>
      </c>
      <c r="H56" s="21" t="s">
        <v>111</v>
      </c>
      <c r="I56" s="21" t="s">
        <v>112</v>
      </c>
      <c r="J56" s="21" t="s">
        <v>113</v>
      </c>
      <c r="K56" s="22" t="s">
        <v>114</v>
      </c>
    </row>
    <row r="57" spans="2:11" x14ac:dyDescent="0.25">
      <c r="B57" s="30" t="s">
        <v>23</v>
      </c>
      <c r="C57" s="1">
        <v>140</v>
      </c>
      <c r="F57" s="1">
        <v>40</v>
      </c>
      <c r="G57" s="1">
        <v>40</v>
      </c>
      <c r="H57" s="1">
        <v>40</v>
      </c>
      <c r="I57" s="1">
        <v>40</v>
      </c>
      <c r="J57" s="1">
        <v>40</v>
      </c>
      <c r="K57" s="5">
        <v>40</v>
      </c>
    </row>
    <row r="58" spans="2:11" x14ac:dyDescent="0.25">
      <c r="B58" s="16"/>
      <c r="C58" s="15">
        <f>C57*100</f>
        <v>14000</v>
      </c>
      <c r="D58" s="14"/>
      <c r="E58" s="14"/>
      <c r="F58" s="15">
        <f>F57*100*3</f>
        <v>12000</v>
      </c>
      <c r="G58" s="15">
        <f t="shared" ref="G58:K58" si="13">G57*100*3</f>
        <v>12000</v>
      </c>
      <c r="H58" s="15">
        <f t="shared" si="13"/>
        <v>12000</v>
      </c>
      <c r="I58" s="15">
        <f t="shared" si="13"/>
        <v>12000</v>
      </c>
      <c r="J58" s="15">
        <f t="shared" si="13"/>
        <v>12000</v>
      </c>
      <c r="K58" s="17">
        <f t="shared" si="13"/>
        <v>12000</v>
      </c>
    </row>
    <row r="59" spans="2:11" x14ac:dyDescent="0.25">
      <c r="B59" s="6"/>
      <c r="C59" s="1"/>
      <c r="K59" s="11"/>
    </row>
    <row r="60" spans="2:11" x14ac:dyDescent="0.25">
      <c r="B60" s="18" t="s">
        <v>15</v>
      </c>
      <c r="C60" s="13" t="s">
        <v>25</v>
      </c>
      <c r="D60" s="12"/>
      <c r="E60" s="12"/>
      <c r="F60" s="21" t="s">
        <v>74</v>
      </c>
      <c r="G60" s="21" t="s">
        <v>75</v>
      </c>
      <c r="H60" s="21" t="s">
        <v>76</v>
      </c>
      <c r="I60" s="21" t="s">
        <v>77</v>
      </c>
      <c r="J60" s="21" t="s">
        <v>78</v>
      </c>
      <c r="K60" s="22" t="s">
        <v>79</v>
      </c>
    </row>
    <row r="61" spans="2:11" x14ac:dyDescent="0.25">
      <c r="B61" s="31" t="s">
        <v>24</v>
      </c>
      <c r="C61" s="1">
        <v>750</v>
      </c>
      <c r="F61" s="1">
        <v>40</v>
      </c>
      <c r="G61" s="1">
        <v>40</v>
      </c>
      <c r="H61" s="1">
        <v>40</v>
      </c>
      <c r="I61" s="1">
        <v>40</v>
      </c>
      <c r="J61" s="1">
        <v>40</v>
      </c>
      <c r="K61" s="5">
        <v>40</v>
      </c>
    </row>
    <row r="62" spans="2:11" ht="15.75" thickBot="1" x14ac:dyDescent="0.3">
      <c r="B62" s="7"/>
      <c r="C62" s="9">
        <f>C61*100</f>
        <v>75000</v>
      </c>
      <c r="D62" s="8"/>
      <c r="E62" s="8"/>
      <c r="F62" s="9">
        <f>F61*100*3</f>
        <v>12000</v>
      </c>
      <c r="G62" s="9">
        <f t="shared" ref="G62:K62" si="14">G61*100*3</f>
        <v>12000</v>
      </c>
      <c r="H62" s="9">
        <f t="shared" si="14"/>
        <v>12000</v>
      </c>
      <c r="I62" s="9">
        <f t="shared" si="14"/>
        <v>12000</v>
      </c>
      <c r="J62" s="9">
        <f t="shared" si="14"/>
        <v>12000</v>
      </c>
      <c r="K62" s="10">
        <f t="shared" si="14"/>
        <v>12000</v>
      </c>
    </row>
    <row r="63" spans="2:11" ht="15.75" thickBot="1" x14ac:dyDescent="0.3">
      <c r="B63" s="6"/>
      <c r="C63" s="1"/>
      <c r="K63" s="11"/>
    </row>
    <row r="64" spans="2:11" x14ac:dyDescent="0.25">
      <c r="B64" s="2" t="s">
        <v>15</v>
      </c>
      <c r="C64" s="4" t="s">
        <v>25</v>
      </c>
      <c r="D64" s="3"/>
      <c r="E64" s="3"/>
      <c r="F64" s="19" t="s">
        <v>115</v>
      </c>
      <c r="G64" s="19" t="s">
        <v>116</v>
      </c>
      <c r="H64" s="19" t="s">
        <v>117</v>
      </c>
      <c r="I64" s="19" t="s">
        <v>118</v>
      </c>
      <c r="J64" s="19" t="s">
        <v>119</v>
      </c>
      <c r="K64" s="20" t="s">
        <v>120</v>
      </c>
    </row>
    <row r="65" spans="2:11" x14ac:dyDescent="0.25">
      <c r="B65" s="31" t="s">
        <v>24</v>
      </c>
      <c r="C65" s="1">
        <v>750</v>
      </c>
      <c r="F65" s="1">
        <v>40</v>
      </c>
      <c r="G65" s="1">
        <v>40</v>
      </c>
      <c r="H65" s="1">
        <v>40</v>
      </c>
      <c r="I65" s="1">
        <v>40</v>
      </c>
      <c r="J65" s="1">
        <v>40</v>
      </c>
      <c r="K65" s="5">
        <v>40</v>
      </c>
    </row>
    <row r="66" spans="2:11" ht="15.75" thickBot="1" x14ac:dyDescent="0.3">
      <c r="B66" s="7"/>
      <c r="C66" s="9">
        <f>C65*100</f>
        <v>75000</v>
      </c>
      <c r="D66" s="8"/>
      <c r="E66" s="8"/>
      <c r="F66" s="9">
        <f>F65*100*3</f>
        <v>12000</v>
      </c>
      <c r="G66" s="9">
        <f t="shared" ref="G66:K66" si="15">G65*100*3</f>
        <v>12000</v>
      </c>
      <c r="H66" s="9">
        <f t="shared" si="15"/>
        <v>12000</v>
      </c>
      <c r="I66" s="9">
        <f t="shared" si="15"/>
        <v>12000</v>
      </c>
      <c r="J66" s="9">
        <f t="shared" si="15"/>
        <v>12000</v>
      </c>
      <c r="K66" s="10">
        <f t="shared" si="15"/>
        <v>12000</v>
      </c>
    </row>
  </sheetData>
  <conditionalFormatting sqref="B1:B3 B67:B1048576 C4:C66">
    <cfRule type="colorScale" priority="2">
      <colorScale>
        <cfvo type="min"/>
        <cfvo type="max"/>
        <color rgb="FFFFC000"/>
        <color rgb="FFFFC000"/>
      </colorScale>
    </cfRule>
  </conditionalFormatting>
  <conditionalFormatting sqref="E1:J3 E67:J1048576 F4:K66">
    <cfRule type="colorScale" priority="1">
      <colorScale>
        <cfvo type="min"/>
        <cfvo type="max"/>
        <color theme="0" tint="-0.499984740745262"/>
        <color theme="0" tint="-0.499984740745262"/>
      </colorScale>
    </cfRule>
  </conditionalFormatting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Visa Residences</vt:lpstr>
      <vt:lpstr>Map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Spiess Silvan</dc:creator>
  <cp:lastModifiedBy>Spiess Silvan</cp:lastModifiedBy>
  <dcterms:created xsi:type="dcterms:W3CDTF">2026-02-01T11:07:01Z</dcterms:created>
  <dcterms:modified xsi:type="dcterms:W3CDTF">2026-04-22T23:08:45Z</dcterms:modified>
</cp:coreProperties>
</file>