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13_ncr:1_{55A7FF0A-6BE7-4114-8B1A-A34990CD2A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ATOS_2021A2022" sheetId="1" r:id="rId1"/>
    <sheet name="Planilha1" sheetId="2" state="hidden" r:id="rId2"/>
  </sheets>
  <definedNames>
    <definedName name="_xlnm._FilterDatabase" localSheetId="0" hidden="1">CONTRATOS_2021A2022!$A$1:$I$55</definedName>
    <definedName name="_xlchart.v2.0" hidden="1">CONTRATOS_2021A2022!$M$16:$M$18</definedName>
    <definedName name="_xlchart.v2.1" hidden="1">CONTRATOS_2021A2022!$N$15</definedName>
    <definedName name="_xlchart.v2.2" hidden="1">CONTRATOS_2021A2022!$N$16:$N$18</definedName>
    <definedName name="_xlchart.v2.3" hidden="1">CONTRATOS_2021A2022!$M$16:$M$18</definedName>
    <definedName name="_xlchart.v2.4" hidden="1">CONTRATOS_2021A2022!$N$15</definedName>
    <definedName name="_xlchart.v2.5" hidden="1">CONTRATOS_2021A2022!$N$16:$N$18</definedName>
  </definedNames>
  <calcPr calcId="191029"/>
</workbook>
</file>

<file path=xl/calcChain.xml><?xml version="1.0" encoding="utf-8"?>
<calcChain xmlns="http://schemas.openxmlformats.org/spreadsheetml/2006/main">
  <c r="N72" i="1" l="1"/>
  <c r="N73" i="1"/>
  <c r="N74" i="1"/>
  <c r="N75" i="1"/>
  <c r="N76" i="1"/>
  <c r="N71" i="1"/>
  <c r="N68" i="1"/>
  <c r="N67" i="1"/>
  <c r="N65" i="1"/>
  <c r="N64" i="1"/>
  <c r="N63" i="1"/>
  <c r="N62" i="1"/>
  <c r="N61" i="1"/>
  <c r="N60" i="1"/>
  <c r="N59" i="1"/>
  <c r="N58" i="1"/>
  <c r="N57" i="1"/>
  <c r="N56" i="1"/>
  <c r="N42" i="1"/>
  <c r="N29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1" i="1"/>
  <c r="N40" i="1"/>
  <c r="N39" i="1"/>
  <c r="N38" i="1"/>
  <c r="N37" i="1"/>
  <c r="N36" i="1"/>
  <c r="N35" i="1"/>
  <c r="N34" i="1"/>
  <c r="N33" i="1"/>
  <c r="N32" i="1"/>
  <c r="N31" i="1"/>
  <c r="N26" i="1"/>
  <c r="N30" i="1"/>
  <c r="N23" i="1"/>
  <c r="N28" i="1"/>
  <c r="N27" i="1"/>
  <c r="N25" i="1"/>
  <c r="N22" i="1"/>
  <c r="N24" i="1"/>
  <c r="N21" i="1"/>
  <c r="N66" i="1"/>
  <c r="N17" i="1"/>
  <c r="N16" i="1"/>
  <c r="N18" i="1"/>
  <c r="N12" i="1"/>
  <c r="N11" i="1"/>
  <c r="N13" i="1"/>
  <c r="N3" i="1"/>
  <c r="N5" i="1"/>
  <c r="N8" i="1"/>
  <c r="N7" i="1"/>
  <c r="N4" i="1"/>
  <c r="N6" i="1"/>
</calcChain>
</file>

<file path=xl/sharedStrings.xml><?xml version="1.0" encoding="utf-8"?>
<sst xmlns="http://schemas.openxmlformats.org/spreadsheetml/2006/main" count="529" uniqueCount="273">
  <si>
    <t>NR_CNPJ</t>
  </si>
  <si>
    <t>NM_EMPRESA</t>
  </si>
  <si>
    <t>NR_CONTRATO</t>
  </si>
  <si>
    <t>AN_INICIO_VIGENCIA</t>
  </si>
  <si>
    <t>AN_FIM_VIGENCIA</t>
  </si>
  <si>
    <t>AN_CONTRATO</t>
  </si>
  <si>
    <t>CD_MOEDA</t>
  </si>
  <si>
    <t>VL_CONTRATO</t>
  </si>
  <si>
    <t>TP_CONTRATO</t>
  </si>
  <si>
    <t>31.864.187/0001-03</t>
  </si>
  <si>
    <t>REZIDUALL GESTÃO DE RESÍDUOS LTDA.</t>
  </si>
  <si>
    <t>30/2020</t>
  </si>
  <si>
    <t>1/3/2021</t>
  </si>
  <si>
    <t>1/3/2022</t>
  </si>
  <si>
    <t>2020</t>
  </si>
  <si>
    <t>BRL</t>
  </si>
  <si>
    <t>Serviços</t>
  </si>
  <si>
    <t>21.547.011/0001-66</t>
  </si>
  <si>
    <t>ALLTECH SOLUCOES EM TECNOLOGIA LTDA.</t>
  </si>
  <si>
    <t>01/2021</t>
  </si>
  <si>
    <t>1/28/2021</t>
  </si>
  <si>
    <t>1/28/2024</t>
  </si>
  <si>
    <t>2021</t>
  </si>
  <si>
    <t>Informática (TIC)</t>
  </si>
  <si>
    <t>Instituição estrangeira</t>
  </si>
  <si>
    <t>AMERICAN CHEMCAL SOCIETY (ACS)</t>
  </si>
  <si>
    <t>03/2021</t>
  </si>
  <si>
    <t>2/1/2021</t>
  </si>
  <si>
    <t>2/1/2022</t>
  </si>
  <si>
    <t>USD</t>
  </si>
  <si>
    <t>Portal de Periódicos da CAPES</t>
  </si>
  <si>
    <t>TAYLOR &amp; FRANCIS GROUP (T&amp;F)</t>
  </si>
  <si>
    <t>05/2021</t>
  </si>
  <si>
    <t>4/15/2021</t>
  </si>
  <si>
    <t>4/15/2022</t>
  </si>
  <si>
    <t>INSTITUTION OF CIVIL ENGINEERS (ICE)</t>
  </si>
  <si>
    <t>06/2021</t>
  </si>
  <si>
    <t>5/24/2021</t>
  </si>
  <si>
    <t xml:space="preserve"> 24/06/2024</t>
  </si>
  <si>
    <t>ASSOCIANTION FOR COMPUTING MACHINERY - ACM</t>
  </si>
  <si>
    <t>07/2021</t>
  </si>
  <si>
    <t xml:space="preserve"> 24/05/2021</t>
  </si>
  <si>
    <t xml:space="preserve"> 24/03/2023</t>
  </si>
  <si>
    <t>37.977.691/0007-83</t>
  </si>
  <si>
    <t>ESPAÇO &amp; FORMA  MOVEIS E DIVISÓRIAS LTDA</t>
  </si>
  <si>
    <t>08/2021</t>
  </si>
  <si>
    <t>7/9/2021</t>
  </si>
  <si>
    <t>7/9/2022</t>
  </si>
  <si>
    <t>04.892.991/0001-15</t>
  </si>
  <si>
    <t>TELTEC SOLUCTIONS LTDA.</t>
  </si>
  <si>
    <t>09/2021</t>
  </si>
  <si>
    <t>6/11/2021</t>
  </si>
  <si>
    <t>6/11/2022</t>
  </si>
  <si>
    <t>OVID TECHNOLOGIES, INC.</t>
  </si>
  <si>
    <t>11/2021</t>
  </si>
  <si>
    <t>7/29/2021</t>
  </si>
  <si>
    <t>7/29/2022</t>
  </si>
  <si>
    <t>04.496.615/0001-01</t>
  </si>
  <si>
    <t>TECHNOCOPY SERVICE EIREL</t>
  </si>
  <si>
    <t>12/2021</t>
  </si>
  <si>
    <t>7/1/2021</t>
  </si>
  <si>
    <t>7/1/2025</t>
  </si>
  <si>
    <t>61.383.493/0001-80</t>
  </si>
  <si>
    <t>SOMPO SEGUROS S.A.</t>
  </si>
  <si>
    <t>13/2021</t>
  </si>
  <si>
    <t>8/12/2021</t>
  </si>
  <si>
    <t>8/12/2022</t>
  </si>
  <si>
    <t>18.404.076/0001-48</t>
  </si>
  <si>
    <t>FRC COMÉRCIO E SERVIÇOS LTDA. - ME</t>
  </si>
  <si>
    <t>14/2021</t>
  </si>
  <si>
    <t>8/20/2021</t>
  </si>
  <si>
    <t>8/20/2022</t>
  </si>
  <si>
    <t>20.811.748/0001-81</t>
  </si>
  <si>
    <t>WALVERDE FACILITIES SERVIÇOS EM MOBILIÁRIOS LTDA.</t>
  </si>
  <si>
    <t>16/2021</t>
  </si>
  <si>
    <t>9/14/2021</t>
  </si>
  <si>
    <t>9/14/2022</t>
  </si>
  <si>
    <t>05.058.935/0001-42</t>
  </si>
  <si>
    <t>INTERATIVA FACILITIES LTDA.</t>
  </si>
  <si>
    <t>17/2021</t>
  </si>
  <si>
    <t>9/4/2021</t>
  </si>
  <si>
    <t>9/4/2022</t>
  </si>
  <si>
    <t>04.929.322/0001-70</t>
  </si>
  <si>
    <t>LAYER TECNOLOGIA DA INFORMAÇÃO LTDA.</t>
  </si>
  <si>
    <t>18/2021</t>
  </si>
  <si>
    <t>10/6/2021</t>
  </si>
  <si>
    <t>10/6/2024</t>
  </si>
  <si>
    <t>00.346.098/0001-33</t>
  </si>
  <si>
    <t>MULIER LABORATÓRIO CLÍNICO LTDA.</t>
  </si>
  <si>
    <t>20/2021</t>
  </si>
  <si>
    <t>11/8/2021</t>
  </si>
  <si>
    <t>5/8/2022</t>
  </si>
  <si>
    <t>Serviços de Saúde</t>
  </si>
  <si>
    <t>29.261.229/0001-61</t>
  </si>
  <si>
    <t>ASSOCIACAO BRASILEIRA DE EDITORES CIENTIFICOS - ABEC BRASIL</t>
  </si>
  <si>
    <t>21/2021</t>
  </si>
  <si>
    <t xml:space="preserve"> 01/12/2021</t>
  </si>
  <si>
    <t xml:space="preserve"> 01/12/2024</t>
  </si>
  <si>
    <t>09.132.659/0001-76</t>
  </si>
  <si>
    <t>EMBRATEL TVSAT TELECOMUNICAÇÕES S.A.</t>
  </si>
  <si>
    <t>22/2021</t>
  </si>
  <si>
    <t>12/20/2021</t>
  </si>
  <si>
    <t>12/20/2022</t>
  </si>
  <si>
    <t>34.028.316/0007-07</t>
  </si>
  <si>
    <t>EMPRESA BRASILEIRA  DE CORREIOS E TELÉGRAFOS</t>
  </si>
  <si>
    <t>20554/2021</t>
  </si>
  <si>
    <t xml:space="preserve"> 02/02/2021</t>
  </si>
  <si>
    <t xml:space="preserve"> 02/02/2026</t>
  </si>
  <si>
    <t>36928/2021</t>
  </si>
  <si>
    <t>5/26/2021</t>
  </si>
  <si>
    <t>5/26/2022</t>
  </si>
  <si>
    <t>33.683.111/0001-07</t>
  </si>
  <si>
    <t>SERVIÇO FEDERAL DE PROCESSAMENTO DE DADOS - SEPRO</t>
  </si>
  <si>
    <t>39230/2021</t>
  </si>
  <si>
    <t>1/15/2021</t>
  </si>
  <si>
    <t>1/16/2022</t>
  </si>
  <si>
    <t>AMERICAN SOCIETY FOR MICROBIOLOGY - ASM</t>
  </si>
  <si>
    <t>01/2022</t>
  </si>
  <si>
    <t>3/15/2022</t>
  </si>
  <si>
    <t>3/15/2024</t>
  </si>
  <si>
    <t>2022</t>
  </si>
  <si>
    <t>ROYAL SOCIETY PUBLISHING - RSP</t>
  </si>
  <si>
    <t>02/2022</t>
  </si>
  <si>
    <t xml:space="preserve"> 10/03/2022</t>
  </si>
  <si>
    <t xml:space="preserve"> 10/03/2023</t>
  </si>
  <si>
    <t>68.558.972/0002-10</t>
  </si>
  <si>
    <t>GLS ENGENHARIA E CONSULTORIA LTDA.</t>
  </si>
  <si>
    <t>03/2022</t>
  </si>
  <si>
    <t>1/27/2022</t>
  </si>
  <si>
    <t>1/27/2023</t>
  </si>
  <si>
    <t>28.499.773/0001-83</t>
  </si>
  <si>
    <t>BY INFORMATION TECNHNOLOGY SERVICES EIRELI EPP</t>
  </si>
  <si>
    <t>04/2022</t>
  </si>
  <si>
    <t>1/26/2022</t>
  </si>
  <si>
    <t>1/26/2023</t>
  </si>
  <si>
    <t>AMERICAN INSTITUTE OF PHYSICS PUBLISCHIG-AIPP</t>
  </si>
  <si>
    <t>05/2022</t>
  </si>
  <si>
    <t>5/24/2022</t>
  </si>
  <si>
    <t>5/24/2024</t>
  </si>
  <si>
    <t>AMERICAN PHYSICAL SOCIETY (APS)</t>
  </si>
  <si>
    <t>06/2022</t>
  </si>
  <si>
    <t>11.292.432/0001-30</t>
  </si>
  <si>
    <t>5 ESTRELAS SOLUTION EM TRANSPORTES E LOGÍSTICAS LTDA</t>
  </si>
  <si>
    <t>07/2022</t>
  </si>
  <si>
    <t>2/15/2022</t>
  </si>
  <si>
    <t>2/15/2023</t>
  </si>
  <si>
    <t>THE INTERNATIONAL SOCIETY FOR OPTICS AND PHOTONICS - SPIE</t>
  </si>
  <si>
    <t>08/2022</t>
  </si>
  <si>
    <t>4/1/2022</t>
  </si>
  <si>
    <t>4/1/2026</t>
  </si>
  <si>
    <t>THE AMERICAN SOCIETY OF MECHANICAL ENGINEER (ASME)</t>
  </si>
  <si>
    <t>09/2022</t>
  </si>
  <si>
    <t>4/12/2022</t>
  </si>
  <si>
    <t>4/12/2026</t>
  </si>
  <si>
    <t>00.875.135/0001-09</t>
  </si>
  <si>
    <t>PHONOWAY SOLUÇÕES EM TELEINFORMÁTICA LTDA. - EPP</t>
  </si>
  <si>
    <t>11/2022</t>
  </si>
  <si>
    <t>3/16/2022</t>
  </si>
  <si>
    <t>3/16/2023</t>
  </si>
  <si>
    <t>Compras</t>
  </si>
  <si>
    <t>19.525.226/0001-34</t>
  </si>
  <si>
    <t>TAG LABS INOVÇÃO E TECNOLOGIA EIRELI</t>
  </si>
  <si>
    <t>12/2022</t>
  </si>
  <si>
    <t xml:space="preserve"> 16/03/2022</t>
  </si>
  <si>
    <t xml:space="preserve"> 16/03/2023</t>
  </si>
  <si>
    <t>26.145.027/0001-66</t>
  </si>
  <si>
    <t>MTSI COMERCIO E SERVICOS DE IMPRESSÃO EIRELI</t>
  </si>
  <si>
    <t>13/2022</t>
  </si>
  <si>
    <t>4/14/2022</t>
  </si>
  <si>
    <t>4/14/2023</t>
  </si>
  <si>
    <t>14.139.773/0001-68</t>
  </si>
  <si>
    <t>EXTREME DIGITAL CONSULTORIA E REPRESENTAÇÕES LTDA.</t>
  </si>
  <si>
    <t>14/2022</t>
  </si>
  <si>
    <t xml:space="preserve"> 28/04/2022</t>
  </si>
  <si>
    <t xml:space="preserve"> 28/04/2024</t>
  </si>
  <si>
    <t>JOHN WILEY &amp; SONS, INC.</t>
  </si>
  <si>
    <t>15/2022</t>
  </si>
  <si>
    <t>4/29/2022</t>
  </si>
  <si>
    <t>4/29/2023</t>
  </si>
  <si>
    <t>25.054.102/0001-10</t>
  </si>
  <si>
    <t>JR DECORAÇÕES E COMÉRCIO EM GERAL LTDA.</t>
  </si>
  <si>
    <t>16/2022</t>
  </si>
  <si>
    <t>5/4/2022</t>
  </si>
  <si>
    <t>5/4/2023</t>
  </si>
  <si>
    <t>17/2022</t>
  </si>
  <si>
    <t>5/31/2022</t>
  </si>
  <si>
    <t>5/31/2025</t>
  </si>
  <si>
    <t>SAGE PUBLICATIONS INC.</t>
  </si>
  <si>
    <t>18/2022</t>
  </si>
  <si>
    <t>6/30/2022</t>
  </si>
  <si>
    <t>6/30/2025</t>
  </si>
  <si>
    <t>03.508.097/0001-36</t>
  </si>
  <si>
    <t>REDE NACIONAL DE ENSINO E PESQUISA - RNP</t>
  </si>
  <si>
    <t>19/2022</t>
  </si>
  <si>
    <t xml:space="preserve"> 30/06/2022</t>
  </si>
  <si>
    <t xml:space="preserve"> 30/06/2024</t>
  </si>
  <si>
    <t>ORGANISATION FOR ECONOMIC CO-OPERATION AND DEVELOPMENT - OECD</t>
  </si>
  <si>
    <t>20/2022</t>
  </si>
  <si>
    <t xml:space="preserve"> 10/11/2022</t>
  </si>
  <si>
    <t xml:space="preserve"> 10/11/2025</t>
  </si>
  <si>
    <t>BIOONE</t>
  </si>
  <si>
    <t>21/2022</t>
  </si>
  <si>
    <t>9/30/2022</t>
  </si>
  <si>
    <t>9/30/2025</t>
  </si>
  <si>
    <t>11.162.311/0001-73</t>
  </si>
  <si>
    <t>R7 FACILITIES - SERVICOS D?E ENGENHARIA EIRELI</t>
  </si>
  <si>
    <t>25/2022</t>
  </si>
  <si>
    <t>9/15/2022</t>
  </si>
  <si>
    <t>11/14/2022</t>
  </si>
  <si>
    <t>27/2022</t>
  </si>
  <si>
    <t>11/30/2022</t>
  </si>
  <si>
    <t>11/30/2023</t>
  </si>
  <si>
    <t>PROQUEST LLC</t>
  </si>
  <si>
    <t>28/2022</t>
  </si>
  <si>
    <t>11/25/2022</t>
  </si>
  <si>
    <t>11/25/2023</t>
  </si>
  <si>
    <t>TAYLOR &amp; FRANCIS</t>
  </si>
  <si>
    <t>29/2022</t>
  </si>
  <si>
    <t xml:space="preserve"> 21/12/2022</t>
  </si>
  <si>
    <t>12/21/2025</t>
  </si>
  <si>
    <t>57.142.978/0001-05</t>
  </si>
  <si>
    <t>BRASOFTWARE INFORMÁTICA LTDA.</t>
  </si>
  <si>
    <t>31/2022</t>
  </si>
  <si>
    <t>12/2/2022</t>
  </si>
  <si>
    <t>12/2/2023</t>
  </si>
  <si>
    <t>05.673.799/0001-09</t>
  </si>
  <si>
    <t>PPN TECNOLOGIA E INFORMÁTICA LTDA.</t>
  </si>
  <si>
    <t>32/2022</t>
  </si>
  <si>
    <t xml:space="preserve"> 02/12/2022</t>
  </si>
  <si>
    <t xml:space="preserve"> 02/12/2025</t>
  </si>
  <si>
    <t>01.936.069/0010-85</t>
  </si>
  <si>
    <t>DIGISYSTEM SERVIÇOS ESPECIALIZADOS LTDA.</t>
  </si>
  <si>
    <t>33/2022</t>
  </si>
  <si>
    <t>Mão de Obra</t>
  </si>
  <si>
    <t>08.368.875/0001-52</t>
  </si>
  <si>
    <t>FORTLINE INDÚSTRIA E COMÉRCIO DE MÓVEIS LTDA</t>
  </si>
  <si>
    <t>35/2022</t>
  </si>
  <si>
    <t xml:space="preserve"> 09/12/2022</t>
  </si>
  <si>
    <t xml:space="preserve"> 09/12/2023</t>
  </si>
  <si>
    <t>33.065.699/0001-27</t>
  </si>
  <si>
    <t>SEGUROS SURA S/A.</t>
  </si>
  <si>
    <t>39/2022</t>
  </si>
  <si>
    <t>12/15/2022</t>
  </si>
  <si>
    <t>12/15/2023</t>
  </si>
  <si>
    <t>24.425.034/0001-96</t>
  </si>
  <si>
    <t>JAMC CONSULTORIA E REPRESENTAÇÃO DE SOFTWARE LTDA.</t>
  </si>
  <si>
    <t>45/2022</t>
  </si>
  <si>
    <t>12/21/2022</t>
  </si>
  <si>
    <t>12/21/2023</t>
  </si>
  <si>
    <t>46/2022</t>
  </si>
  <si>
    <t>12/20/2023</t>
  </si>
  <si>
    <t>03.508.097/0003-06</t>
  </si>
  <si>
    <t>48/2022</t>
  </si>
  <si>
    <t>12/27/2022</t>
  </si>
  <si>
    <t>12/27/2023</t>
  </si>
  <si>
    <t>13574/2022</t>
  </si>
  <si>
    <t>8/24/2022</t>
  </si>
  <si>
    <t>8/25/2023</t>
  </si>
  <si>
    <t>VALOR</t>
  </si>
  <si>
    <t>TIPO DE CONTRATO</t>
  </si>
  <si>
    <t>Qual tipo de contrato mais teve gastos?</t>
  </si>
  <si>
    <t>R: O Portal de Periódicos da CAPES com  R$ 39,439,640.46.</t>
  </si>
  <si>
    <t>Qual ano mais houve contratos?</t>
  </si>
  <si>
    <t>QUANTIDADE</t>
  </si>
  <si>
    <t>Qual ano teve a maior média de gastos?</t>
  </si>
  <si>
    <t>R: O ano de 2022 com  R$ 1,741,145.95.</t>
  </si>
  <si>
    <t>R: O ano de 2022 com 33 contratos.</t>
  </si>
  <si>
    <t>Qual empresa menos gastou com os contratos durantes os anos?</t>
  </si>
  <si>
    <t>R: A empresa EMBRATEL TVSAT TELECOMUNICAÇÕES S.A. gastou somente R$ 2,248.80.</t>
  </si>
  <si>
    <t>PERGUNTAS</t>
  </si>
  <si>
    <t>Qual tipo de contrato mais ocorreu durtante os anos?</t>
  </si>
  <si>
    <t>R: Fica empatado entre Serviços e Portal de Periódicos da CAPES com 19 serviços.</t>
  </si>
  <si>
    <t>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</si>
</sst>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</a:t>
            </a:r>
            <a:r>
              <a:rPr lang="en-US" baseline="0"/>
              <a:t> DE GASTOS DE TODAS EMPRESAS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CONTRATOS_2021A2022!$N$20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CONTRATOS_2021A2022!$M$21:$M$68</c:f>
              <c:strCache>
                <c:ptCount val="48"/>
                <c:pt idx="0">
                  <c:v>DIGISYSTEM SERVIÇOS ESPECIALIZADOS LTDA.</c:v>
                </c:pt>
                <c:pt idx="1">
                  <c:v>REDE NACIONAL DE ENSINO E PESQUISA - RNP</c:v>
                </c:pt>
                <c:pt idx="2">
                  <c:v>AMERICAN CHEMCAL SOCIETY (ACS)</c:v>
                </c:pt>
                <c:pt idx="3">
                  <c:v>INSTITUTION OF CIVIL ENGINEERS (ICE)</c:v>
                </c:pt>
                <c:pt idx="4">
                  <c:v>TAYLOR &amp; FRANCIS</c:v>
                </c:pt>
                <c:pt idx="5">
                  <c:v>OVID TECHNOLOGIES, INC.</c:v>
                </c:pt>
                <c:pt idx="6">
                  <c:v>JOHN WILEY &amp; SONS, INC.</c:v>
                </c:pt>
                <c:pt idx="7">
                  <c:v>LAYER TECNOLOGIA DA INFORMAÇÃO LTDA.</c:v>
                </c:pt>
                <c:pt idx="8">
                  <c:v>JAMC CONSULTORIA E REPRESENTAÇÃO DE SOFTWARE LTDA.</c:v>
                </c:pt>
                <c:pt idx="9">
                  <c:v>ESPAÇO &amp; FORMA  MOVEIS E DIVISÓRIAS LTDA</c:v>
                </c:pt>
                <c:pt idx="10">
                  <c:v>SAGE PUBLICATIONS INC.</c:v>
                </c:pt>
                <c:pt idx="11">
                  <c:v>TAYLOR &amp; FRANCIS GROUP (T&amp;F)</c:v>
                </c:pt>
                <c:pt idx="12">
                  <c:v>INTERATIVA FACILITIES LTDA.</c:v>
                </c:pt>
                <c:pt idx="13">
                  <c:v>TECHNOCOPY SERVICE EIREL</c:v>
                </c:pt>
                <c:pt idx="14">
                  <c:v>THE AMERICAN SOCIETY OF MECHANICAL ENGINEER (ASME)</c:v>
                </c:pt>
                <c:pt idx="15">
                  <c:v>ASSOCIANTION FOR COMPUTING MACHINERY - ACM</c:v>
                </c:pt>
                <c:pt idx="16">
                  <c:v>ORGANISATION FOR ECONOMIC CO-OPERATION AND DEVELOPMENT - OECD</c:v>
                </c:pt>
                <c:pt idx="17">
                  <c:v>EXTREME DIGITAL CONSULTORIA E REPRESENTAÇÕES LTDA.</c:v>
                </c:pt>
                <c:pt idx="18">
                  <c:v>AMERICAN INSTITUTE OF PHYSICS PUBLISCHIG-AIPP</c:v>
                </c:pt>
                <c:pt idx="19">
                  <c:v>FORTLINE INDÚSTRIA E COMÉRCIO DE MÓVEIS LTDA</c:v>
                </c:pt>
                <c:pt idx="20">
                  <c:v>BIOONE</c:v>
                </c:pt>
                <c:pt idx="21">
                  <c:v>EMPRESA BRASILEIRA  DE CORREIOS E TELÉGRAFOS</c:v>
                </c:pt>
                <c:pt idx="22">
                  <c:v>AMERICAN PHYSICAL SOCIETY (APS)</c:v>
                </c:pt>
                <c:pt idx="23">
                  <c:v>THE INTERNATIONAL SOCIETY FOR OPTICS AND PHOTONICS - SPIE</c:v>
                </c:pt>
                <c:pt idx="24">
                  <c:v>FRC COMÉRCIO E SERVIÇOS LTDA. - ME</c:v>
                </c:pt>
                <c:pt idx="25">
                  <c:v>PPN TECNOLOGIA E INFORMÁTICA LTDA.</c:v>
                </c:pt>
                <c:pt idx="26">
                  <c:v>ALLTECH SOLUCOES EM TECNOLOGIA LTDA.</c:v>
                </c:pt>
                <c:pt idx="27">
                  <c:v>TELTEC SOLUCTIONS LTDA.</c:v>
                </c:pt>
                <c:pt idx="28">
                  <c:v>AMERICAN SOCIETY FOR MICROBIOLOGY - ASM</c:v>
                </c:pt>
                <c:pt idx="29">
                  <c:v>5 ESTRELAS SOLUTION EM TRANSPORTES E LOGÍSTICAS LTDA</c:v>
                </c:pt>
                <c:pt idx="30">
                  <c:v>JR DECORAÇÕES E COMÉRCIO EM GERAL LTDA.</c:v>
                </c:pt>
                <c:pt idx="31">
                  <c:v>ROYAL SOCIETY PUBLISHING - RSP</c:v>
                </c:pt>
                <c:pt idx="32">
                  <c:v>GLS ENGENHARIA E CONSULTORIA LTDA.</c:v>
                </c:pt>
                <c:pt idx="33">
                  <c:v>R7 FACILITIES - SERVICOS D?E ENGENHARIA EIRELI</c:v>
                </c:pt>
                <c:pt idx="34">
                  <c:v>MULIER LABORATÓRIO CLÍNICO LTDA.</c:v>
                </c:pt>
                <c:pt idx="35">
                  <c:v>MTSI COMERCIO E SERVICOS DE IMPRESSÃO EIRELI</c:v>
                </c:pt>
                <c:pt idx="36">
                  <c:v>PROQUEST LLC</c:v>
                </c:pt>
                <c:pt idx="37">
                  <c:v>SOMPO SEGUROS S.A.</c:v>
                </c:pt>
                <c:pt idx="38">
                  <c:v>TAG LABS INOVÇÃO E TECNOLOGIA EIRELI</c:v>
                </c:pt>
                <c:pt idx="39">
                  <c:v>BY INFORMATION TECNHNOLOGY SERVICES EIRELI EPP</c:v>
                </c:pt>
                <c:pt idx="40">
                  <c:v>BRASOFTWARE INFORMÁTICA LTDA.</c:v>
                </c:pt>
                <c:pt idx="41">
                  <c:v>WALVERDE FACILITIES SERVIÇOS EM MOBILIÁRIOS LTDA.</c:v>
                </c:pt>
                <c:pt idx="42">
                  <c:v>REZIDUALL GESTÃO DE RESÍDUOS LTDA.</c:v>
                </c:pt>
                <c:pt idx="43">
                  <c:v>PHONOWAY SOLUÇÕES EM TELEINFORMÁTICA LTDA. - EPP</c:v>
                </c:pt>
                <c:pt idx="44">
                  <c:v>SEGUROS SURA S/A.</c:v>
                </c:pt>
                <c:pt idx="45">
                  <c:v>SERVIÇO FEDERAL DE PROCESSAMENTO DE DADOS - SEPRO</c:v>
                </c:pt>
                <c:pt idx="46">
                  <c:v>ASSOCIACAO BRASILEIRA DE EDITORES CIENTIFICOS - ABEC BRASIL</c:v>
                </c:pt>
                <c:pt idx="47">
                  <c:v>EMBRATEL TVSAT TELECOMUNICAÇÕES S.A.</c:v>
                </c:pt>
              </c:strCache>
            </c:strRef>
          </c:cat>
          <c:val>
            <c:numRef>
              <c:f>CONTRATOS_2021A2022!$N$21:$N$68</c:f>
              <c:numCache>
                <c:formatCode>_-[$R$-416]\ * #,##0.00_-;\-[$R$-416]\ * #,##0.00_-;_-[$R$-416]\ * "-"??_-;_-@_-</c:formatCode>
                <c:ptCount val="48"/>
                <c:pt idx="0">
                  <c:v>16541805.6</c:v>
                </c:pt>
                <c:pt idx="1">
                  <c:v>12208057.460000001</c:v>
                </c:pt>
                <c:pt idx="2">
                  <c:v>8882965</c:v>
                </c:pt>
                <c:pt idx="3">
                  <c:v>8846835</c:v>
                </c:pt>
                <c:pt idx="4">
                  <c:v>4642815.5999999996</c:v>
                </c:pt>
                <c:pt idx="5">
                  <c:v>4453942.3100000005</c:v>
                </c:pt>
                <c:pt idx="6">
                  <c:v>3577643.8</c:v>
                </c:pt>
                <c:pt idx="7">
                  <c:v>2837072</c:v>
                </c:pt>
                <c:pt idx="8">
                  <c:v>2669200</c:v>
                </c:pt>
                <c:pt idx="9">
                  <c:v>2116448</c:v>
                </c:pt>
                <c:pt idx="10">
                  <c:v>2037582</c:v>
                </c:pt>
                <c:pt idx="11">
                  <c:v>1577950.4</c:v>
                </c:pt>
                <c:pt idx="12">
                  <c:v>1525998.12</c:v>
                </c:pt>
                <c:pt idx="13">
                  <c:v>1073927.04</c:v>
                </c:pt>
                <c:pt idx="14">
                  <c:v>1018014.6</c:v>
                </c:pt>
                <c:pt idx="15">
                  <c:v>979678.22</c:v>
                </c:pt>
                <c:pt idx="16">
                  <c:v>949853.52</c:v>
                </c:pt>
                <c:pt idx="17">
                  <c:v>910156.51</c:v>
                </c:pt>
                <c:pt idx="18">
                  <c:v>688929.54</c:v>
                </c:pt>
                <c:pt idx="19">
                  <c:v>614934</c:v>
                </c:pt>
                <c:pt idx="20">
                  <c:v>497678.01</c:v>
                </c:pt>
                <c:pt idx="21">
                  <c:v>450000</c:v>
                </c:pt>
                <c:pt idx="22">
                  <c:v>445070.7</c:v>
                </c:pt>
                <c:pt idx="23">
                  <c:v>341701.92</c:v>
                </c:pt>
                <c:pt idx="24">
                  <c:v>275995</c:v>
                </c:pt>
                <c:pt idx="25">
                  <c:v>263408</c:v>
                </c:pt>
                <c:pt idx="26">
                  <c:v>252600</c:v>
                </c:pt>
                <c:pt idx="27">
                  <c:v>248301.6</c:v>
                </c:pt>
                <c:pt idx="28">
                  <c:v>246707.36</c:v>
                </c:pt>
                <c:pt idx="29">
                  <c:v>222550</c:v>
                </c:pt>
                <c:pt idx="30">
                  <c:v>208000</c:v>
                </c:pt>
                <c:pt idx="31">
                  <c:v>204737.28</c:v>
                </c:pt>
                <c:pt idx="32">
                  <c:v>190899.92</c:v>
                </c:pt>
                <c:pt idx="33">
                  <c:v>190003.24</c:v>
                </c:pt>
                <c:pt idx="34">
                  <c:v>144600</c:v>
                </c:pt>
                <c:pt idx="35">
                  <c:v>48490</c:v>
                </c:pt>
                <c:pt idx="36">
                  <c:v>47535.199999999997</c:v>
                </c:pt>
                <c:pt idx="37">
                  <c:v>33800</c:v>
                </c:pt>
                <c:pt idx="38">
                  <c:v>32042</c:v>
                </c:pt>
                <c:pt idx="39">
                  <c:v>24249.96</c:v>
                </c:pt>
                <c:pt idx="40">
                  <c:v>23342.05</c:v>
                </c:pt>
                <c:pt idx="41">
                  <c:v>17496</c:v>
                </c:pt>
                <c:pt idx="42">
                  <c:v>15938.88</c:v>
                </c:pt>
                <c:pt idx="43">
                  <c:v>12234</c:v>
                </c:pt>
                <c:pt idx="44">
                  <c:v>4800</c:v>
                </c:pt>
                <c:pt idx="45">
                  <c:v>3762</c:v>
                </c:pt>
                <c:pt idx="46">
                  <c:v>2515.1999999999998</c:v>
                </c:pt>
                <c:pt idx="47">
                  <c:v>2248.8000000000002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9-42C7-833C-4F0E8AA1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GASTOS POR TIPO DE CONTRATO</a:t>
            </a:r>
          </a:p>
        </c:rich>
      </c:tx>
      <c:layout>
        <c:manualLayout>
          <c:xMode val="edge"/>
          <c:yMode val="edge"/>
          <c:x val="0.244673447069116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CONTRATOS_2021A2022!$N$2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CONTRATOS_2021A2022!$M$3:$M$8</c:f>
              <c:strCache>
                <c:ptCount val="6"/>
                <c:pt idx="0">
                  <c:v>Portal de Periódicos da CAPES</c:v>
                </c:pt>
                <c:pt idx="1">
                  <c:v>Mão de Obra</c:v>
                </c:pt>
                <c:pt idx="2">
                  <c:v>Informática (TIC)</c:v>
                </c:pt>
                <c:pt idx="3">
                  <c:v>Serviços</c:v>
                </c:pt>
                <c:pt idx="4">
                  <c:v>Compras</c:v>
                </c:pt>
                <c:pt idx="5">
                  <c:v>Serviços de Saúde</c:v>
                </c:pt>
              </c:strCache>
            </c:strRef>
          </c:cat>
          <c:val>
            <c:numRef>
              <c:f>CONTRATOS_2021A2022!$N$3:$N$8</c:f>
              <c:numCache>
                <c:formatCode>_-[$R$-416]\ * #,##0.00_-;\-[$R$-416]\ * #,##0.00_-;_-[$R$-416]\ * "-"??_-;_-@_-</c:formatCode>
                <c:ptCount val="6"/>
                <c:pt idx="0">
                  <c:v>39439640.460000016</c:v>
                </c:pt>
                <c:pt idx="1">
                  <c:v>16541805.6</c:v>
                </c:pt>
                <c:pt idx="2">
                  <c:v>14578108.09</c:v>
                </c:pt>
                <c:pt idx="3">
                  <c:v>11241151.690000001</c:v>
                </c:pt>
                <c:pt idx="4">
                  <c:v>659210</c:v>
                </c:pt>
                <c:pt idx="5">
                  <c:v>144600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5-4E6D-9C59-997F03DB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3462968"/>
        <c:axId val="633465488"/>
        <c:axId val="0"/>
      </c:bar3DChart>
      <c:catAx>
        <c:axId val="63346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65488"/>
        <c:crosses val="autoZero"/>
        <c:auto val="1"/>
        <c:lblAlgn val="ctr"/>
        <c:lblOffset val="100"/>
        <c:noMultiLvlLbl val="0"/>
      </c:catAx>
      <c:valAx>
        <c:axId val="6334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6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MÉDIA POR ANO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MÉDIA POR ANO</a:t>
          </a:r>
        </a:p>
      </cx:txPr>
    </cx:title>
    <cx:plotArea>
      <cx:plotAreaRegion>
        <cx:series layoutId="funnel" uniqueId="{833528B9-D88E-4706-BAC0-1323E402E12B}">
          <cx:tx>
            <cx:txData>
              <cx:f>_xlchart.v2.4</cx:f>
              <cx:v>VALOR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14286</xdr:rowOff>
    </xdr:from>
    <xdr:to>
      <xdr:col>10</xdr:col>
      <xdr:colOff>5181600</xdr:colOff>
      <xdr:row>39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18E579-C93C-4441-D505-37831E4C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41</xdr:row>
      <xdr:rowOff>14287</xdr:rowOff>
    </xdr:from>
    <xdr:to>
      <xdr:col>10</xdr:col>
      <xdr:colOff>5181599</xdr:colOff>
      <xdr:row>55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8B5F2F-AEB4-6359-BA37-78992AC32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57</xdr:row>
      <xdr:rowOff>4762</xdr:rowOff>
    </xdr:from>
    <xdr:to>
      <xdr:col>10</xdr:col>
      <xdr:colOff>5191124</xdr:colOff>
      <xdr:row>71</xdr:row>
      <xdr:rowOff>80962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1521E3E-1B80-2F54-8AC9-807416683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199" y="10863262"/>
              <a:ext cx="5191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tabSelected="1" topLeftCell="B1" zoomScale="85" zoomScaleNormal="85" workbookViewId="0">
      <selection activeCell="L17" sqref="L17"/>
    </sheetView>
  </sheetViews>
  <sheetFormatPr defaultRowHeight="15" x14ac:dyDescent="0.25"/>
  <cols>
    <col min="1" max="1" width="21" style="1" hidden="1" customWidth="1"/>
    <col min="2" max="2" width="69.7109375" style="1" bestFit="1" customWidth="1"/>
    <col min="3" max="3" width="14.5703125" style="1" hidden="1" customWidth="1"/>
    <col min="4" max="4" width="20.28515625" style="1" hidden="1" customWidth="1"/>
    <col min="5" max="5" width="17.85546875" style="1" hidden="1" customWidth="1"/>
    <col min="6" max="6" width="14.7109375" style="1" bestFit="1" customWidth="1"/>
    <col min="7" max="7" width="11.140625" style="1" hidden="1" customWidth="1"/>
    <col min="8" max="8" width="16.85546875" style="2" bestFit="1" customWidth="1"/>
    <col min="9" max="9" width="27.85546875" style="1" bestFit="1" customWidth="1"/>
    <col min="10" max="10" width="9.140625" style="1"/>
    <col min="11" max="11" width="77.85546875" style="1" bestFit="1" customWidth="1"/>
    <col min="12" max="12" width="9.140625" style="1"/>
    <col min="13" max="13" width="69.7109375" style="1" bestFit="1" customWidth="1"/>
    <col min="14" max="14" width="16.85546875" style="1" bestFit="1" customWidth="1"/>
    <col min="15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K1" s="1" t="s">
        <v>269</v>
      </c>
    </row>
    <row r="2" spans="1:14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2">
        <v>15938.88</v>
      </c>
      <c r="I2" s="1" t="s">
        <v>16</v>
      </c>
      <c r="K2" s="1" t="s">
        <v>262</v>
      </c>
      <c r="M2" s="1" t="s">
        <v>259</v>
      </c>
      <c r="N2" s="1" t="s">
        <v>258</v>
      </c>
    </row>
    <row r="3" spans="1:14" x14ac:dyDescent="0.25">
      <c r="A3" s="1" t="s">
        <v>24</v>
      </c>
      <c r="B3" s="1" t="s">
        <v>35</v>
      </c>
      <c r="C3" s="1" t="s">
        <v>36</v>
      </c>
      <c r="D3" s="1" t="s">
        <v>37</v>
      </c>
      <c r="E3" s="1" t="s">
        <v>38</v>
      </c>
      <c r="F3" s="1" t="s">
        <v>22</v>
      </c>
      <c r="G3" s="1" t="s">
        <v>29</v>
      </c>
      <c r="H3" s="2">
        <v>8846835</v>
      </c>
      <c r="I3" s="1" t="s">
        <v>30</v>
      </c>
      <c r="K3" s="2" t="s">
        <v>266</v>
      </c>
      <c r="M3" s="1" t="s">
        <v>30</v>
      </c>
      <c r="N3" s="2">
        <f>SUMIF(I:I,M3,H:H)</f>
        <v>39439640.460000016</v>
      </c>
    </row>
    <row r="4" spans="1:14" x14ac:dyDescent="0.25">
      <c r="A4" s="1" t="s">
        <v>82</v>
      </c>
      <c r="B4" s="1" t="s">
        <v>83</v>
      </c>
      <c r="C4" s="1" t="s">
        <v>84</v>
      </c>
      <c r="D4" s="1" t="s">
        <v>85</v>
      </c>
      <c r="E4" s="1" t="s">
        <v>86</v>
      </c>
      <c r="F4" s="1" t="s">
        <v>22</v>
      </c>
      <c r="G4" s="1" t="s">
        <v>15</v>
      </c>
      <c r="H4" s="2">
        <v>2837072</v>
      </c>
      <c r="I4" s="1" t="s">
        <v>23</v>
      </c>
      <c r="M4" s="1" t="s">
        <v>233</v>
      </c>
      <c r="N4" s="2">
        <f>SUMIF(I:I,M4,H:H)</f>
        <v>16541805.6</v>
      </c>
    </row>
    <row r="5" spans="1:14" x14ac:dyDescent="0.25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22</v>
      </c>
      <c r="G5" s="1" t="s">
        <v>29</v>
      </c>
      <c r="H5" s="2">
        <v>2393440</v>
      </c>
      <c r="I5" s="1" t="s">
        <v>30</v>
      </c>
      <c r="K5" s="1" t="s">
        <v>260</v>
      </c>
      <c r="M5" s="1" t="s">
        <v>23</v>
      </c>
      <c r="N5" s="2">
        <f>SUMIF(I:I,M5,H:H)</f>
        <v>14578108.09</v>
      </c>
    </row>
    <row r="6" spans="1:14" x14ac:dyDescent="0.25">
      <c r="A6" s="1" t="s">
        <v>24</v>
      </c>
      <c r="B6" s="1" t="s">
        <v>53</v>
      </c>
      <c r="C6" s="1" t="s">
        <v>54</v>
      </c>
      <c r="D6" s="1" t="s">
        <v>55</v>
      </c>
      <c r="E6" s="1" t="s">
        <v>56</v>
      </c>
      <c r="F6" s="1" t="s">
        <v>22</v>
      </c>
      <c r="G6" s="1" t="s">
        <v>29</v>
      </c>
      <c r="H6" s="2">
        <v>2349347.33</v>
      </c>
      <c r="I6" s="1" t="s">
        <v>30</v>
      </c>
      <c r="K6" s="1" t="s">
        <v>261</v>
      </c>
      <c r="M6" s="1" t="s">
        <v>16</v>
      </c>
      <c r="N6" s="2">
        <f>SUMIF(I:I,M6,H:H)</f>
        <v>11241151.690000001</v>
      </c>
    </row>
    <row r="7" spans="1:14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22</v>
      </c>
      <c r="G7" s="1" t="s">
        <v>15</v>
      </c>
      <c r="H7" s="2">
        <v>2116448</v>
      </c>
      <c r="I7" s="1" t="s">
        <v>16</v>
      </c>
      <c r="M7" s="1" t="s">
        <v>159</v>
      </c>
      <c r="N7" s="2">
        <f>SUMIF(I:I,M7,H:H)</f>
        <v>659210</v>
      </c>
    </row>
    <row r="8" spans="1:14" x14ac:dyDescent="0.25">
      <c r="A8" s="1" t="s">
        <v>24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22</v>
      </c>
      <c r="G8" s="1" t="s">
        <v>29</v>
      </c>
      <c r="H8" s="2">
        <v>1577950.4</v>
      </c>
      <c r="I8" s="1" t="s">
        <v>30</v>
      </c>
      <c r="K8" s="1" t="s">
        <v>264</v>
      </c>
      <c r="M8" s="1" t="s">
        <v>92</v>
      </c>
      <c r="N8" s="2">
        <f>SUMIF(I:I,M8,H:H)</f>
        <v>144600</v>
      </c>
    </row>
    <row r="9" spans="1:14" x14ac:dyDescent="0.25">
      <c r="A9" s="1" t="s">
        <v>77</v>
      </c>
      <c r="B9" s="1" t="s">
        <v>78</v>
      </c>
      <c r="C9" s="1" t="s">
        <v>79</v>
      </c>
      <c r="D9" s="1" t="s">
        <v>80</v>
      </c>
      <c r="E9" s="1" t="s">
        <v>81</v>
      </c>
      <c r="F9" s="1" t="s">
        <v>22</v>
      </c>
      <c r="G9" s="1" t="s">
        <v>15</v>
      </c>
      <c r="H9" s="2">
        <v>1525998.12</v>
      </c>
      <c r="I9" s="1" t="s">
        <v>16</v>
      </c>
      <c r="K9" s="1" t="s">
        <v>265</v>
      </c>
    </row>
    <row r="10" spans="1:14" x14ac:dyDescent="0.25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22</v>
      </c>
      <c r="G10" s="1" t="s">
        <v>15</v>
      </c>
      <c r="H10" s="2">
        <v>1073927.04</v>
      </c>
      <c r="I10" s="1" t="s">
        <v>23</v>
      </c>
      <c r="M10" s="1" t="s">
        <v>5</v>
      </c>
      <c r="N10" s="1" t="s">
        <v>263</v>
      </c>
    </row>
    <row r="11" spans="1:14" x14ac:dyDescent="0.25">
      <c r="A11" s="1" t="s">
        <v>24</v>
      </c>
      <c r="B11" s="1" t="s">
        <v>39</v>
      </c>
      <c r="C11" s="1" t="s">
        <v>40</v>
      </c>
      <c r="D11" s="1" t="s">
        <v>41</v>
      </c>
      <c r="E11" s="1" t="s">
        <v>42</v>
      </c>
      <c r="F11" s="1" t="s">
        <v>22</v>
      </c>
      <c r="G11" s="1" t="s">
        <v>29</v>
      </c>
      <c r="H11" s="2">
        <v>979678.22</v>
      </c>
      <c r="I11" s="1" t="s">
        <v>30</v>
      </c>
      <c r="K11" s="1" t="s">
        <v>267</v>
      </c>
      <c r="M11" s="1" t="s">
        <v>120</v>
      </c>
      <c r="N11" s="1">
        <f>COUNTIF(F:F,M11)</f>
        <v>33</v>
      </c>
    </row>
    <row r="12" spans="1:14" x14ac:dyDescent="0.25">
      <c r="A12" s="1" t="s">
        <v>103</v>
      </c>
      <c r="B12" s="1" t="s">
        <v>104</v>
      </c>
      <c r="C12" s="1" t="s">
        <v>105</v>
      </c>
      <c r="D12" s="1" t="s">
        <v>106</v>
      </c>
      <c r="E12" s="1" t="s">
        <v>107</v>
      </c>
      <c r="F12" s="1" t="s">
        <v>22</v>
      </c>
      <c r="G12" s="1" t="s">
        <v>15</v>
      </c>
      <c r="H12" s="2">
        <v>400000</v>
      </c>
      <c r="I12" s="1" t="s">
        <v>16</v>
      </c>
      <c r="K12" s="1" t="s">
        <v>268</v>
      </c>
      <c r="M12" s="1" t="s">
        <v>22</v>
      </c>
      <c r="N12" s="1">
        <f>COUNTIF(F:F,M12)</f>
        <v>20</v>
      </c>
    </row>
    <row r="13" spans="1:14" x14ac:dyDescent="0.25">
      <c r="A13" s="1" t="s">
        <v>67</v>
      </c>
      <c r="B13" s="1" t="s">
        <v>68</v>
      </c>
      <c r="C13" s="1" t="s">
        <v>69</v>
      </c>
      <c r="D13" s="1" t="s">
        <v>70</v>
      </c>
      <c r="E13" s="1" t="s">
        <v>71</v>
      </c>
      <c r="F13" s="1" t="s">
        <v>22</v>
      </c>
      <c r="G13" s="1" t="s">
        <v>15</v>
      </c>
      <c r="H13" s="2">
        <v>275995</v>
      </c>
      <c r="I13" s="1" t="s">
        <v>16</v>
      </c>
      <c r="M13" s="1" t="s">
        <v>14</v>
      </c>
      <c r="N13" s="1">
        <f>COUNTIF(F:F,M13)</f>
        <v>1</v>
      </c>
    </row>
    <row r="14" spans="1:14" x14ac:dyDescent="0.25">
      <c r="A14" s="1" t="s">
        <v>17</v>
      </c>
      <c r="B14" s="1" t="s">
        <v>18</v>
      </c>
      <c r="C14" s="1" t="s">
        <v>19</v>
      </c>
      <c r="D14" s="1" t="s">
        <v>20</v>
      </c>
      <c r="E14" s="1" t="s">
        <v>21</v>
      </c>
      <c r="F14" s="1" t="s">
        <v>22</v>
      </c>
      <c r="G14" s="1" t="s">
        <v>15</v>
      </c>
      <c r="H14" s="2">
        <v>252600</v>
      </c>
      <c r="I14" s="1" t="s">
        <v>23</v>
      </c>
      <c r="K14" s="1" t="s">
        <v>270</v>
      </c>
    </row>
    <row r="15" spans="1:14" x14ac:dyDescent="0.25">
      <c r="A15" s="1" t="s">
        <v>48</v>
      </c>
      <c r="B15" s="1" t="s">
        <v>49</v>
      </c>
      <c r="C15" s="1" t="s">
        <v>50</v>
      </c>
      <c r="D15" s="1" t="s">
        <v>51</v>
      </c>
      <c r="E15" s="1" t="s">
        <v>52</v>
      </c>
      <c r="F15" s="1" t="s">
        <v>22</v>
      </c>
      <c r="G15" s="1" t="s">
        <v>15</v>
      </c>
      <c r="H15" s="2">
        <v>248301.6</v>
      </c>
      <c r="I15" s="1" t="s">
        <v>23</v>
      </c>
      <c r="K15" s="1" t="s">
        <v>271</v>
      </c>
      <c r="M15" s="1" t="s">
        <v>5</v>
      </c>
      <c r="N15" s="1" t="s">
        <v>258</v>
      </c>
    </row>
    <row r="16" spans="1:14" x14ac:dyDescent="0.25">
      <c r="A16" s="1" t="s">
        <v>87</v>
      </c>
      <c r="B16" s="1" t="s">
        <v>88</v>
      </c>
      <c r="C16" s="1" t="s">
        <v>89</v>
      </c>
      <c r="D16" s="1" t="s">
        <v>90</v>
      </c>
      <c r="E16" s="1" t="s">
        <v>91</v>
      </c>
      <c r="F16" s="1" t="s">
        <v>22</v>
      </c>
      <c r="G16" s="1" t="s">
        <v>15</v>
      </c>
      <c r="H16" s="2">
        <v>144600</v>
      </c>
      <c r="I16" s="1" t="s">
        <v>92</v>
      </c>
      <c r="M16" s="1" t="s">
        <v>120</v>
      </c>
      <c r="N16" s="2">
        <f>AVERAGEIF(F:F,M16,H:H)</f>
        <v>1741145.9469696973</v>
      </c>
    </row>
    <row r="17" spans="1:14" x14ac:dyDescent="0.25">
      <c r="A17" s="1" t="s">
        <v>103</v>
      </c>
      <c r="B17" s="1" t="s">
        <v>104</v>
      </c>
      <c r="C17" s="1" t="s">
        <v>108</v>
      </c>
      <c r="D17" s="1" t="s">
        <v>109</v>
      </c>
      <c r="E17" s="1" t="s">
        <v>110</v>
      </c>
      <c r="F17" s="1" t="s">
        <v>22</v>
      </c>
      <c r="G17" s="1" t="s">
        <v>15</v>
      </c>
      <c r="H17" s="2">
        <v>50000</v>
      </c>
      <c r="I17" s="1" t="s">
        <v>16</v>
      </c>
      <c r="K17" s="1" t="s">
        <v>272</v>
      </c>
      <c r="M17" s="1" t="s">
        <v>22</v>
      </c>
      <c r="N17" s="2">
        <f>AVERAGEIF(F:F,M17,H:H)</f>
        <v>1256538.0354999998</v>
      </c>
    </row>
    <row r="18" spans="1:14" x14ac:dyDescent="0.25">
      <c r="A18" s="1" t="s">
        <v>62</v>
      </c>
      <c r="B18" s="1" t="s">
        <v>63</v>
      </c>
      <c r="C18" s="1" t="s">
        <v>64</v>
      </c>
      <c r="D18" s="1" t="s">
        <v>65</v>
      </c>
      <c r="E18" s="1" t="s">
        <v>66</v>
      </c>
      <c r="F18" s="1" t="s">
        <v>22</v>
      </c>
      <c r="G18" s="1" t="s">
        <v>15</v>
      </c>
      <c r="H18" s="2">
        <v>33800</v>
      </c>
      <c r="I18" s="1" t="s">
        <v>16</v>
      </c>
      <c r="M18" s="1" t="s">
        <v>14</v>
      </c>
      <c r="N18" s="2">
        <f>AVERAGEIF(F:F,M18,H:H)</f>
        <v>15938.88</v>
      </c>
    </row>
    <row r="19" spans="1:14" x14ac:dyDescent="0.25">
      <c r="A19" s="1" t="s">
        <v>72</v>
      </c>
      <c r="B19" s="1" t="s">
        <v>73</v>
      </c>
      <c r="C19" s="1" t="s">
        <v>74</v>
      </c>
      <c r="D19" s="1" t="s">
        <v>75</v>
      </c>
      <c r="E19" s="1" t="s">
        <v>76</v>
      </c>
      <c r="F19" s="1" t="s">
        <v>22</v>
      </c>
      <c r="G19" s="1" t="s">
        <v>15</v>
      </c>
      <c r="H19" s="2">
        <v>17496</v>
      </c>
      <c r="I19" s="1" t="s">
        <v>16</v>
      </c>
    </row>
    <row r="20" spans="1:14" x14ac:dyDescent="0.25">
      <c r="A20" s="1" t="s">
        <v>93</v>
      </c>
      <c r="B20" s="1" t="s">
        <v>94</v>
      </c>
      <c r="C20" s="1" t="s">
        <v>95</v>
      </c>
      <c r="D20" s="1" t="s">
        <v>96</v>
      </c>
      <c r="E20" s="1" t="s">
        <v>97</v>
      </c>
      <c r="F20" s="1" t="s">
        <v>22</v>
      </c>
      <c r="G20" s="1" t="s">
        <v>15</v>
      </c>
      <c r="H20" s="2">
        <v>2515.1999999999998</v>
      </c>
      <c r="I20" s="1" t="s">
        <v>16</v>
      </c>
      <c r="M20" s="1" t="s">
        <v>1</v>
      </c>
      <c r="N20" s="1" t="s">
        <v>258</v>
      </c>
    </row>
    <row r="21" spans="1:14" x14ac:dyDescent="0.25">
      <c r="A21" s="1" t="s">
        <v>111</v>
      </c>
      <c r="B21" s="1" t="s">
        <v>112</v>
      </c>
      <c r="C21" s="1" t="s">
        <v>113</v>
      </c>
      <c r="D21" s="1" t="s">
        <v>114</v>
      </c>
      <c r="E21" s="1" t="s">
        <v>115</v>
      </c>
      <c r="F21" s="1" t="s">
        <v>22</v>
      </c>
      <c r="G21" s="1" t="s">
        <v>15</v>
      </c>
      <c r="H21" s="2">
        <v>2508</v>
      </c>
      <c r="I21" s="1" t="s">
        <v>16</v>
      </c>
      <c r="M21" s="1" t="s">
        <v>231</v>
      </c>
      <c r="N21" s="2">
        <f>SUMIF(B:B,M21,H:H)</f>
        <v>16541805.6</v>
      </c>
    </row>
    <row r="22" spans="1:14" x14ac:dyDescent="0.25">
      <c r="A22" s="1" t="s">
        <v>98</v>
      </c>
      <c r="B22" s="1" t="s">
        <v>99</v>
      </c>
      <c r="C22" s="1" t="s">
        <v>100</v>
      </c>
      <c r="D22" s="1" t="s">
        <v>101</v>
      </c>
      <c r="E22" s="1" t="s">
        <v>102</v>
      </c>
      <c r="F22" s="1" t="s">
        <v>22</v>
      </c>
      <c r="G22" s="1" t="s">
        <v>15</v>
      </c>
      <c r="H22" s="2">
        <v>2248.8000000000002</v>
      </c>
      <c r="I22" s="1" t="s">
        <v>16</v>
      </c>
      <c r="M22" s="1" t="s">
        <v>192</v>
      </c>
      <c r="N22" s="2">
        <f>SUMIF(B:B,M22,H:H)</f>
        <v>12208057.460000001</v>
      </c>
    </row>
    <row r="23" spans="1:14" x14ac:dyDescent="0.25">
      <c r="A23" s="1" t="s">
        <v>230</v>
      </c>
      <c r="B23" s="1" t="s">
        <v>231</v>
      </c>
      <c r="C23" s="1" t="s">
        <v>232</v>
      </c>
      <c r="D23" s="1" t="s">
        <v>210</v>
      </c>
      <c r="E23" s="1" t="s">
        <v>211</v>
      </c>
      <c r="F23" s="1" t="s">
        <v>120</v>
      </c>
      <c r="G23" s="1" t="s">
        <v>15</v>
      </c>
      <c r="H23" s="2">
        <v>16541805.6</v>
      </c>
      <c r="I23" s="1" t="s">
        <v>233</v>
      </c>
      <c r="M23" s="1" t="s">
        <v>25</v>
      </c>
      <c r="N23" s="2">
        <f>SUMIF(B:B,M23,H:H)</f>
        <v>8882965</v>
      </c>
    </row>
    <row r="24" spans="1:14" x14ac:dyDescent="0.25">
      <c r="A24" s="1" t="s">
        <v>24</v>
      </c>
      <c r="B24" s="1" t="s">
        <v>25</v>
      </c>
      <c r="C24" s="1" t="s">
        <v>184</v>
      </c>
      <c r="D24" s="1" t="s">
        <v>185</v>
      </c>
      <c r="E24" s="1" t="s">
        <v>186</v>
      </c>
      <c r="F24" s="1" t="s">
        <v>120</v>
      </c>
      <c r="G24" s="1" t="s">
        <v>29</v>
      </c>
      <c r="H24" s="2">
        <v>6489525</v>
      </c>
      <c r="I24" s="1" t="s">
        <v>30</v>
      </c>
      <c r="M24" s="1" t="s">
        <v>35</v>
      </c>
      <c r="N24" s="2">
        <f>SUMIF(B:B,M24,H:H)</f>
        <v>8846835</v>
      </c>
    </row>
    <row r="25" spans="1:14" x14ac:dyDescent="0.25">
      <c r="A25" s="1" t="s">
        <v>251</v>
      </c>
      <c r="B25" s="1" t="s">
        <v>192</v>
      </c>
      <c r="C25" s="1" t="s">
        <v>252</v>
      </c>
      <c r="D25" s="1" t="s">
        <v>253</v>
      </c>
      <c r="E25" s="1" t="s">
        <v>254</v>
      </c>
      <c r="F25" s="1" t="s">
        <v>120</v>
      </c>
      <c r="G25" s="1" t="s">
        <v>15</v>
      </c>
      <c r="H25" s="2">
        <v>6298846.8899999997</v>
      </c>
      <c r="I25" s="1" t="s">
        <v>23</v>
      </c>
      <c r="M25" s="1" t="s">
        <v>216</v>
      </c>
      <c r="N25" s="2">
        <f>SUMIF(B:B,M25,H:H)</f>
        <v>4642815.5999999996</v>
      </c>
    </row>
    <row r="26" spans="1:14" x14ac:dyDescent="0.25">
      <c r="A26" s="1" t="s">
        <v>191</v>
      </c>
      <c r="B26" s="1" t="s">
        <v>192</v>
      </c>
      <c r="C26" s="1" t="s">
        <v>193</v>
      </c>
      <c r="D26" s="1" t="s">
        <v>194</v>
      </c>
      <c r="E26" s="1" t="s">
        <v>195</v>
      </c>
      <c r="F26" s="1" t="s">
        <v>120</v>
      </c>
      <c r="G26" s="1" t="s">
        <v>15</v>
      </c>
      <c r="H26" s="2">
        <v>5909210.5700000003</v>
      </c>
      <c r="I26" s="1" t="s">
        <v>16</v>
      </c>
      <c r="M26" s="1" t="s">
        <v>53</v>
      </c>
      <c r="N26" s="2">
        <f>SUMIF(B:B,M26,H:H)</f>
        <v>4453942.3100000005</v>
      </c>
    </row>
    <row r="27" spans="1:14" x14ac:dyDescent="0.25">
      <c r="A27" s="1" t="s">
        <v>24</v>
      </c>
      <c r="B27" s="1" t="s">
        <v>216</v>
      </c>
      <c r="C27" s="1" t="s">
        <v>217</v>
      </c>
      <c r="D27" s="1" t="s">
        <v>218</v>
      </c>
      <c r="E27" s="1" t="s">
        <v>219</v>
      </c>
      <c r="F27" s="1" t="s">
        <v>120</v>
      </c>
      <c r="G27" s="1" t="s">
        <v>29</v>
      </c>
      <c r="H27" s="2">
        <v>4642815.5999999996</v>
      </c>
      <c r="I27" s="1" t="s">
        <v>30</v>
      </c>
      <c r="M27" s="1" t="s">
        <v>175</v>
      </c>
      <c r="N27" s="2">
        <f>SUMIF(B:B,M27,H:H)</f>
        <v>3577643.8</v>
      </c>
    </row>
    <row r="28" spans="1:14" x14ac:dyDescent="0.25">
      <c r="A28" s="1" t="s">
        <v>24</v>
      </c>
      <c r="B28" s="1" t="s">
        <v>175</v>
      </c>
      <c r="C28" s="1" t="s">
        <v>176</v>
      </c>
      <c r="D28" s="1" t="s">
        <v>177</v>
      </c>
      <c r="E28" s="1" t="s">
        <v>178</v>
      </c>
      <c r="F28" s="1" t="s">
        <v>120</v>
      </c>
      <c r="G28" s="1" t="s">
        <v>29</v>
      </c>
      <c r="H28" s="2">
        <v>3577643.8</v>
      </c>
      <c r="I28" s="1" t="s">
        <v>30</v>
      </c>
      <c r="M28" s="1" t="s">
        <v>83</v>
      </c>
      <c r="N28" s="2">
        <f>SUMIF(B:B,M28,H:H)</f>
        <v>2837072</v>
      </c>
    </row>
    <row r="29" spans="1:14" x14ac:dyDescent="0.25">
      <c r="A29" s="1" t="s">
        <v>244</v>
      </c>
      <c r="B29" s="1" t="s">
        <v>245</v>
      </c>
      <c r="C29" s="1" t="s">
        <v>246</v>
      </c>
      <c r="D29" s="1" t="s">
        <v>247</v>
      </c>
      <c r="E29" s="1" t="s">
        <v>248</v>
      </c>
      <c r="F29" s="1" t="s">
        <v>120</v>
      </c>
      <c r="G29" s="1" t="s">
        <v>15</v>
      </c>
      <c r="H29" s="2">
        <v>2545200</v>
      </c>
      <c r="I29" s="1" t="s">
        <v>23</v>
      </c>
      <c r="M29" s="1" t="s">
        <v>245</v>
      </c>
      <c r="N29" s="2">
        <f>SUMIF(B:B,M29,H:H)</f>
        <v>2669200</v>
      </c>
    </row>
    <row r="30" spans="1:14" x14ac:dyDescent="0.25">
      <c r="A30" s="1" t="s">
        <v>24</v>
      </c>
      <c r="B30" s="1" t="s">
        <v>53</v>
      </c>
      <c r="C30" s="1" t="s">
        <v>209</v>
      </c>
      <c r="D30" s="1" t="s">
        <v>210</v>
      </c>
      <c r="E30" s="1" t="s">
        <v>211</v>
      </c>
      <c r="F30" s="1" t="s">
        <v>120</v>
      </c>
      <c r="G30" s="1" t="s">
        <v>29</v>
      </c>
      <c r="H30" s="2">
        <v>2104594.98</v>
      </c>
      <c r="I30" s="1" t="s">
        <v>30</v>
      </c>
      <c r="M30" s="1" t="s">
        <v>44</v>
      </c>
      <c r="N30" s="2">
        <f>SUMIF(B:B,M30,H:H)</f>
        <v>2116448</v>
      </c>
    </row>
    <row r="31" spans="1:14" x14ac:dyDescent="0.25">
      <c r="A31" s="1" t="s">
        <v>24</v>
      </c>
      <c r="B31" s="1" t="s">
        <v>187</v>
      </c>
      <c r="C31" s="1" t="s">
        <v>188</v>
      </c>
      <c r="D31" s="1" t="s">
        <v>189</v>
      </c>
      <c r="E31" s="1" t="s">
        <v>190</v>
      </c>
      <c r="F31" s="1" t="s">
        <v>120</v>
      </c>
      <c r="G31" s="1" t="s">
        <v>29</v>
      </c>
      <c r="H31" s="2">
        <v>2037582</v>
      </c>
      <c r="I31" s="1" t="s">
        <v>30</v>
      </c>
      <c r="M31" s="1" t="s">
        <v>187</v>
      </c>
      <c r="N31" s="2">
        <f>SUMIF(B:B,M31,H:H)</f>
        <v>2037582</v>
      </c>
    </row>
    <row r="32" spans="1:14" x14ac:dyDescent="0.25">
      <c r="A32" s="1" t="s">
        <v>24</v>
      </c>
      <c r="B32" s="1" t="s">
        <v>150</v>
      </c>
      <c r="C32" s="1" t="s">
        <v>151</v>
      </c>
      <c r="D32" s="1" t="s">
        <v>152</v>
      </c>
      <c r="E32" s="1" t="s">
        <v>153</v>
      </c>
      <c r="F32" s="1" t="s">
        <v>120</v>
      </c>
      <c r="G32" s="1" t="s">
        <v>29</v>
      </c>
      <c r="H32" s="2">
        <v>1018014.6</v>
      </c>
      <c r="I32" s="1" t="s">
        <v>30</v>
      </c>
      <c r="M32" s="1" t="s">
        <v>31</v>
      </c>
      <c r="N32" s="2">
        <f>SUMIF(B:B,M32,H:H)</f>
        <v>1577950.4</v>
      </c>
    </row>
    <row r="33" spans="1:14" x14ac:dyDescent="0.25">
      <c r="A33" s="1" t="s">
        <v>24</v>
      </c>
      <c r="B33" s="1" t="s">
        <v>196</v>
      </c>
      <c r="C33" s="1" t="s">
        <v>197</v>
      </c>
      <c r="D33" s="1" t="s">
        <v>198</v>
      </c>
      <c r="E33" s="1" t="s">
        <v>199</v>
      </c>
      <c r="F33" s="1" t="s">
        <v>120</v>
      </c>
      <c r="G33" s="1" t="s">
        <v>29</v>
      </c>
      <c r="H33" s="2">
        <v>949853.52</v>
      </c>
      <c r="I33" s="1" t="s">
        <v>30</v>
      </c>
      <c r="M33" s="1" t="s">
        <v>78</v>
      </c>
      <c r="N33" s="2">
        <f>SUMIF(B:B,M33,H:H)</f>
        <v>1525998.12</v>
      </c>
    </row>
    <row r="34" spans="1:14" x14ac:dyDescent="0.25">
      <c r="A34" s="1" t="s">
        <v>170</v>
      </c>
      <c r="B34" s="1" t="s">
        <v>171</v>
      </c>
      <c r="C34" s="1" t="s">
        <v>172</v>
      </c>
      <c r="D34" s="1" t="s">
        <v>173</v>
      </c>
      <c r="E34" s="1" t="s">
        <v>174</v>
      </c>
      <c r="F34" s="1" t="s">
        <v>120</v>
      </c>
      <c r="G34" s="1" t="s">
        <v>15</v>
      </c>
      <c r="H34" s="2">
        <v>910156.51</v>
      </c>
      <c r="I34" s="1" t="s">
        <v>23</v>
      </c>
      <c r="M34" s="1" t="s">
        <v>58</v>
      </c>
      <c r="N34" s="2">
        <f>SUMIF(B:B,M34,H:H)</f>
        <v>1073927.04</v>
      </c>
    </row>
    <row r="35" spans="1:14" x14ac:dyDescent="0.25">
      <c r="A35" s="1" t="s">
        <v>24</v>
      </c>
      <c r="B35" s="1" t="s">
        <v>135</v>
      </c>
      <c r="C35" s="1" t="s">
        <v>136</v>
      </c>
      <c r="D35" s="1" t="s">
        <v>137</v>
      </c>
      <c r="E35" s="1" t="s">
        <v>138</v>
      </c>
      <c r="F35" s="1" t="s">
        <v>120</v>
      </c>
      <c r="G35" s="1" t="s">
        <v>29</v>
      </c>
      <c r="H35" s="2">
        <v>688929.54</v>
      </c>
      <c r="I35" s="1" t="s">
        <v>30</v>
      </c>
      <c r="M35" s="1" t="s">
        <v>150</v>
      </c>
      <c r="N35" s="2">
        <f>SUMIF(B:B,M35,H:H)</f>
        <v>1018014.6</v>
      </c>
    </row>
    <row r="36" spans="1:14" x14ac:dyDescent="0.25">
      <c r="A36" s="1" t="s">
        <v>234</v>
      </c>
      <c r="B36" s="1" t="s">
        <v>235</v>
      </c>
      <c r="C36" s="1" t="s">
        <v>236</v>
      </c>
      <c r="D36" s="1" t="s">
        <v>237</v>
      </c>
      <c r="E36" s="1" t="s">
        <v>238</v>
      </c>
      <c r="F36" s="1" t="s">
        <v>120</v>
      </c>
      <c r="G36" s="1" t="s">
        <v>15</v>
      </c>
      <c r="H36" s="2">
        <v>614934</v>
      </c>
      <c r="I36" s="1" t="s">
        <v>159</v>
      </c>
      <c r="M36" s="1" t="s">
        <v>39</v>
      </c>
      <c r="N36" s="2">
        <f>SUMIF(B:B,M36,H:H)</f>
        <v>979678.22</v>
      </c>
    </row>
    <row r="37" spans="1:14" x14ac:dyDescent="0.25">
      <c r="A37" s="1" t="s">
        <v>24</v>
      </c>
      <c r="B37" s="1" t="s">
        <v>200</v>
      </c>
      <c r="C37" s="1" t="s">
        <v>201</v>
      </c>
      <c r="D37" s="1" t="s">
        <v>202</v>
      </c>
      <c r="E37" s="1" t="s">
        <v>203</v>
      </c>
      <c r="F37" s="1" t="s">
        <v>120</v>
      </c>
      <c r="G37" s="1" t="s">
        <v>29</v>
      </c>
      <c r="H37" s="2">
        <v>497678.01</v>
      </c>
      <c r="I37" s="1" t="s">
        <v>30</v>
      </c>
      <c r="M37" s="1" t="s">
        <v>196</v>
      </c>
      <c r="N37" s="2">
        <f>SUMIF(B:B,M37,H:H)</f>
        <v>949853.52</v>
      </c>
    </row>
    <row r="38" spans="1:14" x14ac:dyDescent="0.25">
      <c r="A38" s="1" t="s">
        <v>24</v>
      </c>
      <c r="B38" s="1" t="s">
        <v>139</v>
      </c>
      <c r="C38" s="1" t="s">
        <v>140</v>
      </c>
      <c r="D38" s="1" t="s">
        <v>123</v>
      </c>
      <c r="E38" s="1" t="s">
        <v>124</v>
      </c>
      <c r="F38" s="1" t="s">
        <v>120</v>
      </c>
      <c r="G38" s="1" t="s">
        <v>29</v>
      </c>
      <c r="H38" s="2">
        <v>445070.7</v>
      </c>
      <c r="I38" s="1" t="s">
        <v>30</v>
      </c>
      <c r="M38" s="1" t="s">
        <v>171</v>
      </c>
      <c r="N38" s="2">
        <f>SUMIF(B:B,M38,H:H)</f>
        <v>910156.51</v>
      </c>
    </row>
    <row r="39" spans="1:14" x14ac:dyDescent="0.25">
      <c r="A39" s="1" t="s">
        <v>24</v>
      </c>
      <c r="B39" s="1" t="s">
        <v>146</v>
      </c>
      <c r="C39" s="1" t="s">
        <v>147</v>
      </c>
      <c r="D39" s="1" t="s">
        <v>148</v>
      </c>
      <c r="E39" s="1" t="s">
        <v>149</v>
      </c>
      <c r="F39" s="1" t="s">
        <v>120</v>
      </c>
      <c r="G39" s="1" t="s">
        <v>29</v>
      </c>
      <c r="H39" s="2">
        <v>341701.92</v>
      </c>
      <c r="I39" s="1" t="s">
        <v>30</v>
      </c>
      <c r="M39" s="1" t="s">
        <v>135</v>
      </c>
      <c r="N39" s="2">
        <f>SUMIF(B:B,M39,H:H)</f>
        <v>688929.54</v>
      </c>
    </row>
    <row r="40" spans="1:14" x14ac:dyDescent="0.25">
      <c r="A40" s="1" t="s">
        <v>225</v>
      </c>
      <c r="B40" s="1" t="s">
        <v>226</v>
      </c>
      <c r="C40" s="1" t="s">
        <v>227</v>
      </c>
      <c r="D40" s="1" t="s">
        <v>228</v>
      </c>
      <c r="E40" s="1" t="s">
        <v>229</v>
      </c>
      <c r="F40" s="1" t="s">
        <v>120</v>
      </c>
      <c r="G40" s="1" t="s">
        <v>15</v>
      </c>
      <c r="H40" s="2">
        <v>263408</v>
      </c>
      <c r="I40" s="1" t="s">
        <v>23</v>
      </c>
      <c r="M40" s="1" t="s">
        <v>235</v>
      </c>
      <c r="N40" s="2">
        <f>SUMIF(B:B,M40,H:H)</f>
        <v>614934</v>
      </c>
    </row>
    <row r="41" spans="1:14" x14ac:dyDescent="0.25">
      <c r="A41" s="1" t="s">
        <v>24</v>
      </c>
      <c r="B41" s="1" t="s">
        <v>116</v>
      </c>
      <c r="C41" s="1" t="s">
        <v>117</v>
      </c>
      <c r="D41" s="1" t="s">
        <v>118</v>
      </c>
      <c r="E41" s="1" t="s">
        <v>119</v>
      </c>
      <c r="F41" s="1" t="s">
        <v>120</v>
      </c>
      <c r="G41" s="1" t="s">
        <v>29</v>
      </c>
      <c r="H41" s="2">
        <v>246707.36</v>
      </c>
      <c r="I41" s="1" t="s">
        <v>30</v>
      </c>
      <c r="M41" s="1" t="s">
        <v>200</v>
      </c>
      <c r="N41" s="2">
        <f>SUMIF(B:B,M41,H:H)</f>
        <v>497678.01</v>
      </c>
    </row>
    <row r="42" spans="1:14" x14ac:dyDescent="0.25">
      <c r="A42" s="1" t="s">
        <v>141</v>
      </c>
      <c r="B42" s="1" t="s">
        <v>142</v>
      </c>
      <c r="C42" s="1" t="s">
        <v>143</v>
      </c>
      <c r="D42" s="1" t="s">
        <v>144</v>
      </c>
      <c r="E42" s="1" t="s">
        <v>145</v>
      </c>
      <c r="F42" s="1" t="s">
        <v>120</v>
      </c>
      <c r="G42" s="1" t="s">
        <v>15</v>
      </c>
      <c r="H42" s="2">
        <v>222550</v>
      </c>
      <c r="I42" s="1" t="s">
        <v>16</v>
      </c>
      <c r="M42" s="1" t="s">
        <v>104</v>
      </c>
      <c r="N42" s="2">
        <f>SUMIF(B:B,M42,H:H)</f>
        <v>450000</v>
      </c>
    </row>
    <row r="43" spans="1:14" x14ac:dyDescent="0.25">
      <c r="A43" s="1" t="s">
        <v>179</v>
      </c>
      <c r="B43" s="1" t="s">
        <v>180</v>
      </c>
      <c r="C43" s="1" t="s">
        <v>181</v>
      </c>
      <c r="D43" s="1" t="s">
        <v>182</v>
      </c>
      <c r="E43" s="1" t="s">
        <v>183</v>
      </c>
      <c r="F43" s="1" t="s">
        <v>120</v>
      </c>
      <c r="G43" s="1" t="s">
        <v>15</v>
      </c>
      <c r="H43" s="2">
        <v>208000</v>
      </c>
      <c r="I43" s="1" t="s">
        <v>16</v>
      </c>
      <c r="M43" s="1" t="s">
        <v>139</v>
      </c>
      <c r="N43" s="2">
        <f>SUMIF(B:B,M43,H:H)</f>
        <v>445070.7</v>
      </c>
    </row>
    <row r="44" spans="1:14" x14ac:dyDescent="0.25">
      <c r="A44" s="1" t="s">
        <v>24</v>
      </c>
      <c r="B44" s="1" t="s">
        <v>121</v>
      </c>
      <c r="C44" s="1" t="s">
        <v>122</v>
      </c>
      <c r="D44" s="1" t="s">
        <v>123</v>
      </c>
      <c r="E44" s="1" t="s">
        <v>124</v>
      </c>
      <c r="F44" s="1" t="s">
        <v>120</v>
      </c>
      <c r="G44" s="1" t="s">
        <v>29</v>
      </c>
      <c r="H44" s="2">
        <v>204737.28</v>
      </c>
      <c r="I44" s="1" t="s">
        <v>30</v>
      </c>
      <c r="M44" s="1" t="s">
        <v>146</v>
      </c>
      <c r="N44" s="2">
        <f>SUMIF(B:B,M44,H:H)</f>
        <v>341701.92</v>
      </c>
    </row>
    <row r="45" spans="1:14" x14ac:dyDescent="0.25">
      <c r="A45" s="1" t="s">
        <v>125</v>
      </c>
      <c r="B45" s="1" t="s">
        <v>126</v>
      </c>
      <c r="C45" s="1" t="s">
        <v>127</v>
      </c>
      <c r="D45" s="1" t="s">
        <v>128</v>
      </c>
      <c r="E45" s="1" t="s">
        <v>129</v>
      </c>
      <c r="F45" s="1" t="s">
        <v>120</v>
      </c>
      <c r="G45" s="1" t="s">
        <v>15</v>
      </c>
      <c r="H45" s="2">
        <v>190899.92</v>
      </c>
      <c r="I45" s="1" t="s">
        <v>16</v>
      </c>
      <c r="M45" s="1" t="s">
        <v>68</v>
      </c>
      <c r="N45" s="2">
        <f>SUMIF(B:B,M45,H:H)</f>
        <v>275995</v>
      </c>
    </row>
    <row r="46" spans="1:14" x14ac:dyDescent="0.25">
      <c r="A46" s="1" t="s">
        <v>204</v>
      </c>
      <c r="B46" s="1" t="s">
        <v>205</v>
      </c>
      <c r="C46" s="1" t="s">
        <v>206</v>
      </c>
      <c r="D46" s="1" t="s">
        <v>207</v>
      </c>
      <c r="E46" s="1" t="s">
        <v>208</v>
      </c>
      <c r="F46" s="1" t="s">
        <v>120</v>
      </c>
      <c r="G46" s="1" t="s">
        <v>15</v>
      </c>
      <c r="H46" s="2">
        <v>190003.24</v>
      </c>
      <c r="I46" s="1" t="s">
        <v>16</v>
      </c>
      <c r="M46" s="1" t="s">
        <v>226</v>
      </c>
      <c r="N46" s="2">
        <f>SUMIF(B:B,M46,H:H)</f>
        <v>263408</v>
      </c>
    </row>
    <row r="47" spans="1:14" x14ac:dyDescent="0.25">
      <c r="A47" s="1" t="s">
        <v>244</v>
      </c>
      <c r="B47" s="1" t="s">
        <v>245</v>
      </c>
      <c r="C47" s="1" t="s">
        <v>249</v>
      </c>
      <c r="D47" s="1" t="s">
        <v>102</v>
      </c>
      <c r="E47" s="1" t="s">
        <v>250</v>
      </c>
      <c r="F47" s="1" t="s">
        <v>120</v>
      </c>
      <c r="G47" s="1" t="s">
        <v>15</v>
      </c>
      <c r="H47" s="2">
        <v>124000</v>
      </c>
      <c r="I47" s="1" t="s">
        <v>23</v>
      </c>
      <c r="M47" s="1" t="s">
        <v>18</v>
      </c>
      <c r="N47" s="2">
        <f>SUMIF(B:B,M47,H:H)</f>
        <v>252600</v>
      </c>
    </row>
    <row r="48" spans="1:14" x14ac:dyDescent="0.25">
      <c r="A48" s="1" t="s">
        <v>165</v>
      </c>
      <c r="B48" s="1" t="s">
        <v>166</v>
      </c>
      <c r="C48" s="1" t="s">
        <v>167</v>
      </c>
      <c r="D48" s="1" t="s">
        <v>168</v>
      </c>
      <c r="E48" s="1" t="s">
        <v>169</v>
      </c>
      <c r="F48" s="1" t="s">
        <v>120</v>
      </c>
      <c r="G48" s="1" t="s">
        <v>15</v>
      </c>
      <c r="H48" s="2">
        <v>48490</v>
      </c>
      <c r="I48" s="1" t="s">
        <v>16</v>
      </c>
      <c r="M48" s="1" t="s">
        <v>49</v>
      </c>
      <c r="N48" s="2">
        <f>SUMIF(B:B,M48,H:H)</f>
        <v>248301.6</v>
      </c>
    </row>
    <row r="49" spans="1:14" x14ac:dyDescent="0.25">
      <c r="A49" s="1" t="s">
        <v>24</v>
      </c>
      <c r="B49" s="1" t="s">
        <v>212</v>
      </c>
      <c r="C49" s="1" t="s">
        <v>213</v>
      </c>
      <c r="D49" s="1" t="s">
        <v>214</v>
      </c>
      <c r="E49" s="1" t="s">
        <v>215</v>
      </c>
      <c r="F49" s="1" t="s">
        <v>120</v>
      </c>
      <c r="G49" s="1" t="s">
        <v>29</v>
      </c>
      <c r="H49" s="2">
        <v>47535.199999999997</v>
      </c>
      <c r="I49" s="1" t="s">
        <v>30</v>
      </c>
      <c r="M49" s="1" t="s">
        <v>116</v>
      </c>
      <c r="N49" s="2">
        <f>SUMIF(B:B,M49,H:H)</f>
        <v>246707.36</v>
      </c>
    </row>
    <row r="50" spans="1:14" x14ac:dyDescent="0.25">
      <c r="A50" s="1" t="s">
        <v>160</v>
      </c>
      <c r="B50" s="1" t="s">
        <v>161</v>
      </c>
      <c r="C50" s="1" t="s">
        <v>162</v>
      </c>
      <c r="D50" s="1" t="s">
        <v>163</v>
      </c>
      <c r="E50" s="1" t="s">
        <v>164</v>
      </c>
      <c r="F50" s="1" t="s">
        <v>120</v>
      </c>
      <c r="G50" s="1" t="s">
        <v>15</v>
      </c>
      <c r="H50" s="2">
        <v>32042</v>
      </c>
      <c r="I50" s="1" t="s">
        <v>159</v>
      </c>
      <c r="M50" s="1" t="s">
        <v>142</v>
      </c>
      <c r="N50" s="2">
        <f>SUMIF(B:B,M50,H:H)</f>
        <v>222550</v>
      </c>
    </row>
    <row r="51" spans="1:14" x14ac:dyDescent="0.25">
      <c r="A51" s="1" t="s">
        <v>130</v>
      </c>
      <c r="B51" s="1" t="s">
        <v>131</v>
      </c>
      <c r="C51" s="1" t="s">
        <v>132</v>
      </c>
      <c r="D51" s="1" t="s">
        <v>133</v>
      </c>
      <c r="E51" s="1" t="s">
        <v>134</v>
      </c>
      <c r="F51" s="1" t="s">
        <v>120</v>
      </c>
      <c r="G51" s="1" t="s">
        <v>15</v>
      </c>
      <c r="H51" s="2">
        <v>24249.96</v>
      </c>
      <c r="I51" s="1" t="s">
        <v>16</v>
      </c>
      <c r="M51" s="1" t="s">
        <v>180</v>
      </c>
      <c r="N51" s="2">
        <f>SUMIF(B:B,M51,H:H)</f>
        <v>208000</v>
      </c>
    </row>
    <row r="52" spans="1:14" x14ac:dyDescent="0.25">
      <c r="A52" s="1" t="s">
        <v>220</v>
      </c>
      <c r="B52" s="1" t="s">
        <v>221</v>
      </c>
      <c r="C52" s="1" t="s">
        <v>222</v>
      </c>
      <c r="D52" s="1" t="s">
        <v>223</v>
      </c>
      <c r="E52" s="1" t="s">
        <v>224</v>
      </c>
      <c r="F52" s="1" t="s">
        <v>120</v>
      </c>
      <c r="G52" s="1" t="s">
        <v>15</v>
      </c>
      <c r="H52" s="2">
        <v>23342.05</v>
      </c>
      <c r="I52" s="1" t="s">
        <v>23</v>
      </c>
      <c r="M52" s="1" t="s">
        <v>121</v>
      </c>
      <c r="N52" s="2">
        <f>SUMIF(B:B,M52,H:H)</f>
        <v>204737.28</v>
      </c>
    </row>
    <row r="53" spans="1:14" x14ac:dyDescent="0.25">
      <c r="A53" s="1" t="s">
        <v>154</v>
      </c>
      <c r="B53" s="1" t="s">
        <v>155</v>
      </c>
      <c r="C53" s="1" t="s">
        <v>156</v>
      </c>
      <c r="D53" s="1" t="s">
        <v>157</v>
      </c>
      <c r="E53" s="1" t="s">
        <v>158</v>
      </c>
      <c r="F53" s="1" t="s">
        <v>120</v>
      </c>
      <c r="G53" s="1" t="s">
        <v>15</v>
      </c>
      <c r="H53" s="2">
        <v>12234</v>
      </c>
      <c r="I53" s="1" t="s">
        <v>159</v>
      </c>
      <c r="M53" s="1" t="s">
        <v>126</v>
      </c>
      <c r="N53" s="2">
        <f>SUMIF(B:B,M53,H:H)</f>
        <v>190899.92</v>
      </c>
    </row>
    <row r="54" spans="1:14" x14ac:dyDescent="0.25">
      <c r="A54" s="1" t="s">
        <v>239</v>
      </c>
      <c r="B54" s="1" t="s">
        <v>240</v>
      </c>
      <c r="C54" s="1" t="s">
        <v>241</v>
      </c>
      <c r="D54" s="1" t="s">
        <v>242</v>
      </c>
      <c r="E54" s="1" t="s">
        <v>243</v>
      </c>
      <c r="F54" s="1" t="s">
        <v>120</v>
      </c>
      <c r="G54" s="1" t="s">
        <v>15</v>
      </c>
      <c r="H54" s="2">
        <v>4800</v>
      </c>
      <c r="I54" s="1" t="s">
        <v>16</v>
      </c>
      <c r="M54" s="1" t="s">
        <v>205</v>
      </c>
      <c r="N54" s="2">
        <f>SUMIF(B:B,M54,H:H)</f>
        <v>190003.24</v>
      </c>
    </row>
    <row r="55" spans="1:14" x14ac:dyDescent="0.25">
      <c r="A55" s="1" t="s">
        <v>111</v>
      </c>
      <c r="B55" s="1" t="s">
        <v>112</v>
      </c>
      <c r="C55" s="1" t="s">
        <v>255</v>
      </c>
      <c r="D55" s="1" t="s">
        <v>256</v>
      </c>
      <c r="E55" s="1" t="s">
        <v>257</v>
      </c>
      <c r="F55" s="1" t="s">
        <v>120</v>
      </c>
      <c r="G55" s="1" t="s">
        <v>15</v>
      </c>
      <c r="H55" s="2">
        <v>1254</v>
      </c>
      <c r="I55" s="1" t="s">
        <v>23</v>
      </c>
      <c r="M55" s="1" t="s">
        <v>88</v>
      </c>
      <c r="N55" s="2">
        <f>SUMIF(B:B,M55,H:H)</f>
        <v>144600</v>
      </c>
    </row>
    <row r="56" spans="1:14" x14ac:dyDescent="0.25">
      <c r="M56" s="1" t="s">
        <v>166</v>
      </c>
      <c r="N56" s="2">
        <f>SUMIF(B:B,M56,H:H)</f>
        <v>48490</v>
      </c>
    </row>
    <row r="57" spans="1:14" x14ac:dyDescent="0.25">
      <c r="M57" s="1" t="s">
        <v>212</v>
      </c>
      <c r="N57" s="2">
        <f>SUMIF(B:B,M57,H:H)</f>
        <v>47535.199999999997</v>
      </c>
    </row>
    <row r="58" spans="1:14" x14ac:dyDescent="0.25">
      <c r="M58" s="1" t="s">
        <v>63</v>
      </c>
      <c r="N58" s="2">
        <f>SUMIF(B:B,M58,H:H)</f>
        <v>33800</v>
      </c>
    </row>
    <row r="59" spans="1:14" x14ac:dyDescent="0.25">
      <c r="M59" s="1" t="s">
        <v>161</v>
      </c>
      <c r="N59" s="2">
        <f>SUMIF(B:B,M59,H:H)</f>
        <v>32042</v>
      </c>
    </row>
    <row r="60" spans="1:14" x14ac:dyDescent="0.25">
      <c r="M60" s="1" t="s">
        <v>131</v>
      </c>
      <c r="N60" s="2">
        <f>SUMIF(B:B,M60,H:H)</f>
        <v>24249.96</v>
      </c>
    </row>
    <row r="61" spans="1:14" x14ac:dyDescent="0.25">
      <c r="M61" s="1" t="s">
        <v>221</v>
      </c>
      <c r="N61" s="2">
        <f>SUMIF(B:B,M61,H:H)</f>
        <v>23342.05</v>
      </c>
    </row>
    <row r="62" spans="1:14" x14ac:dyDescent="0.25">
      <c r="M62" s="1" t="s">
        <v>73</v>
      </c>
      <c r="N62" s="2">
        <f>SUMIF(B:B,M62,H:H)</f>
        <v>17496</v>
      </c>
    </row>
    <row r="63" spans="1:14" x14ac:dyDescent="0.25">
      <c r="M63" s="1" t="s">
        <v>10</v>
      </c>
      <c r="N63" s="2">
        <f>SUMIF(B:B,M63,H:H)</f>
        <v>15938.88</v>
      </c>
    </row>
    <row r="64" spans="1:14" x14ac:dyDescent="0.25">
      <c r="M64" s="1" t="s">
        <v>155</v>
      </c>
      <c r="N64" s="2">
        <f>SUMIF(B:B,M64,H:H)</f>
        <v>12234</v>
      </c>
    </row>
    <row r="65" spans="13:14" x14ac:dyDescent="0.25">
      <c r="M65" s="1" t="s">
        <v>240</v>
      </c>
      <c r="N65" s="2">
        <f>SUMIF(B:B,M65,H:H)</f>
        <v>4800</v>
      </c>
    </row>
    <row r="66" spans="13:14" x14ac:dyDescent="0.25">
      <c r="M66" s="1" t="s">
        <v>112</v>
      </c>
      <c r="N66" s="2">
        <f>SUMIF(B:B,M66,H:H)</f>
        <v>3762</v>
      </c>
    </row>
    <row r="67" spans="13:14" x14ac:dyDescent="0.25">
      <c r="M67" s="1" t="s">
        <v>94</v>
      </c>
      <c r="N67" s="2">
        <f>SUMIF(B:B,M67,H:H)</f>
        <v>2515.1999999999998</v>
      </c>
    </row>
    <row r="68" spans="13:14" x14ac:dyDescent="0.25">
      <c r="M68" s="1" t="s">
        <v>99</v>
      </c>
      <c r="N68" s="2">
        <f>SUMIF(B:B,M68,H:H)</f>
        <v>2248.8000000000002</v>
      </c>
    </row>
    <row r="70" spans="13:14" x14ac:dyDescent="0.25">
      <c r="M70" s="1" t="s">
        <v>8</v>
      </c>
      <c r="N70" s="1" t="s">
        <v>263</v>
      </c>
    </row>
    <row r="71" spans="13:14" x14ac:dyDescent="0.25">
      <c r="M71" s="1" t="s">
        <v>16</v>
      </c>
      <c r="N71" s="1">
        <f>COUNTIF(I:I,M71)</f>
        <v>19</v>
      </c>
    </row>
    <row r="72" spans="13:14" x14ac:dyDescent="0.25">
      <c r="M72" s="1" t="s">
        <v>30</v>
      </c>
      <c r="N72" s="1">
        <f t="shared" ref="N72:N76" si="0">COUNTIF(I:I,M72)</f>
        <v>19</v>
      </c>
    </row>
    <row r="73" spans="13:14" x14ac:dyDescent="0.25">
      <c r="M73" s="1" t="s">
        <v>23</v>
      </c>
      <c r="N73" s="1">
        <f t="shared" si="0"/>
        <v>11</v>
      </c>
    </row>
    <row r="74" spans="13:14" x14ac:dyDescent="0.25">
      <c r="M74" s="1" t="s">
        <v>92</v>
      </c>
      <c r="N74" s="1">
        <f t="shared" si="0"/>
        <v>1</v>
      </c>
    </row>
    <row r="75" spans="13:14" x14ac:dyDescent="0.25">
      <c r="M75" s="1" t="s">
        <v>233</v>
      </c>
      <c r="N75" s="1">
        <f t="shared" si="0"/>
        <v>1</v>
      </c>
    </row>
    <row r="76" spans="13:14" x14ac:dyDescent="0.25">
      <c r="M76" s="1" t="s">
        <v>159</v>
      </c>
      <c r="N76" s="1">
        <f t="shared" si="0"/>
        <v>3</v>
      </c>
    </row>
    <row r="77" spans="13:14" x14ac:dyDescent="0.25">
      <c r="M77"/>
    </row>
    <row r="78" spans="13:14" x14ac:dyDescent="0.25">
      <c r="M78"/>
    </row>
    <row r="79" spans="13:14" x14ac:dyDescent="0.25">
      <c r="M79"/>
    </row>
    <row r="80" spans="13:14" x14ac:dyDescent="0.25">
      <c r="M80"/>
    </row>
    <row r="81" spans="13:13" x14ac:dyDescent="0.25">
      <c r="M81"/>
    </row>
    <row r="82" spans="13:13" x14ac:dyDescent="0.25">
      <c r="M82"/>
    </row>
    <row r="83" spans="13:13" x14ac:dyDescent="0.25">
      <c r="M83"/>
    </row>
    <row r="84" spans="13:13" x14ac:dyDescent="0.25">
      <c r="M84"/>
    </row>
    <row r="85" spans="13:13" x14ac:dyDescent="0.25">
      <c r="M85"/>
    </row>
    <row r="86" spans="13:13" x14ac:dyDescent="0.25">
      <c r="M86"/>
    </row>
    <row r="87" spans="13:13" x14ac:dyDescent="0.25">
      <c r="M87"/>
    </row>
    <row r="88" spans="13:13" x14ac:dyDescent="0.25">
      <c r="M88"/>
    </row>
    <row r="89" spans="13:13" x14ac:dyDescent="0.25">
      <c r="M89"/>
    </row>
    <row r="90" spans="13:13" x14ac:dyDescent="0.25">
      <c r="M90"/>
    </row>
    <row r="91" spans="13:13" x14ac:dyDescent="0.25">
      <c r="M91"/>
    </row>
    <row r="92" spans="13:13" x14ac:dyDescent="0.25">
      <c r="M92"/>
    </row>
    <row r="93" spans="13:13" x14ac:dyDescent="0.25">
      <c r="M93"/>
    </row>
    <row r="94" spans="13:13" x14ac:dyDescent="0.25">
      <c r="M94"/>
    </row>
    <row r="95" spans="13:13" x14ac:dyDescent="0.25">
      <c r="M95"/>
    </row>
    <row r="96" spans="13:13" x14ac:dyDescent="0.25">
      <c r="M96"/>
    </row>
    <row r="97" spans="13:13" x14ac:dyDescent="0.25">
      <c r="M97"/>
    </row>
    <row r="98" spans="13:13" x14ac:dyDescent="0.25">
      <c r="M98"/>
    </row>
    <row r="99" spans="13:13" x14ac:dyDescent="0.25">
      <c r="M99"/>
    </row>
    <row r="100" spans="13:13" x14ac:dyDescent="0.25">
      <c r="M100"/>
    </row>
    <row r="101" spans="13:13" x14ac:dyDescent="0.25">
      <c r="M101"/>
    </row>
    <row r="102" spans="13:13" x14ac:dyDescent="0.25">
      <c r="M102"/>
    </row>
    <row r="103" spans="13:13" x14ac:dyDescent="0.25">
      <c r="M103"/>
    </row>
    <row r="104" spans="13:13" x14ac:dyDescent="0.25">
      <c r="M104"/>
    </row>
    <row r="105" spans="13:13" x14ac:dyDescent="0.25">
      <c r="M105"/>
    </row>
    <row r="106" spans="13:13" x14ac:dyDescent="0.25">
      <c r="M106"/>
    </row>
    <row r="107" spans="13:13" x14ac:dyDescent="0.25">
      <c r="M107"/>
    </row>
    <row r="108" spans="13:13" x14ac:dyDescent="0.25">
      <c r="M108"/>
    </row>
    <row r="109" spans="13:13" x14ac:dyDescent="0.25">
      <c r="M109"/>
    </row>
    <row r="110" spans="13:13" x14ac:dyDescent="0.25">
      <c r="M110"/>
    </row>
    <row r="111" spans="13:13" x14ac:dyDescent="0.25">
      <c r="M111"/>
    </row>
    <row r="112" spans="13:13" x14ac:dyDescent="0.25">
      <c r="M112"/>
    </row>
    <row r="113" spans="13:13" x14ac:dyDescent="0.25">
      <c r="M113"/>
    </row>
    <row r="114" spans="13:13" x14ac:dyDescent="0.25">
      <c r="M114"/>
    </row>
    <row r="115" spans="13:13" x14ac:dyDescent="0.25">
      <c r="M115"/>
    </row>
    <row r="116" spans="13:13" x14ac:dyDescent="0.25">
      <c r="M116"/>
    </row>
    <row r="117" spans="13:13" x14ac:dyDescent="0.25">
      <c r="M117"/>
    </row>
    <row r="118" spans="13:13" x14ac:dyDescent="0.25">
      <c r="M118"/>
    </row>
    <row r="119" spans="13:13" x14ac:dyDescent="0.25">
      <c r="M119"/>
    </row>
    <row r="120" spans="13:13" x14ac:dyDescent="0.25">
      <c r="M120"/>
    </row>
    <row r="121" spans="13:13" x14ac:dyDescent="0.25">
      <c r="M121"/>
    </row>
    <row r="122" spans="13:13" x14ac:dyDescent="0.25">
      <c r="M122"/>
    </row>
    <row r="123" spans="13:13" x14ac:dyDescent="0.25">
      <c r="M123"/>
    </row>
    <row r="124" spans="13:13" x14ac:dyDescent="0.25">
      <c r="M124"/>
    </row>
  </sheetData>
  <autoFilter ref="A1:I55" xr:uid="{00000000-0001-0000-0000-000000000000}">
    <sortState xmlns:xlrd2="http://schemas.microsoft.com/office/spreadsheetml/2017/richdata2" ref="A2:I55">
      <sortCondition ref="F1:F55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81F1-5E98-4600-A2B5-E5133D4F5A0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CONTRATOS_2021A2022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Silva Silverio</cp:lastModifiedBy>
  <dcterms:modified xsi:type="dcterms:W3CDTF">2024-11-29T00:28:45Z</dcterms:modified>
</cp:coreProperties>
</file>