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<sst xmlns="http://schemas.openxmlformats.org/spreadsheetml/2006/main" count="240" uniqueCount="127">
  <si>
    <t>Reference Designator</t>
  </si>
  <si>
    <t>Part Description</t>
  </si>
  <si>
    <t>Manufacturer</t>
  </si>
  <si>
    <t>MPN</t>
  </si>
  <si>
    <t>LTSpice Model</t>
  </si>
  <si>
    <t>Quantity</t>
  </si>
  <si>
    <t>Price (€)</t>
  </si>
  <si>
    <t>Sub-Total (€)</t>
  </si>
  <si>
    <t>Notes</t>
  </si>
  <si>
    <t>Measuring</t>
  </si>
  <si>
    <t>U1</t>
  </si>
  <si>
    <t xml:space="preserve"> Dual Op-amp for Automotive Applications</t>
  </si>
  <si>
    <t>Texas Instruments</t>
  </si>
  <si>
    <t>LM2904BQDRQ1</t>
  </si>
  <si>
    <t>Download</t>
  </si>
  <si>
    <t>Dual General Purpose Op-amp</t>
  </si>
  <si>
    <t xml:space="preserve">RC4558D </t>
  </si>
  <si>
    <t>C1, C2</t>
  </si>
  <si>
    <t>Decoupling capacitors for supply lines, 0.1uF, 50V, 1206</t>
  </si>
  <si>
    <t>AVX</t>
  </si>
  <si>
    <t>12065C104KAT2A</t>
  </si>
  <si>
    <t>R1-R5, R7-R11</t>
  </si>
  <si>
    <t>Thin Film Resistors - SMD 1MOhm, 0.1%, 250mW, 200V, 1206</t>
  </si>
  <si>
    <t>KOA Speer</t>
  </si>
  <si>
    <t>RN73R2BTTD1004B25</t>
  </si>
  <si>
    <t>R6, R12, R13, R14</t>
  </si>
  <si>
    <t>Thin Film Resistors - SMD 60.4KOhm, 0.1%, 250mW, 200V, 1206</t>
  </si>
  <si>
    <t>Yaego</t>
  </si>
  <si>
    <t>RT1206BRD0760K4L</t>
  </si>
  <si>
    <t>PS1</t>
  </si>
  <si>
    <t>Isolated 3kV DC/DC Converters 9-18Vin 12Vout 250mA 3W</t>
  </si>
  <si>
    <t>MEAN WELL</t>
  </si>
  <si>
    <t>SCWN03A-12</t>
  </si>
  <si>
    <t>H1-H4</t>
  </si>
  <si>
    <t>Fixed Terminal Blocks 2P 9.52mm 90deg</t>
  </si>
  <si>
    <t>Phoenix Contact</t>
  </si>
  <si>
    <t>Comparing</t>
  </si>
  <si>
    <t>R15</t>
  </si>
  <si>
    <t>Thin Film Resistor - SMD 4.7kOhms, 0.1%, 250mW, 150V, 1206</t>
  </si>
  <si>
    <t>Vishay</t>
  </si>
  <si>
    <t>TNPW12064K70BEEA</t>
  </si>
  <si>
    <t>R16</t>
  </si>
  <si>
    <t>Thin Film Resistor - SMD 150kOhm, 0.1%, 250mW, 150V, 1206</t>
  </si>
  <si>
    <t>Panasonic</t>
  </si>
  <si>
    <t>ERA-8AEB154V</t>
  </si>
  <si>
    <t>R17</t>
  </si>
  <si>
    <t>Thin Film Resistor - SMD 220kOhm, 1%, 250mW, 150V, 1206</t>
  </si>
  <si>
    <t>RN73H2BTTD2203F100</t>
  </si>
  <si>
    <t>U2</t>
  </si>
  <si>
    <t>Analog Dual Comparator, 2 to 30V supply, 5mV offset</t>
  </si>
  <si>
    <t>LM393PWR</t>
  </si>
  <si>
    <t>U3</t>
  </si>
  <si>
    <t>Transistor Output Optocoupler</t>
  </si>
  <si>
    <t>VOM617A-3T</t>
  </si>
  <si>
    <t>R18, R19</t>
  </si>
  <si>
    <t>Thick Film Resistor - SMD 1206 1/4Watt 1.21Kohms 1% - OPTO I/O, LED</t>
  </si>
  <si>
    <t>Vishay/Dale</t>
  </si>
  <si>
    <t>CRCW12061K21FKEAC</t>
  </si>
  <si>
    <t>Thick Film Resistors - SMD 1206 4.02Kohms 1% - OPTO OUTPUT</t>
  </si>
  <si>
    <t>ERJ-8ENF4021V</t>
  </si>
  <si>
    <t>Replaced with 1.2k, R19 on schematic</t>
  </si>
  <si>
    <t>LED1</t>
  </si>
  <si>
    <t>Green LED - THT 10mcd; 5mm 562-575nm; 2.4V Typ</t>
  </si>
  <si>
    <t>TLHG6400-CS12Z</t>
  </si>
  <si>
    <t>New LED for state indication</t>
  </si>
  <si>
    <t>Q1</t>
  </si>
  <si>
    <t>MOSFET P Ch Vds -100 Vgs 20 Rds 0.015</t>
  </si>
  <si>
    <t>Vishay/Siliconix</t>
  </si>
  <si>
    <t>SQM100P10-19L_GE3</t>
  </si>
  <si>
    <t>MOSFET P Ch Vds -65V, Rds 0.01</t>
  </si>
  <si>
    <t>IXYS</t>
  </si>
  <si>
    <t>IXTA120P065T</t>
  </si>
  <si>
    <t>P-channel MOSFET</t>
  </si>
  <si>
    <t>Vishay Semiconductors</t>
  </si>
  <si>
    <t>SQM120P10_10M1LGE3</t>
  </si>
  <si>
    <t>Will be in stock again on 30/11</t>
  </si>
  <si>
    <t>Circuit protection</t>
  </si>
  <si>
    <t>D1, D2</t>
  </si>
  <si>
    <t>TVS Diode 600W 600V, Accumulator/Inverter Connector</t>
  </si>
  <si>
    <t>Littlefuse</t>
  </si>
  <si>
    <t>P6KE600A-B</t>
  </si>
  <si>
    <t>D3</t>
  </si>
  <si>
    <t>TVS Diode 350W 12V, DC/DC converter</t>
  </si>
  <si>
    <t xml:space="preserve">Diodes Incorporated  </t>
  </si>
  <si>
    <t>SD12-7</t>
  </si>
  <si>
    <t>D4</t>
  </si>
  <si>
    <t>TVS Diode 600W, 58.9V, 77.4V, AIR Connector</t>
  </si>
  <si>
    <t>TPSMB48A-VR</t>
  </si>
  <si>
    <t>New, TVS diode for Q1</t>
  </si>
  <si>
    <t>F1, F2</t>
  </si>
  <si>
    <t>Fuse Ceramic Tube 0.2A 600VDC max.10kA</t>
  </si>
  <si>
    <t>Bel Fuse</t>
  </si>
  <si>
    <t>0ADAC0200-BE</t>
  </si>
  <si>
    <t>F3</t>
  </si>
  <si>
    <t>Fuse Ceramic Tube 0.75A 125VDC max.10kA, DC/DC converter</t>
  </si>
  <si>
    <t>0314.750MXP</t>
  </si>
  <si>
    <t>New Fuse for PS1</t>
  </si>
  <si>
    <t>Automotive Fuse ATOF 32V 1A Low-Current Nylon</t>
  </si>
  <si>
    <t>0287001.PXCN</t>
  </si>
  <si>
    <t>Fuse Clip 1/4" 600V 32A</t>
  </si>
  <si>
    <t>Schurter</t>
  </si>
  <si>
    <t>Fuse Clip 1/4" 250V 15A</t>
  </si>
  <si>
    <t>01020071Z</t>
  </si>
  <si>
    <t>New Clips for F3</t>
  </si>
  <si>
    <t>Fuse Clip ATO 500V 30A</t>
  </si>
  <si>
    <t>Keystone Electronics</t>
  </si>
  <si>
    <t>Total (€)</t>
  </si>
  <si>
    <t>Extra, Testing</t>
  </si>
  <si>
    <t>555 Type, Timer/Oscillator IC 1MHz 8-PDIP</t>
  </si>
  <si>
    <t>Renesas</t>
  </si>
  <si>
    <t>ICM7555IPAZ</t>
  </si>
  <si>
    <t>Slide Switch SPDT Through Hole</t>
  </si>
  <si>
    <t>E-Switch</t>
  </si>
  <si>
    <t>EG1218</t>
  </si>
  <si>
    <t>100µF 16V Aluminum Electrolytic Capacitor 5x2mm</t>
  </si>
  <si>
    <t>Rubycon</t>
  </si>
  <si>
    <t>16ZLH100MEFC5X11</t>
  </si>
  <si>
    <t>10µF 16V Aluminum Electrolytic Capacitor 4x1.5mm</t>
  </si>
  <si>
    <t>Nichicon</t>
  </si>
  <si>
    <t>USA1C100MDD1TP</t>
  </si>
  <si>
    <t>Battery Holder 2032 Coin Cell</t>
  </si>
  <si>
    <t>Red 3mm LED - Discrete 1.85V</t>
  </si>
  <si>
    <t>Lumex</t>
  </si>
  <si>
    <t>SSL-LX3054SRD</t>
  </si>
  <si>
    <t>BJT NPN 40V 200MA TO92-3</t>
  </si>
  <si>
    <t>ON Semiconductor</t>
  </si>
  <si>
    <t>2N3904BU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</si>
</sst>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11.0"/>
      <color rgb="FF000000"/>
      <name val="Arial"/>
    </font>
    <font/>
    <font>
      <color theme="1"/>
      <name val="Arial"/>
    </font>
    <font>
      <u/>
      <sz val="11.0"/>
      <color rgb="FF1155CC"/>
    </font>
    <font>
      <sz val="11.0"/>
      <color theme="1"/>
      <name val="Arial"/>
    </font>
    <font>
      <u/>
      <sz val="11.0"/>
      <color rgb="FF1155CC"/>
    </font>
    <font>
      <u/>
      <sz val="11.0"/>
      <color rgb="FF1155CC"/>
    </font>
    <font>
      <sz val="11.0"/>
      <color rgb="FF000000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sz val="11.0"/>
      <color rgb="FF333333"/>
      <name val="Arial"/>
    </font>
    <font>
      <u/>
      <sz val="11.0"/>
      <color rgb="FF1155CC"/>
    </font>
    <font>
      <strike/>
      <sz val="11.0"/>
      <color rgb="FF000000"/>
      <name val="Arial"/>
    </font>
    <font>
      <strike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3" numFmtId="0" xfId="0" applyBorder="1" applyFont="1"/>
    <xf borderId="1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4" fontId="8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0"/>
    </xf>
    <xf borderId="1" fillId="0" fontId="1" numFmtId="2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4" fontId="12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1" fillId="4" fontId="14" numFmtId="0" xfId="0" applyAlignment="1" applyBorder="1" applyFont="1">
      <alignment horizontal="center" readingOrder="0" shrinkToFit="0" vertical="center" wrapText="0"/>
    </xf>
    <xf borderId="1" fillId="4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center" readingOrder="0"/>
    </xf>
    <xf borderId="1" fillId="5" fontId="3" numFmtId="0" xfId="0" applyAlignment="1" applyBorder="1" applyFill="1" applyFont="1">
      <alignment readingOrder="0"/>
    </xf>
    <xf borderId="1" fillId="4" fontId="17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4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center" readingOrder="0" vertical="center"/>
    </xf>
    <xf borderId="1" fillId="6" fontId="18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readingOrder="0" vertical="center"/>
    </xf>
    <xf borderId="0" fillId="6" fontId="1" numFmtId="0" xfId="0" applyAlignment="1" applyFont="1">
      <alignment horizontal="center" readingOrder="0"/>
    </xf>
    <xf borderId="1" fillId="4" fontId="19" numFmtId="0" xfId="0" applyAlignment="1" applyBorder="1" applyFont="1">
      <alignment horizontal="center" readingOrder="0"/>
    </xf>
    <xf borderId="0" fillId="4" fontId="20" numFmtId="0" xfId="0" applyAlignment="1" applyFont="1">
      <alignment horizontal="center" readingOrder="0" vertical="center"/>
    </xf>
    <xf borderId="1" fillId="7" fontId="3" numFmtId="0" xfId="0" applyAlignment="1" applyBorder="1" applyFill="1" applyFont="1">
      <alignment readingOrder="0"/>
    </xf>
    <xf borderId="1" fillId="6" fontId="5" numFmtId="0" xfId="0" applyAlignment="1" applyBorder="1" applyFont="1">
      <alignment horizontal="center" readingOrder="0" vertical="center"/>
    </xf>
    <xf borderId="1" fillId="6" fontId="21" numFmtId="0" xfId="0" applyAlignment="1" applyBorder="1" applyFont="1">
      <alignment horizontal="center" readingOrder="0" shrinkToFit="0" vertical="center" wrapText="0"/>
    </xf>
    <xf borderId="1" fillId="6" fontId="5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readingOrder="0" shrinkToFit="0" wrapText="1"/>
    </xf>
    <xf borderId="1" fillId="4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left" readingOrder="0" vertical="bottom"/>
    </xf>
    <xf borderId="1" fillId="2" fontId="1" numFmtId="0" xfId="0" applyAlignment="1" applyBorder="1" applyFont="1">
      <alignment horizontal="right" readingOrder="0" vertical="bottom"/>
    </xf>
    <xf borderId="1" fillId="3" fontId="1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 shrinkToFit="0" vertical="center" wrapText="1"/>
    </xf>
    <xf borderId="1" fillId="4" fontId="22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vertical="bottom"/>
    </xf>
    <xf borderId="1" fillId="0" fontId="23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l.mouser.com/ProductDetail/Vishay-Semiconductors/SQM120P10_10M1LGE3?qs=%2Fha2pyFadujyrXKmq2xt%2FeC%252B9bfkW6g%252BRLXnG20ShZb%252BSlJIhH85k1DgQt2dKh6s" TargetMode="External"/><Relationship Id="rId22" Type="http://schemas.openxmlformats.org/officeDocument/2006/relationships/hyperlink" Target="https://nl.mouser.com/ProductDetail/Diodes-Incorporated/SD12-7?qs=dbuNSGnowt3%2FTzELhSdHmA%3D%3D" TargetMode="External"/><Relationship Id="rId21" Type="http://schemas.openxmlformats.org/officeDocument/2006/relationships/hyperlink" Target="https://eu.mouser.com/ProductDetail/Littelfuse/P6KE600A-B?qs=J7VcZjJ3Z9f8jTnlw0bMSQ%3D%3D" TargetMode="External"/><Relationship Id="rId24" Type="http://schemas.openxmlformats.org/officeDocument/2006/relationships/hyperlink" Target="https://eu.mouser.com/ProductDetail/Bel-Fuse/0ADAC0200-BE?qs=rrS6PyfT74eFVqji%252BsifXw%3D%3D" TargetMode="External"/><Relationship Id="rId23" Type="http://schemas.openxmlformats.org/officeDocument/2006/relationships/hyperlink" Target="https://nl.mouser.com/ProductDetail/Littelfuse/TPSMB48A-VR?qs=AQlKX63v8RvBdQHfMjXsVg%3D%3D" TargetMode="External"/><Relationship Id="rId1" Type="http://schemas.openxmlformats.org/officeDocument/2006/relationships/hyperlink" Target="https://nl.mouser.com/ProductDetail/Texas-Instruments/LM2904BQDRQ1?qs=%2Fha2pyFaduiIpq0pIdb35sfhBv7rMxyIuH91APqyddoc%2F0soT5lvSQ%3D%3D" TargetMode="External"/><Relationship Id="rId2" Type="http://schemas.openxmlformats.org/officeDocument/2006/relationships/hyperlink" Target="http://www.ti.com/litv/zip/slom472a" TargetMode="External"/><Relationship Id="rId3" Type="http://schemas.openxmlformats.org/officeDocument/2006/relationships/hyperlink" Target="https://nl.mouser.com/ProductDetail/Texas-Instruments/RC4558D?qs=fvkeCqCHl3A1nZVdQC3xwQ%3D%3D" TargetMode="External"/><Relationship Id="rId4" Type="http://schemas.openxmlformats.org/officeDocument/2006/relationships/hyperlink" Target="http://www.ti.com/litv/zip/sloj053" TargetMode="External"/><Relationship Id="rId9" Type="http://schemas.openxmlformats.org/officeDocument/2006/relationships/hyperlink" Target="https://eu.mouser.com/ProductDetail/Vishay-Dale/TNPW12064K70BEEA?qs=2reG4Y%252BdyC8PHCI0o8bhsQ%3D%3D" TargetMode="External"/><Relationship Id="rId26" Type="http://schemas.openxmlformats.org/officeDocument/2006/relationships/hyperlink" Target="https://nl.mouser.com/ProductDetail/Littelfuse/0287001PXCN?qs=sGAEpiMZZMsIz3CjQ1xegdbeLroawJnw6797b2Tk9hk%3D" TargetMode="External"/><Relationship Id="rId25" Type="http://schemas.openxmlformats.org/officeDocument/2006/relationships/hyperlink" Target="https://www.mouser.com/ProductDetail/Littelfuse/0314750MXP?qs=OJFHm2hVE4Ep2cUj3PN4Nw%3D%3D" TargetMode="External"/><Relationship Id="rId28" Type="http://schemas.openxmlformats.org/officeDocument/2006/relationships/hyperlink" Target="https://www.mouser.com/ProductDetail/Littelfuse/01020071Z?qs=hgmQaE9nnAzCBYDQcIezzw%3D%3D" TargetMode="External"/><Relationship Id="rId27" Type="http://schemas.openxmlformats.org/officeDocument/2006/relationships/hyperlink" Target="https://nl.mouser.com/ProductDetail/Schurter/80400001?qs=%2Fha2pyFaduhm6KMaOJ2Aaxk780XCbVTjHigzr7IpwrA%3D" TargetMode="External"/><Relationship Id="rId5" Type="http://schemas.openxmlformats.org/officeDocument/2006/relationships/hyperlink" Target="https://nl.mouser.com/ProductDetail/AVX/12065C104KAT2A?qs=WcAEtQi8OAaNkVk1OXh0eQ%3D%3D" TargetMode="External"/><Relationship Id="rId6" Type="http://schemas.openxmlformats.org/officeDocument/2006/relationships/hyperlink" Target="https://eu.mouser.com/ProductDetail/KOA-Speer/RN73R2BTTD1004B25?qs=2WXlatMagcHteT5kLiJeJA%3D%3D" TargetMode="External"/><Relationship Id="rId29" Type="http://schemas.openxmlformats.org/officeDocument/2006/relationships/hyperlink" Target="https://nl.mouser.com/ProductDetail/Keystone-Electronics/3522?qs=qOqV1E1P08RWUeWQU3K7Eg%3D%3D" TargetMode="External"/><Relationship Id="rId7" Type="http://schemas.openxmlformats.org/officeDocument/2006/relationships/hyperlink" Target="https://eu.mouser.com/ProductDetail/Yageo/RT1206BRD0760K4L?qs=yNCrj0CQcyLHtwaZTxJ8RQ%3D%3D" TargetMode="External"/><Relationship Id="rId8" Type="http://schemas.openxmlformats.org/officeDocument/2006/relationships/hyperlink" Target="https://nl.mouser.com/ProductDetail/MEAN-WELL/SCWN03A-12?qs=5aG0NVq1C4xiM5EN1EnuuQ%3D%3D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eu.mouser.com/ProductDetail/KOA-Speer/RN73H2BTTD2203F100?qs=egkD4cx1ihSMUVoNjawNHg%3D%3D" TargetMode="External"/><Relationship Id="rId10" Type="http://schemas.openxmlformats.org/officeDocument/2006/relationships/hyperlink" Target="https://eu.mouser.com/ProductDetail/Panasonic/ERA-8AEB154V?qs=Ojoo2rCVP9SH83xv5Vt5Mw%3D%3D" TargetMode="External"/><Relationship Id="rId13" Type="http://schemas.openxmlformats.org/officeDocument/2006/relationships/hyperlink" Target="http://www.ti.com/litv/zip/slcj016" TargetMode="External"/><Relationship Id="rId12" Type="http://schemas.openxmlformats.org/officeDocument/2006/relationships/hyperlink" Target="https://nl.mouser.com/ProductDetail/Texas-Instruments/LM393PWR?qs=0OT4q4QBUTLavVIrmKi4iQ%3D%3D" TargetMode="External"/><Relationship Id="rId15" Type="http://schemas.openxmlformats.org/officeDocument/2006/relationships/hyperlink" Target="https://nl.mouser.com/ProductDetail/Vishay-Dale/CRCW12061K21FKEAC?qs=sGAEpiMZZMvdGkrng054t0DrEhLhGh8gXPqVUJAFvB9qzg46NT0whw%3D%3D" TargetMode="External"/><Relationship Id="rId14" Type="http://schemas.openxmlformats.org/officeDocument/2006/relationships/hyperlink" Target="https://nl.mouser.com/ProductDetail/Vishay-Semiconductors/VOM617A-3T?qs=e%2F7vlcXyL81zPeC5noOBQg%3D%3D" TargetMode="External"/><Relationship Id="rId17" Type="http://schemas.openxmlformats.org/officeDocument/2006/relationships/hyperlink" Target="https://nl.mouser.com/ProductDetail/Vishay-Semiconductors/TLHG6400-CS12Z?qs=nQ9vpdMXC6ABOdaEdoPV%252BA%3D%3D" TargetMode="External"/><Relationship Id="rId16" Type="http://schemas.openxmlformats.org/officeDocument/2006/relationships/hyperlink" Target="https://nl.mouser.com/ProductDetail/Panasonic/ERJ-8ENF4021V?qs=8%252BG0TiN%2FgVqLzNyFhscA4A%3D%3D" TargetMode="External"/><Relationship Id="rId19" Type="http://schemas.openxmlformats.org/officeDocument/2006/relationships/hyperlink" Target="https://nl.mouser.com/ProductDetail/IXYS/IXTA120P065T?qs=cvHLLyFtoE3XZQ09imn6oQ%3D%3D" TargetMode="External"/><Relationship Id="rId18" Type="http://schemas.openxmlformats.org/officeDocument/2006/relationships/hyperlink" Target="https://nl.mouser.com/ProductDetail/Vishay-Siliconix/SQM100P10-19L_GE3?qs=Vcr9%2FL0R50g336jYRCVL3A%3D%3D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nl.mouser.com/ProductDetail/Schurter/80400001?qs=%2Fha2pyFaduhm6KMaOJ2Aaxk780XCbVTjHigzr7IpwrA%3D" TargetMode="External"/><Relationship Id="rId22" Type="http://schemas.openxmlformats.org/officeDocument/2006/relationships/hyperlink" Target="https://eu.mouser.com/ProductDetail/Renesas-Intersil/ICM7555IPAZ?qs=9fLuogzTs8J%2FHpiW%2F2tlyQ%3D%3D" TargetMode="External"/><Relationship Id="rId21" Type="http://schemas.openxmlformats.org/officeDocument/2006/relationships/hyperlink" Target="https://www.mouser.com/ProductDetail/Littelfuse/01020071Z?qs=hgmQaE9nnAzCBYDQcIezzw%3D%3D" TargetMode="External"/><Relationship Id="rId24" Type="http://schemas.openxmlformats.org/officeDocument/2006/relationships/hyperlink" Target="https://eu.mouser.com/ProductDetail/Rubycon/16ZLH100MEFC5X11?qs=%2Fha2pyFadui2kDcHdKfUkY9vTa0l%252Bu4QnegyvQbza5oG9ZtQfdWHtA%3D%3D" TargetMode="External"/><Relationship Id="rId23" Type="http://schemas.openxmlformats.org/officeDocument/2006/relationships/hyperlink" Target="https://eu.mouser.com/ProductDetail/E-Switch/EG1218?qs=xDsBkp9LkocT0c8K%252B5e%2FgA%3D%3D" TargetMode="External"/><Relationship Id="rId1" Type="http://schemas.openxmlformats.org/officeDocument/2006/relationships/hyperlink" Target="https://nl.mouser.com/ProductDetail/Texas-Instruments/LM2904BQDRQ1?qs=%2Fha2pyFaduiIpq0pIdb35sfhBv7rMxyIuH91APqyddoc%2F0soT5lvSQ%3D%3D" TargetMode="External"/><Relationship Id="rId2" Type="http://schemas.openxmlformats.org/officeDocument/2006/relationships/hyperlink" Target="https://nl.mouser.com/ProductDetail/Texas-Instruments/RC4558D?qs=fvkeCqCHl3A1nZVdQC3xwQ%3D%3D" TargetMode="External"/><Relationship Id="rId3" Type="http://schemas.openxmlformats.org/officeDocument/2006/relationships/hyperlink" Target="https://nl.mouser.com/ProductDetail/AVX/12065C104KAT2A?qs=WcAEtQi8OAaNkVk1OXh0eQ%3D%3D" TargetMode="External"/><Relationship Id="rId4" Type="http://schemas.openxmlformats.org/officeDocument/2006/relationships/hyperlink" Target="https://eu.mouser.com/ProductDetail/KOA-Speer/RN73R2BTTD1004B25?qs=2WXlatMagcHteT5kLiJeJA%3D%3D" TargetMode="External"/><Relationship Id="rId9" Type="http://schemas.openxmlformats.org/officeDocument/2006/relationships/hyperlink" Target="https://eu.mouser.com/ProductDetail/KOA-Speer/RN73H2BTTD2203F100?qs=egkD4cx1ihSMUVoNjawNHg%3D%3D" TargetMode="External"/><Relationship Id="rId26" Type="http://schemas.openxmlformats.org/officeDocument/2006/relationships/hyperlink" Target="https://nl.mouser.com/ProductDetail/Keystone-Electronics/1066?qs=TMDrOSIpnUfyx7dWA5t7YA%3D%3D" TargetMode="External"/><Relationship Id="rId25" Type="http://schemas.openxmlformats.org/officeDocument/2006/relationships/hyperlink" Target="https://eu.mouser.com/ProductDetail/Nichicon/USA1C100MDD1TP?qs=%2Fha2pyFaduj6JdJos4XNAmSPj4MDKe%2F1owbLX8Dl6qXenr0JBkUXKw%3D%3D" TargetMode="External"/><Relationship Id="rId28" Type="http://schemas.openxmlformats.org/officeDocument/2006/relationships/hyperlink" Target="https://eu.mouser.com/ProductDetail/ON-Semiconductor-Fairchild/2N3904BU?qs=or4AE2qAS%252Bd0Jdpn%2F8ktKg%3D%3D" TargetMode="External"/><Relationship Id="rId27" Type="http://schemas.openxmlformats.org/officeDocument/2006/relationships/hyperlink" Target="https://eu.mouser.com/ProductDetail/Lumex/SSL-LX3054SRD?qs=vbU4ZYfMnUqs%252BFBcC%2F2AyA%3D%3D" TargetMode="External"/><Relationship Id="rId5" Type="http://schemas.openxmlformats.org/officeDocument/2006/relationships/hyperlink" Target="https://eu.mouser.com/ProductDetail/Yageo/RT1206BRD0760K4L?qs=yNCrj0CQcyLHtwaZTxJ8RQ%3D%3D" TargetMode="External"/><Relationship Id="rId6" Type="http://schemas.openxmlformats.org/officeDocument/2006/relationships/hyperlink" Target="https://nl.mouser.com/ProductDetail/MEAN-WELL/SCWN03A-12?qs=5aG0NVq1C4xiM5EN1EnuuQ%3D%3D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eu.mouser.com/ProductDetail/Vishay-Dale/TNPW12064K70BEEA?qs=2reG4Y%252BdyC8PHCI0o8bhsQ%3D%3D" TargetMode="External"/><Relationship Id="rId8" Type="http://schemas.openxmlformats.org/officeDocument/2006/relationships/hyperlink" Target="https://eu.mouser.com/ProductDetail/Panasonic/ERA-8AEB154V?qs=Ojoo2rCVP9SH83xv5Vt5Mw%3D%3D" TargetMode="External"/><Relationship Id="rId11" Type="http://schemas.openxmlformats.org/officeDocument/2006/relationships/hyperlink" Target="https://nl.mouser.com/ProductDetail/Vishay-Semiconductors/VOM617A-3T?qs=e%2F7vlcXyL81zPeC5noOBQg%3D%3D" TargetMode="External"/><Relationship Id="rId10" Type="http://schemas.openxmlformats.org/officeDocument/2006/relationships/hyperlink" Target="https://nl.mouser.com/ProductDetail/Texas-Instruments/LM393PWR?qs=0OT4q4QBUTLavVIrmKi4iQ%3D%3D" TargetMode="External"/><Relationship Id="rId13" Type="http://schemas.openxmlformats.org/officeDocument/2006/relationships/hyperlink" Target="https://nl.mouser.com/ProductDetail/Vishay-Semiconductors/TLHG6400-CS12Z?qs=nQ9vpdMXC6ABOdaEdoPV%252BA%3D%3D" TargetMode="External"/><Relationship Id="rId12" Type="http://schemas.openxmlformats.org/officeDocument/2006/relationships/hyperlink" Target="https://nl.mouser.com/ProductDetail/Vishay-Dale/CRCW12061K21FKEAC?qs=sGAEpiMZZMvdGkrng054t0DrEhLhGh8gXPqVUJAFvB9qzg46NT0whw%3D%3D" TargetMode="External"/><Relationship Id="rId15" Type="http://schemas.openxmlformats.org/officeDocument/2006/relationships/hyperlink" Target="https://eu.mouser.com/ProductDetail/Littelfuse/P6KE600A-B?qs=J7VcZjJ3Z9f8jTnlw0bMSQ%3D%3D" TargetMode="External"/><Relationship Id="rId14" Type="http://schemas.openxmlformats.org/officeDocument/2006/relationships/hyperlink" Target="https://nl.mouser.com/ProductDetail/Vishay-Siliconix/SQM100P10-19L_GE3?qs=Vcr9%2FL0R50g336jYRCVL3A%3D%3D" TargetMode="External"/><Relationship Id="rId17" Type="http://schemas.openxmlformats.org/officeDocument/2006/relationships/hyperlink" Target="https://nl.mouser.com/ProductDetail/Littelfuse/TPSMB48A-VR?qs=AQlKX63v8RvBdQHfMjXsVg%3D%3D" TargetMode="External"/><Relationship Id="rId16" Type="http://schemas.openxmlformats.org/officeDocument/2006/relationships/hyperlink" Target="https://nl.mouser.com/ProductDetail/Diodes-Incorporated/SD12-7?qs=dbuNSGnowt3%2FTzELhSdHmA%3D%3D" TargetMode="External"/><Relationship Id="rId19" Type="http://schemas.openxmlformats.org/officeDocument/2006/relationships/hyperlink" Target="https://www.mouser.com/ProductDetail/Littelfuse/0314750MXP?qs=OJFHm2hVE4Ep2cUj3PN4Nw%3D%3D" TargetMode="External"/><Relationship Id="rId18" Type="http://schemas.openxmlformats.org/officeDocument/2006/relationships/hyperlink" Target="https://eu.mouser.com/ProductDetail/Bel-Fuse/0ADAC0200-BE?qs=rrS6PyfT74eFVqji%252BsifX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72.86"/>
    <col customWidth="1" min="3" max="3" width="23.14"/>
    <col customWidth="1" min="4" max="4" width="24.86"/>
    <col customWidth="1" min="5" max="5" width="15.0"/>
    <col customWidth="1" min="9" max="9" width="5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/>
      <c r="C2" s="3"/>
      <c r="D2" s="3"/>
      <c r="E2" s="3"/>
      <c r="F2" s="3"/>
      <c r="G2" s="3"/>
      <c r="H2" s="4"/>
      <c r="I2" s="5"/>
    </row>
    <row r="3">
      <c r="A3" s="6" t="s">
        <v>10</v>
      </c>
      <c r="B3" s="6" t="s">
        <v>11</v>
      </c>
      <c r="C3" s="6" t="s">
        <v>12</v>
      </c>
      <c r="D3" s="7" t="s">
        <v>13</v>
      </c>
      <c r="E3" s="7" t="s">
        <v>14</v>
      </c>
      <c r="F3" s="6">
        <v>1.0</v>
      </c>
      <c r="G3" s="6">
        <v>0.37</v>
      </c>
      <c r="H3" s="6">
        <f>F3*G3</f>
        <v>0.37</v>
      </c>
      <c r="I3" s="5"/>
    </row>
    <row r="4">
      <c r="A4" s="6" t="s">
        <v>10</v>
      </c>
      <c r="B4" s="6" t="s">
        <v>15</v>
      </c>
      <c r="C4" s="8" t="s">
        <v>12</v>
      </c>
      <c r="D4" s="9" t="s">
        <v>16</v>
      </c>
      <c r="E4" s="7" t="s">
        <v>14</v>
      </c>
      <c r="F4" s="10">
        <v>1.0</v>
      </c>
      <c r="G4" s="11">
        <v>0.31</v>
      </c>
      <c r="H4" s="11">
        <f>G4*F4</f>
        <v>0.31</v>
      </c>
      <c r="I4" s="5"/>
    </row>
    <row r="5">
      <c r="A5" s="6" t="s">
        <v>17</v>
      </c>
      <c r="B5" s="6" t="s">
        <v>18</v>
      </c>
      <c r="C5" s="6" t="s">
        <v>19</v>
      </c>
      <c r="D5" s="12" t="s">
        <v>20</v>
      </c>
      <c r="E5" s="13"/>
      <c r="F5" s="6">
        <v>2.0</v>
      </c>
      <c r="G5" s="6">
        <v>0.22</v>
      </c>
      <c r="H5" s="6">
        <f t="shared" ref="H5:H9" si="1">F5*G5</f>
        <v>0.44</v>
      </c>
      <c r="I5" s="5"/>
    </row>
    <row r="6">
      <c r="A6" s="14" t="s">
        <v>21</v>
      </c>
      <c r="B6" s="15" t="s">
        <v>22</v>
      </c>
      <c r="C6" s="6" t="s">
        <v>23</v>
      </c>
      <c r="D6" s="16" t="s">
        <v>24</v>
      </c>
      <c r="E6" s="13"/>
      <c r="F6" s="6">
        <v>10.0</v>
      </c>
      <c r="G6" s="6">
        <v>0.654</v>
      </c>
      <c r="H6" s="6">
        <f t="shared" si="1"/>
        <v>6.54</v>
      </c>
      <c r="I6" s="5"/>
    </row>
    <row r="7">
      <c r="A7" s="17" t="s">
        <v>25</v>
      </c>
      <c r="B7" s="18" t="s">
        <v>26</v>
      </c>
      <c r="C7" s="19" t="s">
        <v>27</v>
      </c>
      <c r="D7" s="20" t="s">
        <v>28</v>
      </c>
      <c r="E7" s="13"/>
      <c r="F7" s="17">
        <v>4.0</v>
      </c>
      <c r="G7" s="17">
        <v>0.483</v>
      </c>
      <c r="H7" s="21">
        <f t="shared" si="1"/>
        <v>1.932</v>
      </c>
      <c r="I7" s="5"/>
    </row>
    <row r="8">
      <c r="A8" s="6" t="s">
        <v>29</v>
      </c>
      <c r="B8" s="6" t="s">
        <v>30</v>
      </c>
      <c r="C8" s="6" t="s">
        <v>31</v>
      </c>
      <c r="D8" s="12" t="s">
        <v>32</v>
      </c>
      <c r="E8" s="13"/>
      <c r="F8" s="6">
        <v>1.0</v>
      </c>
      <c r="G8" s="6">
        <v>7.34</v>
      </c>
      <c r="H8" s="22">
        <f t="shared" si="1"/>
        <v>7.34</v>
      </c>
      <c r="I8" s="5"/>
    </row>
    <row r="9">
      <c r="A9" s="23" t="s">
        <v>33</v>
      </c>
      <c r="B9" s="23" t="s">
        <v>34</v>
      </c>
      <c r="C9" s="23" t="s">
        <v>35</v>
      </c>
      <c r="D9" s="24" t="str">
        <f>HYPERLINK("https://www.mouser.com/ProductDetail/Phoenix-Contact/1714971?qs=cyzODkzcbwDjA%252BSs8M2BCQ%3D%3D","1714971")</f>
        <v>1714971</v>
      </c>
      <c r="E9" s="25"/>
      <c r="F9" s="23">
        <v>4.0</v>
      </c>
      <c r="G9" s="23">
        <v>1.71</v>
      </c>
      <c r="H9" s="22">
        <f t="shared" si="1"/>
        <v>6.84</v>
      </c>
      <c r="I9" s="5"/>
    </row>
    <row r="10">
      <c r="A10" s="2" t="s">
        <v>36</v>
      </c>
      <c r="B10" s="3"/>
      <c r="C10" s="3"/>
      <c r="D10" s="3"/>
      <c r="E10" s="3"/>
      <c r="F10" s="3"/>
      <c r="G10" s="3"/>
      <c r="H10" s="3"/>
      <c r="I10" s="5"/>
    </row>
    <row r="11">
      <c r="A11" s="19" t="s">
        <v>37</v>
      </c>
      <c r="B11" s="19" t="s">
        <v>38</v>
      </c>
      <c r="C11" s="19" t="s">
        <v>39</v>
      </c>
      <c r="D11" s="26" t="s">
        <v>40</v>
      </c>
      <c r="E11" s="13"/>
      <c r="F11" s="27">
        <v>1.0</v>
      </c>
      <c r="G11" s="28">
        <v>0.61</v>
      </c>
      <c r="H11" s="27">
        <f t="shared" ref="H11:H16" si="2">F11*G11</f>
        <v>0.61</v>
      </c>
      <c r="I11" s="5"/>
    </row>
    <row r="12">
      <c r="A12" s="19" t="s">
        <v>41</v>
      </c>
      <c r="B12" s="19" t="s">
        <v>42</v>
      </c>
      <c r="C12" s="19" t="s">
        <v>43</v>
      </c>
      <c r="D12" s="29" t="s">
        <v>44</v>
      </c>
      <c r="E12" s="13"/>
      <c r="F12" s="17">
        <v>1.0</v>
      </c>
      <c r="G12" s="30">
        <v>0.6</v>
      </c>
      <c r="H12" s="17">
        <f t="shared" si="2"/>
        <v>0.6</v>
      </c>
      <c r="I12" s="5"/>
    </row>
    <row r="13">
      <c r="A13" s="19" t="s">
        <v>45</v>
      </c>
      <c r="B13" s="19" t="s">
        <v>46</v>
      </c>
      <c r="C13" s="19" t="s">
        <v>23</v>
      </c>
      <c r="D13" s="29" t="s">
        <v>47</v>
      </c>
      <c r="E13" s="13"/>
      <c r="F13" s="17">
        <v>1.0</v>
      </c>
      <c r="G13" s="17">
        <v>0.443</v>
      </c>
      <c r="H13" s="17">
        <f t="shared" si="2"/>
        <v>0.443</v>
      </c>
      <c r="I13" s="5"/>
    </row>
    <row r="14">
      <c r="A14" s="14" t="s">
        <v>48</v>
      </c>
      <c r="B14" s="14" t="s">
        <v>49</v>
      </c>
      <c r="C14" s="6" t="s">
        <v>12</v>
      </c>
      <c r="D14" s="16" t="s">
        <v>50</v>
      </c>
      <c r="E14" s="7" t="s">
        <v>14</v>
      </c>
      <c r="F14" s="6">
        <v>1.0</v>
      </c>
      <c r="G14" s="31">
        <v>0.3</v>
      </c>
      <c r="H14" s="6">
        <f t="shared" si="2"/>
        <v>0.3</v>
      </c>
      <c r="I14" s="5"/>
    </row>
    <row r="15">
      <c r="A15" s="6" t="s">
        <v>51</v>
      </c>
      <c r="B15" s="6" t="s">
        <v>52</v>
      </c>
      <c r="C15" s="6" t="s">
        <v>39</v>
      </c>
      <c r="D15" s="7" t="s">
        <v>53</v>
      </c>
      <c r="E15" s="13"/>
      <c r="F15" s="6">
        <v>1.0</v>
      </c>
      <c r="G15" s="6">
        <v>0.51</v>
      </c>
      <c r="H15" s="6">
        <f t="shared" si="2"/>
        <v>0.51</v>
      </c>
      <c r="I15" s="5"/>
    </row>
    <row r="16">
      <c r="A16" s="6" t="s">
        <v>54</v>
      </c>
      <c r="B16" s="6" t="s">
        <v>55</v>
      </c>
      <c r="C16" s="6" t="s">
        <v>56</v>
      </c>
      <c r="D16" s="7" t="s">
        <v>57</v>
      </c>
      <c r="E16" s="13"/>
      <c r="F16" s="6">
        <v>2.0</v>
      </c>
      <c r="G16" s="6">
        <v>0.09</v>
      </c>
      <c r="H16" s="6">
        <f t="shared" si="2"/>
        <v>0.18</v>
      </c>
      <c r="I16" s="5"/>
    </row>
    <row r="17">
      <c r="A17" s="32"/>
      <c r="B17" s="32" t="s">
        <v>58</v>
      </c>
      <c r="C17" s="32" t="s">
        <v>43</v>
      </c>
      <c r="D17" s="33" t="s">
        <v>59</v>
      </c>
      <c r="E17" s="34"/>
      <c r="F17" s="32">
        <v>1.0</v>
      </c>
      <c r="G17" s="32">
        <v>0.093</v>
      </c>
      <c r="H17" s="32"/>
      <c r="I17" s="35" t="s">
        <v>60</v>
      </c>
    </row>
    <row r="18">
      <c r="A18" s="6" t="s">
        <v>61</v>
      </c>
      <c r="B18" s="6" t="s">
        <v>62</v>
      </c>
      <c r="C18" s="17" t="s">
        <v>39</v>
      </c>
      <c r="D18" s="36" t="s">
        <v>63</v>
      </c>
      <c r="E18" s="37"/>
      <c r="F18" s="17">
        <v>1.0</v>
      </c>
      <c r="G18" s="17">
        <v>0.37</v>
      </c>
      <c r="H18" s="17">
        <f t="shared" ref="H18:H19" si="3">F18*G18</f>
        <v>0.37</v>
      </c>
      <c r="I18" s="38" t="s">
        <v>64</v>
      </c>
    </row>
    <row r="19">
      <c r="A19" s="6" t="s">
        <v>65</v>
      </c>
      <c r="B19" s="6" t="s">
        <v>66</v>
      </c>
      <c r="C19" s="19" t="s">
        <v>67</v>
      </c>
      <c r="D19" s="36" t="s">
        <v>68</v>
      </c>
      <c r="E19" s="39"/>
      <c r="F19" s="19">
        <v>1.0</v>
      </c>
      <c r="G19" s="19">
        <v>2.29</v>
      </c>
      <c r="H19" s="19">
        <f t="shared" si="3"/>
        <v>2.29</v>
      </c>
      <c r="I19" s="40"/>
    </row>
    <row r="20">
      <c r="A20" s="41"/>
      <c r="B20" s="41" t="s">
        <v>69</v>
      </c>
      <c r="C20" s="42" t="s">
        <v>70</v>
      </c>
      <c r="D20" s="43" t="s">
        <v>71</v>
      </c>
      <c r="E20" s="44"/>
      <c r="F20" s="42">
        <v>1.0</v>
      </c>
      <c r="G20" s="42">
        <v>3.92</v>
      </c>
      <c r="H20" s="42"/>
      <c r="I20" s="40"/>
    </row>
    <row r="21">
      <c r="A21" s="45"/>
      <c r="B21" s="41" t="s">
        <v>72</v>
      </c>
      <c r="C21" s="41" t="s">
        <v>73</v>
      </c>
      <c r="D21" s="43" t="s">
        <v>74</v>
      </c>
      <c r="E21" s="44"/>
      <c r="F21" s="42">
        <v>1.0</v>
      </c>
      <c r="G21" s="42">
        <v>2.63</v>
      </c>
      <c r="H21" s="42"/>
      <c r="I21" s="38" t="s">
        <v>75</v>
      </c>
    </row>
    <row r="22">
      <c r="A22" s="2" t="s">
        <v>76</v>
      </c>
      <c r="B22" s="3"/>
      <c r="C22" s="3"/>
      <c r="D22" s="3"/>
      <c r="E22" s="3"/>
      <c r="F22" s="3"/>
      <c r="G22" s="3"/>
      <c r="H22" s="3"/>
      <c r="I22" s="5"/>
    </row>
    <row r="23">
      <c r="A23" s="14" t="s">
        <v>77</v>
      </c>
      <c r="B23" s="14" t="s">
        <v>78</v>
      </c>
      <c r="C23" s="6" t="s">
        <v>79</v>
      </c>
      <c r="D23" s="16" t="s">
        <v>80</v>
      </c>
      <c r="E23" s="13"/>
      <c r="F23" s="6">
        <v>2.0</v>
      </c>
      <c r="G23" s="6">
        <v>0.64</v>
      </c>
      <c r="H23" s="6">
        <f t="shared" ref="H23:H27" si="4">F23*G23</f>
        <v>1.28</v>
      </c>
      <c r="I23" s="5"/>
    </row>
    <row r="24">
      <c r="A24" s="14" t="s">
        <v>81</v>
      </c>
      <c r="B24" s="14" t="s">
        <v>82</v>
      </c>
      <c r="C24" s="6" t="s">
        <v>83</v>
      </c>
      <c r="D24" s="46" t="s">
        <v>84</v>
      </c>
      <c r="E24" s="13"/>
      <c r="F24" s="6">
        <v>1.0</v>
      </c>
      <c r="G24" s="6">
        <v>0.32</v>
      </c>
      <c r="H24" s="6">
        <f t="shared" si="4"/>
        <v>0.32</v>
      </c>
      <c r="I24" s="5"/>
    </row>
    <row r="25">
      <c r="A25" s="14" t="s">
        <v>85</v>
      </c>
      <c r="B25" s="14" t="s">
        <v>86</v>
      </c>
      <c r="C25" s="17" t="s">
        <v>79</v>
      </c>
      <c r="D25" s="47" t="s">
        <v>87</v>
      </c>
      <c r="E25" s="37"/>
      <c r="F25" s="17">
        <v>1.0</v>
      </c>
      <c r="G25" s="17">
        <v>0.4</v>
      </c>
      <c r="H25" s="17">
        <f t="shared" si="4"/>
        <v>0.4</v>
      </c>
      <c r="I25" s="38" t="s">
        <v>88</v>
      </c>
    </row>
    <row r="26">
      <c r="A26" s="14" t="s">
        <v>89</v>
      </c>
      <c r="B26" s="14" t="s">
        <v>90</v>
      </c>
      <c r="C26" s="6" t="s">
        <v>91</v>
      </c>
      <c r="D26" s="16" t="s">
        <v>92</v>
      </c>
      <c r="E26" s="13"/>
      <c r="F26" s="6">
        <v>2.0</v>
      </c>
      <c r="G26" s="6">
        <v>2.84</v>
      </c>
      <c r="H26" s="6">
        <f t="shared" si="4"/>
        <v>5.68</v>
      </c>
      <c r="I26" s="5"/>
    </row>
    <row r="27">
      <c r="A27" s="14" t="s">
        <v>93</v>
      </c>
      <c r="B27" s="14" t="s">
        <v>94</v>
      </c>
      <c r="C27" s="17" t="s">
        <v>79</v>
      </c>
      <c r="D27" s="46" t="s">
        <v>95</v>
      </c>
      <c r="E27" s="13"/>
      <c r="F27" s="6">
        <v>1.0</v>
      </c>
      <c r="G27" s="6">
        <v>0.97</v>
      </c>
      <c r="H27" s="6">
        <f t="shared" si="4"/>
        <v>0.97</v>
      </c>
      <c r="I27" s="48" t="s">
        <v>96</v>
      </c>
    </row>
    <row r="28">
      <c r="A28" s="49"/>
      <c r="B28" s="49" t="s">
        <v>97</v>
      </c>
      <c r="C28" s="49" t="s">
        <v>79</v>
      </c>
      <c r="D28" s="50" t="s">
        <v>98</v>
      </c>
      <c r="E28" s="51"/>
      <c r="F28" s="49">
        <v>1.0</v>
      </c>
      <c r="G28" s="49">
        <v>0.23</v>
      </c>
      <c r="H28" s="51"/>
      <c r="I28" s="5"/>
    </row>
    <row r="29">
      <c r="A29" s="52" t="s">
        <v>89</v>
      </c>
      <c r="B29" s="52" t="s">
        <v>99</v>
      </c>
      <c r="C29" s="53" t="s">
        <v>100</v>
      </c>
      <c r="D29" s="36">
        <v>8040.0001</v>
      </c>
      <c r="E29" s="54"/>
      <c r="F29" s="53">
        <v>4.0</v>
      </c>
      <c r="G29" s="53">
        <v>0.79</v>
      </c>
      <c r="H29" s="54">
        <f t="shared" ref="H29:H30" si="5">F29*G29</f>
        <v>3.16</v>
      </c>
      <c r="I29" s="5"/>
    </row>
    <row r="30">
      <c r="A30" s="52" t="s">
        <v>93</v>
      </c>
      <c r="B30" s="52" t="s">
        <v>101</v>
      </c>
      <c r="C30" s="17" t="s">
        <v>79</v>
      </c>
      <c r="D30" s="36" t="s">
        <v>102</v>
      </c>
      <c r="E30" s="54"/>
      <c r="F30" s="53">
        <v>2.0</v>
      </c>
      <c r="G30" s="53">
        <v>0.21</v>
      </c>
      <c r="H30" s="54">
        <f t="shared" si="5"/>
        <v>0.42</v>
      </c>
      <c r="I30" s="48" t="s">
        <v>103</v>
      </c>
    </row>
    <row r="31">
      <c r="A31" s="55"/>
      <c r="B31" s="55" t="s">
        <v>104</v>
      </c>
      <c r="C31" s="49" t="s">
        <v>105</v>
      </c>
      <c r="D31" s="50">
        <v>3522.0</v>
      </c>
      <c r="E31" s="51"/>
      <c r="F31" s="49">
        <v>4.0</v>
      </c>
      <c r="G31" s="49">
        <v>0.19</v>
      </c>
      <c r="H31" s="51"/>
      <c r="I31" s="5"/>
    </row>
    <row r="33">
      <c r="G33" s="56" t="s">
        <v>106</v>
      </c>
      <c r="H33" s="57">
        <f>SUM(H3:H31)</f>
        <v>41.305</v>
      </c>
    </row>
  </sheetData>
  <mergeCells count="3">
    <mergeCell ref="A2:H2"/>
    <mergeCell ref="A10:H10"/>
    <mergeCell ref="A22:H22"/>
  </mergeCells>
  <hyperlinks>
    <hyperlink r:id="rId1" ref="D3"/>
    <hyperlink r:id="rId2" ref="E3"/>
    <hyperlink r:id="rId3" ref="D4"/>
    <hyperlink r:id="rId4" ref="E4"/>
    <hyperlink r:id="rId5" ref="D5"/>
    <hyperlink r:id="rId6" ref="D6"/>
    <hyperlink r:id="rId7" ref="D7"/>
    <hyperlink r:id="rId8" ref="D8"/>
    <hyperlink r:id="rId9" ref="D11"/>
    <hyperlink r:id="rId10" ref="D12"/>
    <hyperlink r:id="rId11" ref="D13"/>
    <hyperlink r:id="rId12" ref="D14"/>
    <hyperlink r:id="rId13" ref="E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69.57"/>
    <col customWidth="1" min="3" max="3" width="21.14"/>
    <col customWidth="1" min="4" max="4" width="24.86"/>
    <col customWidth="1" min="5" max="6" width="9.0"/>
    <col customWidth="1" min="7" max="7" width="1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>
      <c r="A2" s="58"/>
      <c r="B2" s="2" t="s">
        <v>9</v>
      </c>
      <c r="C2" s="3"/>
      <c r="D2" s="3"/>
      <c r="E2" s="3"/>
      <c r="F2" s="3"/>
      <c r="G2" s="4"/>
    </row>
    <row r="3">
      <c r="A3" s="6" t="s">
        <v>10</v>
      </c>
      <c r="B3" s="6" t="s">
        <v>11</v>
      </c>
      <c r="C3" s="6" t="s">
        <v>12</v>
      </c>
      <c r="D3" s="7" t="s">
        <v>13</v>
      </c>
      <c r="E3" s="6">
        <v>2.0</v>
      </c>
      <c r="F3" s="6">
        <v>0.37</v>
      </c>
      <c r="G3" s="6">
        <f>E3*F3</f>
        <v>0.74</v>
      </c>
    </row>
    <row r="4">
      <c r="A4" s="6" t="s">
        <v>10</v>
      </c>
      <c r="B4" s="6" t="s">
        <v>15</v>
      </c>
      <c r="C4" s="8" t="s">
        <v>12</v>
      </c>
      <c r="D4" s="9" t="s">
        <v>16</v>
      </c>
      <c r="E4" s="10">
        <v>2.0</v>
      </c>
      <c r="F4" s="11">
        <v>0.31</v>
      </c>
      <c r="G4" s="11">
        <f>F4*E4</f>
        <v>0.62</v>
      </c>
    </row>
    <row r="5">
      <c r="A5" s="6" t="s">
        <v>17</v>
      </c>
      <c r="B5" s="6" t="s">
        <v>18</v>
      </c>
      <c r="C5" s="6" t="s">
        <v>19</v>
      </c>
      <c r="D5" s="12" t="s">
        <v>20</v>
      </c>
      <c r="E5" s="6">
        <v>4.0</v>
      </c>
      <c r="F5" s="6">
        <v>0.22</v>
      </c>
      <c r="G5" s="6">
        <f t="shared" ref="G5:G9" si="1">E5*F5</f>
        <v>0.88</v>
      </c>
    </row>
    <row r="6">
      <c r="A6" s="14" t="s">
        <v>21</v>
      </c>
      <c r="B6" s="6" t="s">
        <v>22</v>
      </c>
      <c r="C6" s="6" t="s">
        <v>23</v>
      </c>
      <c r="D6" s="16" t="s">
        <v>24</v>
      </c>
      <c r="E6" s="6">
        <v>20.0</v>
      </c>
      <c r="F6" s="6">
        <v>0.464</v>
      </c>
      <c r="G6" s="6">
        <f t="shared" si="1"/>
        <v>9.28</v>
      </c>
    </row>
    <row r="7">
      <c r="A7" s="17" t="s">
        <v>25</v>
      </c>
      <c r="B7" s="6" t="s">
        <v>26</v>
      </c>
      <c r="C7" s="19" t="s">
        <v>27</v>
      </c>
      <c r="D7" s="20" t="s">
        <v>28</v>
      </c>
      <c r="E7" s="17">
        <v>10.0</v>
      </c>
      <c r="F7" s="17">
        <v>0.266</v>
      </c>
      <c r="G7" s="21">
        <f t="shared" si="1"/>
        <v>2.66</v>
      </c>
    </row>
    <row r="8">
      <c r="A8" s="6" t="s">
        <v>29</v>
      </c>
      <c r="B8" s="6" t="s">
        <v>30</v>
      </c>
      <c r="C8" s="6" t="s">
        <v>31</v>
      </c>
      <c r="D8" s="12" t="s">
        <v>32</v>
      </c>
      <c r="E8" s="6">
        <v>2.0</v>
      </c>
      <c r="F8" s="6">
        <v>7.34</v>
      </c>
      <c r="G8" s="22">
        <f t="shared" si="1"/>
        <v>14.68</v>
      </c>
    </row>
    <row r="9">
      <c r="A9" s="23" t="s">
        <v>33</v>
      </c>
      <c r="B9" s="23" t="s">
        <v>34</v>
      </c>
      <c r="C9" s="23" t="s">
        <v>35</v>
      </c>
      <c r="D9" s="24" t="str">
        <f>HYPERLINK("https://www.mouser.com/ProductDetail/Phoenix-Contact/1714971?qs=cyzODkzcbwDjA%252BSs8M2BCQ%3D%3D","1714971")</f>
        <v>1714971</v>
      </c>
      <c r="E9" s="23">
        <v>8.0</v>
      </c>
      <c r="F9" s="23">
        <v>1.45</v>
      </c>
      <c r="G9" s="22">
        <f t="shared" si="1"/>
        <v>11.6</v>
      </c>
    </row>
    <row r="10">
      <c r="A10" s="2"/>
      <c r="B10" s="2" t="s">
        <v>36</v>
      </c>
      <c r="C10" s="3"/>
      <c r="D10" s="3"/>
      <c r="E10" s="3"/>
      <c r="F10" s="3"/>
      <c r="G10" s="3"/>
    </row>
    <row r="11">
      <c r="A11" s="19" t="s">
        <v>37</v>
      </c>
      <c r="B11" s="19" t="s">
        <v>38</v>
      </c>
      <c r="C11" s="19" t="s">
        <v>39</v>
      </c>
      <c r="D11" s="26" t="s">
        <v>40</v>
      </c>
      <c r="E11" s="59">
        <v>2.0</v>
      </c>
      <c r="F11" s="28">
        <v>0.61</v>
      </c>
      <c r="G11" s="27">
        <f t="shared" ref="G11:G18" si="2">E11*F11</f>
        <v>1.22</v>
      </c>
    </row>
    <row r="12">
      <c r="A12" s="19" t="s">
        <v>41</v>
      </c>
      <c r="B12" s="19" t="s">
        <v>42</v>
      </c>
      <c r="C12" s="19" t="s">
        <v>43</v>
      </c>
      <c r="D12" s="29" t="s">
        <v>44</v>
      </c>
      <c r="E12" s="17">
        <v>2.0</v>
      </c>
      <c r="F12" s="30">
        <v>0.6</v>
      </c>
      <c r="G12" s="17">
        <f t="shared" si="2"/>
        <v>1.2</v>
      </c>
    </row>
    <row r="13">
      <c r="A13" s="19" t="s">
        <v>45</v>
      </c>
      <c r="B13" s="19" t="s">
        <v>46</v>
      </c>
      <c r="C13" s="19" t="s">
        <v>23</v>
      </c>
      <c r="D13" s="29" t="s">
        <v>47</v>
      </c>
      <c r="E13" s="17">
        <v>2.0</v>
      </c>
      <c r="F13" s="17">
        <v>0.443</v>
      </c>
      <c r="G13" s="17">
        <f t="shared" si="2"/>
        <v>0.886</v>
      </c>
    </row>
    <row r="14">
      <c r="A14" s="14" t="s">
        <v>48</v>
      </c>
      <c r="B14" s="14" t="s">
        <v>49</v>
      </c>
      <c r="C14" s="6" t="s">
        <v>12</v>
      </c>
      <c r="D14" s="16" t="s">
        <v>50</v>
      </c>
      <c r="E14" s="6">
        <v>4.0</v>
      </c>
      <c r="F14" s="31">
        <v>0.3</v>
      </c>
      <c r="G14" s="6">
        <f t="shared" si="2"/>
        <v>1.2</v>
      </c>
    </row>
    <row r="15">
      <c r="A15" s="6" t="s">
        <v>51</v>
      </c>
      <c r="B15" s="6" t="s">
        <v>52</v>
      </c>
      <c r="C15" s="6" t="s">
        <v>39</v>
      </c>
      <c r="D15" s="7" t="s">
        <v>53</v>
      </c>
      <c r="E15" s="6">
        <v>2.0</v>
      </c>
      <c r="F15" s="6">
        <v>0.51</v>
      </c>
      <c r="G15" s="6">
        <f t="shared" si="2"/>
        <v>1.02</v>
      </c>
    </row>
    <row r="16">
      <c r="A16" s="6" t="s">
        <v>54</v>
      </c>
      <c r="B16" s="6" t="s">
        <v>55</v>
      </c>
      <c r="C16" s="6" t="s">
        <v>56</v>
      </c>
      <c r="D16" s="7" t="s">
        <v>57</v>
      </c>
      <c r="E16" s="6">
        <v>4.0</v>
      </c>
      <c r="F16" s="6">
        <v>0.09</v>
      </c>
      <c r="G16" s="6">
        <f t="shared" si="2"/>
        <v>0.36</v>
      </c>
    </row>
    <row r="17">
      <c r="A17" s="6" t="s">
        <v>61</v>
      </c>
      <c r="B17" s="6" t="s">
        <v>62</v>
      </c>
      <c r="C17" s="17" t="s">
        <v>39</v>
      </c>
      <c r="D17" s="36" t="s">
        <v>63</v>
      </c>
      <c r="E17" s="17">
        <v>2.0</v>
      </c>
      <c r="F17" s="17">
        <v>0.37</v>
      </c>
      <c r="G17" s="17">
        <f t="shared" si="2"/>
        <v>0.74</v>
      </c>
    </row>
    <row r="18">
      <c r="A18" s="6" t="s">
        <v>65</v>
      </c>
      <c r="B18" s="6" t="s">
        <v>66</v>
      </c>
      <c r="C18" s="19" t="s">
        <v>67</v>
      </c>
      <c r="D18" s="36" t="s">
        <v>68</v>
      </c>
      <c r="E18" s="19">
        <v>2.0</v>
      </c>
      <c r="F18" s="19">
        <v>2.29</v>
      </c>
      <c r="G18" s="19">
        <f t="shared" si="2"/>
        <v>4.58</v>
      </c>
    </row>
    <row r="19">
      <c r="A19" s="2"/>
      <c r="B19" s="2" t="s">
        <v>76</v>
      </c>
      <c r="C19" s="3"/>
      <c r="D19" s="3"/>
      <c r="E19" s="3"/>
      <c r="F19" s="3"/>
      <c r="G19" s="3"/>
    </row>
    <row r="20">
      <c r="A20" s="14" t="s">
        <v>77</v>
      </c>
      <c r="B20" s="14" t="s">
        <v>78</v>
      </c>
      <c r="C20" s="6" t="s">
        <v>79</v>
      </c>
      <c r="D20" s="16" t="s">
        <v>80</v>
      </c>
      <c r="E20" s="6">
        <v>4.0</v>
      </c>
      <c r="F20" s="6">
        <v>0.64</v>
      </c>
      <c r="G20" s="6">
        <f t="shared" ref="G20:G26" si="3">E20*F20</f>
        <v>2.56</v>
      </c>
    </row>
    <row r="21">
      <c r="A21" s="14" t="s">
        <v>81</v>
      </c>
      <c r="B21" s="14" t="s">
        <v>82</v>
      </c>
      <c r="C21" s="6" t="s">
        <v>83</v>
      </c>
      <c r="D21" s="46" t="s">
        <v>84</v>
      </c>
      <c r="E21" s="6">
        <v>2.0</v>
      </c>
      <c r="F21" s="6">
        <v>0.32</v>
      </c>
      <c r="G21" s="6">
        <f t="shared" si="3"/>
        <v>0.64</v>
      </c>
    </row>
    <row r="22">
      <c r="A22" s="14" t="s">
        <v>85</v>
      </c>
      <c r="B22" s="14" t="s">
        <v>86</v>
      </c>
      <c r="C22" s="17" t="s">
        <v>79</v>
      </c>
      <c r="D22" s="47" t="s">
        <v>87</v>
      </c>
      <c r="E22" s="17">
        <v>2.0</v>
      </c>
      <c r="F22" s="17">
        <v>0.4</v>
      </c>
      <c r="G22" s="17">
        <f t="shared" si="3"/>
        <v>0.8</v>
      </c>
    </row>
    <row r="23">
      <c r="A23" s="14" t="s">
        <v>89</v>
      </c>
      <c r="B23" s="14" t="s">
        <v>90</v>
      </c>
      <c r="C23" s="6" t="s">
        <v>91</v>
      </c>
      <c r="D23" s="16" t="s">
        <v>92</v>
      </c>
      <c r="E23" s="6">
        <v>4.0</v>
      </c>
      <c r="F23" s="6">
        <v>2.84</v>
      </c>
      <c r="G23" s="6">
        <f t="shared" si="3"/>
        <v>11.36</v>
      </c>
    </row>
    <row r="24">
      <c r="A24" s="14" t="s">
        <v>93</v>
      </c>
      <c r="B24" s="14" t="s">
        <v>94</v>
      </c>
      <c r="C24" s="17" t="s">
        <v>79</v>
      </c>
      <c r="D24" s="46" t="s">
        <v>95</v>
      </c>
      <c r="E24" s="6">
        <v>2.0</v>
      </c>
      <c r="F24" s="6">
        <v>0.97</v>
      </c>
      <c r="G24" s="6">
        <f t="shared" si="3"/>
        <v>1.94</v>
      </c>
    </row>
    <row r="25">
      <c r="A25" s="52" t="s">
        <v>89</v>
      </c>
      <c r="B25" s="52" t="s">
        <v>99</v>
      </c>
      <c r="C25" s="53" t="s">
        <v>100</v>
      </c>
      <c r="D25" s="36">
        <v>8040.0001</v>
      </c>
      <c r="E25" s="53">
        <v>8.0</v>
      </c>
      <c r="F25" s="53">
        <v>0.79</v>
      </c>
      <c r="G25" s="54">
        <f t="shared" si="3"/>
        <v>6.32</v>
      </c>
    </row>
    <row r="26">
      <c r="A26" s="52" t="s">
        <v>93</v>
      </c>
      <c r="B26" s="52" t="s">
        <v>101</v>
      </c>
      <c r="C26" s="19" t="s">
        <v>79</v>
      </c>
      <c r="D26" s="36" t="s">
        <v>102</v>
      </c>
      <c r="E26" s="53">
        <v>4.0</v>
      </c>
      <c r="F26" s="53">
        <v>0.21</v>
      </c>
      <c r="G26" s="54">
        <f t="shared" si="3"/>
        <v>0.84</v>
      </c>
    </row>
    <row r="27">
      <c r="B27" s="2" t="s">
        <v>107</v>
      </c>
      <c r="C27" s="3"/>
      <c r="D27" s="3"/>
      <c r="E27" s="3"/>
      <c r="F27" s="3"/>
      <c r="G27" s="3"/>
    </row>
    <row r="28">
      <c r="B28" s="52" t="s">
        <v>108</v>
      </c>
      <c r="C28" s="52" t="s">
        <v>109</v>
      </c>
      <c r="D28" s="60" t="s">
        <v>110</v>
      </c>
      <c r="E28" s="52">
        <v>3.0</v>
      </c>
      <c r="F28" s="52">
        <v>0.7</v>
      </c>
      <c r="G28" s="52">
        <f t="shared" ref="G28:G34" si="4">E28*F28</f>
        <v>2.1</v>
      </c>
    </row>
    <row r="29">
      <c r="B29" s="52" t="s">
        <v>111</v>
      </c>
      <c r="C29" s="52" t="s">
        <v>112</v>
      </c>
      <c r="D29" s="60" t="s">
        <v>113</v>
      </c>
      <c r="E29" s="52">
        <v>3.0</v>
      </c>
      <c r="F29" s="52">
        <v>0.5</v>
      </c>
      <c r="G29" s="52">
        <f t="shared" si="4"/>
        <v>1.5</v>
      </c>
    </row>
    <row r="30">
      <c r="B30" s="52" t="s">
        <v>114</v>
      </c>
      <c r="C30" s="61" t="s">
        <v>115</v>
      </c>
      <c r="D30" s="62" t="s">
        <v>116</v>
      </c>
      <c r="E30" s="63">
        <v>3.0</v>
      </c>
      <c r="F30" s="63">
        <v>0.2</v>
      </c>
      <c r="G30" s="61">
        <f t="shared" si="4"/>
        <v>0.6</v>
      </c>
    </row>
    <row r="31">
      <c r="B31" s="52" t="s">
        <v>117</v>
      </c>
      <c r="C31" s="61" t="s">
        <v>118</v>
      </c>
      <c r="D31" s="62" t="s">
        <v>119</v>
      </c>
      <c r="E31" s="63">
        <v>3.0</v>
      </c>
      <c r="F31" s="63">
        <v>0.14</v>
      </c>
      <c r="G31" s="61">
        <f t="shared" si="4"/>
        <v>0.42</v>
      </c>
    </row>
    <row r="32">
      <c r="B32" s="52" t="s">
        <v>120</v>
      </c>
      <c r="C32" s="63" t="s">
        <v>105</v>
      </c>
      <c r="D32" s="62">
        <v>1066.0</v>
      </c>
      <c r="E32" s="63">
        <v>3.0</v>
      </c>
      <c r="F32" s="63">
        <v>1.26</v>
      </c>
      <c r="G32" s="61">
        <f t="shared" si="4"/>
        <v>3.78</v>
      </c>
    </row>
    <row r="33">
      <c r="B33" s="52" t="s">
        <v>121</v>
      </c>
      <c r="C33" s="63" t="s">
        <v>122</v>
      </c>
      <c r="D33" s="62" t="s">
        <v>123</v>
      </c>
      <c r="E33" s="63">
        <v>10.0</v>
      </c>
      <c r="F33" s="63">
        <v>0.212</v>
      </c>
      <c r="G33" s="61">
        <f t="shared" si="4"/>
        <v>2.12</v>
      </c>
    </row>
    <row r="34">
      <c r="B34" s="52" t="s">
        <v>124</v>
      </c>
      <c r="C34" s="61" t="s">
        <v>125</v>
      </c>
      <c r="D34" s="62" t="s">
        <v>126</v>
      </c>
      <c r="E34" s="63">
        <v>3.0</v>
      </c>
      <c r="F34" s="63">
        <v>0.17</v>
      </c>
      <c r="G34" s="61">
        <f t="shared" si="4"/>
        <v>0.51</v>
      </c>
    </row>
    <row r="36">
      <c r="F36" s="56" t="s">
        <v>106</v>
      </c>
      <c r="G36" s="57">
        <f>SUM(G3:G34)</f>
        <v>87.156</v>
      </c>
    </row>
  </sheetData>
  <mergeCells count="4">
    <mergeCell ref="B2:G2"/>
    <mergeCell ref="B10:G10"/>
    <mergeCell ref="B19:G19"/>
    <mergeCell ref="B27:G27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8"/>
    <hyperlink r:id="rId23" ref="D29"/>
    <hyperlink r:id="rId24" ref="D30"/>
    <hyperlink r:id="rId25" ref="D31"/>
    <hyperlink r:id="rId26" ref="D32"/>
    <hyperlink r:id="rId27" ref="D33"/>
    <hyperlink r:id="rId28" ref="D3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9"/>
</worksheet>
</file>