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drawings/drawing75.xml" ContentType="application/vnd.openxmlformats-officedocument.drawing+xml"/>
  <Override PartName="/xl/drawings/drawing76.xml" ContentType="application/vnd.openxmlformats-officedocument.drawing+xml"/>
  <Override PartName="/xl/drawings/drawing77.xml" ContentType="application/vnd.openxmlformats-officedocument.drawing+xml"/>
  <Override PartName="/xl/drawings/drawing78.xml" ContentType="application/vnd.openxmlformats-officedocument.drawing+xml"/>
  <Override PartName="/xl/drawings/drawing79.xml" ContentType="application/vnd.openxmlformats-officedocument.drawing+xml"/>
  <Override PartName="/xl/drawings/drawing80.xml" ContentType="application/vnd.openxmlformats-officedocument.drawing+xml"/>
  <Override PartName="/xl/drawings/drawing81.xml" ContentType="application/vnd.openxmlformats-officedocument.drawing+xml"/>
  <Override PartName="/xl/drawings/drawing82.xml" ContentType="application/vnd.openxmlformats-officedocument.drawing+xml"/>
  <Override PartName="/xl/drawings/drawing83.xml" ContentType="application/vnd.openxmlformats-officedocument.drawing+xml"/>
  <Override PartName="/xl/drawings/drawing84.xml" ContentType="application/vnd.openxmlformats-officedocument.drawing+xml"/>
  <Override PartName="/xl/drawings/drawing85.xml" ContentType="application/vnd.openxmlformats-officedocument.drawing+xml"/>
  <Override PartName="/xl/drawings/drawing86.xml" ContentType="application/vnd.openxmlformats-officedocument.drawing+xml"/>
  <Override PartName="/xl/drawings/drawing87.xml" ContentType="application/vnd.openxmlformats-officedocument.drawing+xml"/>
  <Override PartName="/xl/drawings/drawing88.xml" ContentType="application/vnd.openxmlformats-officedocument.drawing+xml"/>
  <Override PartName="/xl/drawings/drawing89.xml" ContentType="application/vnd.openxmlformats-officedocument.drawing+xml"/>
  <Override PartName="/xl/drawings/drawing90.xml" ContentType="application/vnd.openxmlformats-officedocument.drawing+xml"/>
  <Override PartName="/xl/drawings/drawing91.xml" ContentType="application/vnd.openxmlformats-officedocument.drawing+xml"/>
  <Override PartName="/xl/drawings/drawing92.xml" ContentType="application/vnd.openxmlformats-officedocument.drawing+xml"/>
  <Override PartName="/xl/drawings/drawing93.xml" ContentType="application/vnd.openxmlformats-officedocument.drawing+xml"/>
  <Override PartName="/xl/drawings/drawing94.xml" ContentType="application/vnd.openxmlformats-officedocument.drawing+xml"/>
  <Override PartName="/xl/drawings/drawing95.xml" ContentType="application/vnd.openxmlformats-officedocument.drawing+xml"/>
  <Override PartName="/xl/drawings/drawing96.xml" ContentType="application/vnd.openxmlformats-officedocument.drawing+xml"/>
  <Override PartName="/xl/drawings/drawing97.xml" ContentType="application/vnd.openxmlformats-officedocument.drawing+xml"/>
  <Override PartName="/xl/drawings/drawing98.xml" ContentType="application/vnd.openxmlformats-officedocument.drawing+xml"/>
  <Override PartName="/xl/drawings/drawing99.xml" ContentType="application/vnd.openxmlformats-officedocument.drawing+xml"/>
  <Override PartName="/xl/drawings/drawing100.xml" ContentType="application/vnd.openxmlformats-officedocument.drawing+xml"/>
  <Override PartName="/xl/drawings/drawing101.xml" ContentType="application/vnd.openxmlformats-officedocument.drawing+xml"/>
  <Override PartName="/xl/drawings/drawing102.xml" ContentType="application/vnd.openxmlformats-officedocument.drawing+xml"/>
  <Override PartName="/xl/drawings/drawing103.xml" ContentType="application/vnd.openxmlformats-officedocument.drawing+xml"/>
  <Override PartName="/xl/drawings/drawing104.xml" ContentType="application/vnd.openxmlformats-officedocument.drawing+xml"/>
  <Override PartName="/xl/drawings/drawing105.xml" ContentType="application/vnd.openxmlformats-officedocument.drawing+xml"/>
  <Override PartName="/xl/drawings/drawing106.xml" ContentType="application/vnd.openxmlformats-officedocument.drawing+xml"/>
  <Override PartName="/xl/drawings/drawing107.xml" ContentType="application/vnd.openxmlformats-officedocument.drawing+xml"/>
  <Override PartName="/xl/drawings/drawing108.xml" ContentType="application/vnd.openxmlformats-officedocument.drawing+xml"/>
  <Override PartName="/xl/drawings/drawing109.xml" ContentType="application/vnd.openxmlformats-officedocument.drawing+xml"/>
  <Override PartName="/xl/drawings/drawing110.xml" ContentType="application/vnd.openxmlformats-officedocument.drawing+xml"/>
  <Override PartName="/xl/drawings/drawing111.xml" ContentType="application/vnd.openxmlformats-officedocument.drawing+xml"/>
  <Override PartName="/xl/drawings/drawing112.xml" ContentType="application/vnd.openxmlformats-officedocument.drawing+xml"/>
  <Override PartName="/xl/drawings/drawing113.xml" ContentType="application/vnd.openxmlformats-officedocument.drawing+xml"/>
  <Override PartName="/xl/drawings/drawing114.xml" ContentType="application/vnd.openxmlformats-officedocument.drawing+xml"/>
  <Override PartName="/xl/drawings/drawing115.xml" ContentType="application/vnd.openxmlformats-officedocument.drawing+xml"/>
  <Override PartName="/xl/drawings/drawing116.xml" ContentType="application/vnd.openxmlformats-officedocument.drawing+xml"/>
  <Override PartName="/xl/drawings/drawing117.xml" ContentType="application/vnd.openxmlformats-officedocument.drawing+xml"/>
  <Override PartName="/xl/drawings/drawing118.xml" ContentType="application/vnd.openxmlformats-officedocument.drawing+xml"/>
  <Override PartName="/xl/drawings/drawing119.xml" ContentType="application/vnd.openxmlformats-officedocument.drawing+xml"/>
  <Override PartName="/xl/drawings/drawing120.xml" ContentType="application/vnd.openxmlformats-officedocument.drawing+xml"/>
  <Override PartName="/xl/drawings/drawing121.xml" ContentType="application/vnd.openxmlformats-officedocument.drawing+xml"/>
  <Override PartName="/xl/drawings/drawing122.xml" ContentType="application/vnd.openxmlformats-officedocument.drawing+xml"/>
  <Override PartName="/xl/drawings/drawing123.xml" ContentType="application/vnd.openxmlformats-officedocument.drawing+xml"/>
  <Override PartName="/xl/drawings/drawing124.xml" ContentType="application/vnd.openxmlformats-officedocument.drawing+xml"/>
  <Override PartName="/xl/drawings/drawing125.xml" ContentType="application/vnd.openxmlformats-officedocument.drawing+xml"/>
  <Override PartName="/xl/drawings/drawing126.xml" ContentType="application/vnd.openxmlformats-officedocument.drawing+xml"/>
  <Override PartName="/xl/drawings/drawing127.xml" ContentType="application/vnd.openxmlformats-officedocument.drawing+xml"/>
  <Override PartName="/xl/drawings/drawing128.xml" ContentType="application/vnd.openxmlformats-officedocument.drawing+xml"/>
  <Override PartName="/xl/drawings/drawing129.xml" ContentType="application/vnd.openxmlformats-officedocument.drawing+xml"/>
  <Override PartName="/xl/drawings/drawing130.xml" ContentType="application/vnd.openxmlformats-officedocument.drawing+xml"/>
  <Override PartName="/xl/drawings/drawing131.xml" ContentType="application/vnd.openxmlformats-officedocument.drawing+xml"/>
  <Override PartName="/xl/drawings/drawing132.xml" ContentType="application/vnd.openxmlformats-officedocument.drawing+xml"/>
  <Override PartName="/xl/drawings/drawing133.xml" ContentType="application/vnd.openxmlformats-officedocument.drawing+xml"/>
  <Override PartName="/xl/drawings/drawing134.xml" ContentType="application/vnd.openxmlformats-officedocument.drawing+xml"/>
  <Override PartName="/xl/drawings/drawing135.xml" ContentType="application/vnd.openxmlformats-officedocument.drawing+xml"/>
  <Override PartName="/xl/drawings/drawing136.xml" ContentType="application/vnd.openxmlformats-officedocument.drawing+xml"/>
  <Override PartName="/xl/drawings/drawing137.xml" ContentType="application/vnd.openxmlformats-officedocument.drawing+xml"/>
  <Override PartName="/xl/drawings/drawing138.xml" ContentType="application/vnd.openxmlformats-officedocument.drawing+xml"/>
  <Override PartName="/xl/drawings/drawing139.xml" ContentType="application/vnd.openxmlformats-officedocument.drawing+xml"/>
  <Override PartName="/xl/drawings/drawing140.xml" ContentType="application/vnd.openxmlformats-officedocument.drawing+xml"/>
  <Override PartName="/xl/drawings/drawing141.xml" ContentType="application/vnd.openxmlformats-officedocument.drawing+xml"/>
  <Override PartName="/xl/drawings/drawing142.xml" ContentType="application/vnd.openxmlformats-officedocument.drawing+xml"/>
  <Override PartName="/xl/drawings/drawing143.xml" ContentType="application/vnd.openxmlformats-officedocument.drawing+xml"/>
  <Override PartName="/xl/drawings/drawing144.xml" ContentType="application/vnd.openxmlformats-officedocument.drawing+xml"/>
  <Override PartName="/xl/drawings/drawing145.xml" ContentType="application/vnd.openxmlformats-officedocument.drawing+xml"/>
  <Override PartName="/xl/drawings/drawing146.xml" ContentType="application/vnd.openxmlformats-officedocument.drawing+xml"/>
  <Override PartName="/xl/drawings/drawing147.xml" ContentType="application/vnd.openxmlformats-officedocument.drawing+xml"/>
  <Override PartName="/xl/drawings/drawing148.xml" ContentType="application/vnd.openxmlformats-officedocument.drawing+xml"/>
  <Override PartName="/xl/drawings/drawing149.xml" ContentType="application/vnd.openxmlformats-officedocument.drawing+xml"/>
  <Override PartName="/xl/drawings/drawing150.xml" ContentType="application/vnd.openxmlformats-officedocument.drawing+xml"/>
  <Override PartName="/xl/drawings/drawing151.xml" ContentType="application/vnd.openxmlformats-officedocument.drawing+xml"/>
  <Override PartName="/xl/drawings/drawing152.xml" ContentType="application/vnd.openxmlformats-officedocument.drawing+xml"/>
  <Override PartName="/xl/drawings/drawing153.xml" ContentType="application/vnd.openxmlformats-officedocument.drawing+xml"/>
  <Override PartName="/xl/drawings/drawing154.xml" ContentType="application/vnd.openxmlformats-officedocument.drawing+xml"/>
  <Override PartName="/xl/drawings/drawing155.xml" ContentType="application/vnd.openxmlformats-officedocument.drawing+xml"/>
  <Override PartName="/xl/drawings/drawing156.xml" ContentType="application/vnd.openxmlformats-officedocument.drawing+xml"/>
  <Override PartName="/xl/drawings/drawing157.xml" ContentType="application/vnd.openxmlformats-officedocument.drawing+xml"/>
  <Override PartName="/xl/drawings/drawing158.xml" ContentType="application/vnd.openxmlformats-officedocument.drawing+xml"/>
  <Override PartName="/xl/drawings/drawing159.xml" ContentType="application/vnd.openxmlformats-officedocument.drawing+xml"/>
  <Override PartName="/xl/drawings/drawing160.xml" ContentType="application/vnd.openxmlformats-officedocument.drawing+xml"/>
  <Override PartName="/xl/drawings/drawing161.xml" ContentType="application/vnd.openxmlformats-officedocument.drawing+xml"/>
  <Override PartName="/xl/drawings/drawing162.xml" ContentType="application/vnd.openxmlformats-officedocument.drawing+xml"/>
  <Override PartName="/xl/drawings/drawing163.xml" ContentType="application/vnd.openxmlformats-officedocument.drawing+xml"/>
  <Override PartName="/xl/drawings/drawing164.xml" ContentType="application/vnd.openxmlformats-officedocument.drawing+xml"/>
  <Override PartName="/xl/drawings/drawing165.xml" ContentType="application/vnd.openxmlformats-officedocument.drawing+xml"/>
  <Override PartName="/xl/drawings/drawing16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20" yWindow="4335" windowWidth="11970" windowHeight="1575" tabRatio="928"/>
  </bookViews>
  <sheets>
    <sheet name="Menu" sheetId="234" r:id="rId1"/>
    <sheet name="Payroll Summary" sheetId="21" r:id="rId2"/>
    <sheet name="Allotment List" sheetId="235" r:id="rId3"/>
    <sheet name="Cash book USD" sheetId="237" r:id="rId4"/>
    <sheet name="Cash book EUR" sheetId="238" r:id="rId5"/>
    <sheet name="VShips Internal" sheetId="236" r:id="rId6"/>
    <sheet name="1" sheetId="151" r:id="rId7"/>
    <sheet name="2" sheetId="152" r:id="rId8"/>
    <sheet name="3" sheetId="153" r:id="rId9"/>
    <sheet name="4" sheetId="154" r:id="rId10"/>
    <sheet name="5" sheetId="155" r:id="rId11"/>
    <sheet name="6" sheetId="156" r:id="rId12"/>
    <sheet name="7" sheetId="157" r:id="rId13"/>
    <sheet name="8" sheetId="158" r:id="rId14"/>
    <sheet name="9" sheetId="159" r:id="rId15"/>
    <sheet name="10" sheetId="160" r:id="rId16"/>
    <sheet name="11" sheetId="161" r:id="rId17"/>
    <sheet name="12" sheetId="123" r:id="rId18"/>
    <sheet name="13" sheetId="124" r:id="rId19"/>
    <sheet name="14" sheetId="125" r:id="rId20"/>
    <sheet name="15" sheetId="126" r:id="rId21"/>
    <sheet name="16" sheetId="127" r:id="rId22"/>
    <sheet name="17" sheetId="128" r:id="rId23"/>
    <sheet name="18" sheetId="129" r:id="rId24"/>
    <sheet name="19" sheetId="130" r:id="rId25"/>
    <sheet name="20" sheetId="131" r:id="rId26"/>
    <sheet name="21" sheetId="132" r:id="rId27"/>
    <sheet name="22" sheetId="133" r:id="rId28"/>
    <sheet name="23" sheetId="138" r:id="rId29"/>
    <sheet name="24" sheetId="139" r:id="rId30"/>
    <sheet name="25" sheetId="140" r:id="rId31"/>
    <sheet name="26" sheetId="141" r:id="rId32"/>
    <sheet name="27" sheetId="142" r:id="rId33"/>
    <sheet name="28" sheetId="143" r:id="rId34"/>
    <sheet name="29" sheetId="144" r:id="rId35"/>
    <sheet name="30" sheetId="145" r:id="rId36"/>
    <sheet name="31" sheetId="146" r:id="rId37"/>
    <sheet name="32" sheetId="147" r:id="rId38"/>
    <sheet name="33" sheetId="148" r:id="rId39"/>
    <sheet name="34" sheetId="149" r:id="rId40"/>
    <sheet name="35" sheetId="134" r:id="rId41"/>
    <sheet name="36" sheetId="135" r:id="rId42"/>
    <sheet name="37" sheetId="136" r:id="rId43"/>
    <sheet name="38" sheetId="137" r:id="rId44"/>
    <sheet name="39" sheetId="162" r:id="rId45"/>
    <sheet name="40" sheetId="163" r:id="rId46"/>
    <sheet name="41" sheetId="164" r:id="rId47"/>
    <sheet name="42" sheetId="96" r:id="rId48"/>
    <sheet name="43" sheetId="150" r:id="rId49"/>
    <sheet name="44" sheetId="225" r:id="rId50"/>
    <sheet name="45" sheetId="228" r:id="rId51"/>
    <sheet name="46" sheetId="226" r:id="rId52"/>
    <sheet name="47" sheetId="227" r:id="rId53"/>
    <sheet name="48" sheetId="224" r:id="rId54"/>
    <sheet name="49" sheetId="239" r:id="rId55"/>
    <sheet name="50" sheetId="166" r:id="rId56"/>
    <sheet name="51" sheetId="167" r:id="rId57"/>
    <sheet name="52" sheetId="168" r:id="rId58"/>
    <sheet name="53" sheetId="169" r:id="rId59"/>
    <sheet name="54" sheetId="170" r:id="rId60"/>
    <sheet name="55" sheetId="171" r:id="rId61"/>
    <sheet name="56" sheetId="172" r:id="rId62"/>
    <sheet name="57" sheetId="173" r:id="rId63"/>
    <sheet name="58" sheetId="174" r:id="rId64"/>
    <sheet name="59" sheetId="175" r:id="rId65"/>
    <sheet name="60" sheetId="212" r:id="rId66"/>
    <sheet name="61" sheetId="213" r:id="rId67"/>
    <sheet name="62" sheetId="214" r:id="rId68"/>
    <sheet name="63" sheetId="215" r:id="rId69"/>
    <sheet name="64" sheetId="216" r:id="rId70"/>
    <sheet name="65" sheetId="217" r:id="rId71"/>
    <sheet name="66" sheetId="218" r:id="rId72"/>
    <sheet name="67" sheetId="219" r:id="rId73"/>
    <sheet name="68" sheetId="220" r:id="rId74"/>
    <sheet name="69" sheetId="221" r:id="rId75"/>
    <sheet name="70" sheetId="222" r:id="rId76"/>
    <sheet name="71" sheetId="223" r:id="rId77"/>
    <sheet name="72" sheetId="188" r:id="rId78"/>
    <sheet name="73" sheetId="189" r:id="rId79"/>
    <sheet name="74" sheetId="190" r:id="rId80"/>
    <sheet name="75" sheetId="191" r:id="rId81"/>
    <sheet name="76" sheetId="192" r:id="rId82"/>
    <sheet name="77" sheetId="193" r:id="rId83"/>
    <sheet name="78" sheetId="194" r:id="rId84"/>
    <sheet name="79" sheetId="195" r:id="rId85"/>
    <sheet name="80" sheetId="196" r:id="rId86"/>
    <sheet name="81" sheetId="197" r:id="rId87"/>
    <sheet name="82" sheetId="198" r:id="rId88"/>
    <sheet name="83" sheetId="200" r:id="rId89"/>
    <sheet name="84" sheetId="201" r:id="rId90"/>
    <sheet name="85" sheetId="229" r:id="rId91"/>
    <sheet name="86" sheetId="230" r:id="rId92"/>
    <sheet name="87" sheetId="231" r:id="rId93"/>
    <sheet name="88" sheetId="232" r:id="rId94"/>
    <sheet name="89" sheetId="233" r:id="rId95"/>
    <sheet name="90" sheetId="243" r:id="rId96"/>
    <sheet name="91" sheetId="244" r:id="rId97"/>
    <sheet name="92" sheetId="246" r:id="rId98"/>
    <sheet name="93" sheetId="247" r:id="rId99"/>
    <sheet name="94" sheetId="248" r:id="rId100"/>
    <sheet name="95" sheetId="245" r:id="rId101"/>
    <sheet name="96" sheetId="242" r:id="rId102"/>
    <sheet name="97" sheetId="241" r:id="rId103"/>
    <sheet name="98" sheetId="249" r:id="rId104"/>
    <sheet name="99" sheetId="250" r:id="rId105"/>
    <sheet name="100" sheetId="240" r:id="rId106"/>
    <sheet name="101" sheetId="251" r:id="rId107"/>
    <sheet name="102" sheetId="252" r:id="rId108"/>
    <sheet name="103" sheetId="253" r:id="rId109"/>
    <sheet name="104" sheetId="254" r:id="rId110"/>
    <sheet name="105" sheetId="255" r:id="rId111"/>
    <sheet name="106" sheetId="256" r:id="rId112"/>
    <sheet name="107" sheetId="257" r:id="rId113"/>
    <sheet name="108" sheetId="258" r:id="rId114"/>
    <sheet name="109" sheetId="259" r:id="rId115"/>
    <sheet name="110" sheetId="260" r:id="rId116"/>
    <sheet name="111" sheetId="261" r:id="rId117"/>
    <sheet name="112" sheetId="262" r:id="rId118"/>
    <sheet name="113" sheetId="263" r:id="rId119"/>
    <sheet name="114" sheetId="264" r:id="rId120"/>
    <sheet name="115" sheetId="265" r:id="rId121"/>
    <sheet name="116" sheetId="266" r:id="rId122"/>
    <sheet name="117" sheetId="267" r:id="rId123"/>
    <sheet name="118" sheetId="268" r:id="rId124"/>
    <sheet name="119" sheetId="269" r:id="rId125"/>
    <sheet name="120" sheetId="270" r:id="rId126"/>
    <sheet name="121" sheetId="271" r:id="rId127"/>
    <sheet name="122" sheetId="272" r:id="rId128"/>
    <sheet name="123" sheetId="273" r:id="rId129"/>
    <sheet name="124" sheetId="274" r:id="rId130"/>
    <sheet name="125" sheetId="275" r:id="rId131"/>
    <sheet name="126" sheetId="276" r:id="rId132"/>
    <sheet name="127" sheetId="277" r:id="rId133"/>
    <sheet name="128" sheetId="278" r:id="rId134"/>
    <sheet name="129" sheetId="279" r:id="rId135"/>
    <sheet name="130" sheetId="280" r:id="rId136"/>
    <sheet name="131" sheetId="281" r:id="rId137"/>
    <sheet name="132" sheetId="282" r:id="rId138"/>
    <sheet name="133" sheetId="283" r:id="rId139"/>
    <sheet name="134" sheetId="284" r:id="rId140"/>
    <sheet name="135" sheetId="285" r:id="rId141"/>
    <sheet name="136" sheetId="286" r:id="rId142"/>
    <sheet name="137" sheetId="287" r:id="rId143"/>
    <sheet name="138" sheetId="288" r:id="rId144"/>
    <sheet name="139" sheetId="289" r:id="rId145"/>
    <sheet name="140" sheetId="290" r:id="rId146"/>
    <sheet name="141" sheetId="291" r:id="rId147"/>
    <sheet name="142" sheetId="292" r:id="rId148"/>
    <sheet name="143" sheetId="293" r:id="rId149"/>
    <sheet name="144" sheetId="294" r:id="rId150"/>
    <sheet name="145" sheetId="295" r:id="rId151"/>
    <sheet name="146" sheetId="296" r:id="rId152"/>
    <sheet name="147" sheetId="297" r:id="rId153"/>
    <sheet name="148" sheetId="298" r:id="rId154"/>
    <sheet name="149" sheetId="299" r:id="rId155"/>
    <sheet name="150" sheetId="300" r:id="rId156"/>
    <sheet name="151" sheetId="301" r:id="rId157"/>
    <sheet name="152" sheetId="302" r:id="rId158"/>
    <sheet name="153" sheetId="303" r:id="rId159"/>
    <sheet name="154" sheetId="304" r:id="rId160"/>
    <sheet name="155" sheetId="305" r:id="rId161"/>
    <sheet name="156" sheetId="306" r:id="rId162"/>
    <sheet name="157" sheetId="307" r:id="rId163"/>
    <sheet name="158" sheetId="308" r:id="rId164"/>
    <sheet name="159" sheetId="309" r:id="rId165"/>
    <sheet name="160" sheetId="310" r:id="rId166"/>
  </sheets>
  <externalReferences>
    <externalReference r:id="rId167"/>
  </externalReferences>
  <definedNames>
    <definedName name="_Fill" hidden="1">#REF!</definedName>
    <definedName name="_xlnm._FilterDatabase" localSheetId="2" hidden="1">'Allotment List'!$A$9:$M$169</definedName>
    <definedName name="_xlnm._FilterDatabase" localSheetId="4" hidden="1">'Cash book EUR'!$A$17:$G$217</definedName>
    <definedName name="_xlnm._FilterDatabase" localSheetId="3" hidden="1">'Cash book USD'!$A$19:$G$219</definedName>
    <definedName name="_xlnm._FilterDatabase" localSheetId="1" hidden="1">'Payroll Summary'!$A$9:$AC$150</definedName>
    <definedName name="_xlnm.Print_Area" localSheetId="6">'1'!$A$1:$G$49</definedName>
    <definedName name="_xlnm.Print_Area" localSheetId="15">'10'!$A$1:$G$50</definedName>
    <definedName name="_xlnm.Print_Area" localSheetId="16">'11'!$A$1:$G$50</definedName>
    <definedName name="_xlnm.Print_Area" localSheetId="17">'12'!$A$1:$G$50</definedName>
    <definedName name="_xlnm.Print_Area" localSheetId="18">'13'!$A$1:$G$49</definedName>
    <definedName name="_xlnm.Print_Area" localSheetId="19">'14'!$A$1:$G$50</definedName>
    <definedName name="_xlnm.Print_Area" localSheetId="148">'143'!$A$1:$G$48</definedName>
    <definedName name="_xlnm.Print_Area" localSheetId="149">'144'!$A$1:$G$48</definedName>
    <definedName name="_xlnm.Print_Area" localSheetId="20">'15'!$A$1:$G$50</definedName>
    <definedName name="_xlnm.Print_Area" localSheetId="21">'16'!$A$1:$G$49</definedName>
    <definedName name="_xlnm.Print_Area" localSheetId="22">'17'!$A$1:$G$50</definedName>
    <definedName name="_xlnm.Print_Area" localSheetId="23">'18'!$A$1:$G$50</definedName>
    <definedName name="_xlnm.Print_Area" localSheetId="24">'19'!$A$1:$G$50</definedName>
    <definedName name="_xlnm.Print_Area" localSheetId="7">'2'!$A$1:$G$49</definedName>
    <definedName name="_xlnm.Print_Area" localSheetId="25">'20'!$A$1:$G$49</definedName>
    <definedName name="_xlnm.Print_Area" localSheetId="26">'21'!$A$1:$G$50</definedName>
    <definedName name="_xlnm.Print_Area" localSheetId="27">'22'!$A$1:$G$52</definedName>
    <definedName name="_xlnm.Print_Area" localSheetId="28">'23'!$A$1:$G$50</definedName>
    <definedName name="_xlnm.Print_Area" localSheetId="29">'24'!$A$1:$G$51</definedName>
    <definedName name="_xlnm.Print_Area" localSheetId="30">'25'!$A$1:$G$52</definedName>
    <definedName name="_xlnm.Print_Area" localSheetId="31">'26'!$A$1:$G$51</definedName>
    <definedName name="_xlnm.Print_Area" localSheetId="32">'27'!$A$1:$G$50</definedName>
    <definedName name="_xlnm.Print_Area" localSheetId="33">'28'!$A$1:$G$49</definedName>
    <definedName name="_xlnm.Print_Area" localSheetId="34">'29'!$A$1:$G$50</definedName>
    <definedName name="_xlnm.Print_Area" localSheetId="8">'3'!$A$1:$G$49</definedName>
    <definedName name="_xlnm.Print_Area" localSheetId="35">'30'!$A$1:$G$50</definedName>
    <definedName name="_xlnm.Print_Area" localSheetId="36">'31'!$A$1:$G$51</definedName>
    <definedName name="_xlnm.Print_Area" localSheetId="37">'32'!$A$1:$G$50</definedName>
    <definedName name="_xlnm.Print_Area" localSheetId="38">'33'!$A$1:$G$50</definedName>
    <definedName name="_xlnm.Print_Area" localSheetId="39">'34'!$A$1:$G$49</definedName>
    <definedName name="_xlnm.Print_Area" localSheetId="40">'35'!$A$1:$G$50</definedName>
    <definedName name="_xlnm.Print_Area" localSheetId="41">'36'!$A$1:$G$50</definedName>
    <definedName name="_xlnm.Print_Area" localSheetId="42">'37'!$A$1:$G$50</definedName>
    <definedName name="_xlnm.Print_Area" localSheetId="43">'38'!$A$1:$G$50</definedName>
    <definedName name="_xlnm.Print_Area" localSheetId="44">'39'!$A$1:$G$50</definedName>
    <definedName name="_xlnm.Print_Area" localSheetId="9">'4'!$A$1:$G$49</definedName>
    <definedName name="_xlnm.Print_Area" localSheetId="45">'40'!$A$1:$G$50</definedName>
    <definedName name="_xlnm.Print_Area" localSheetId="46">'41'!$A$1:$G$50</definedName>
    <definedName name="_xlnm.Print_Area" localSheetId="47">'42'!$A$1:$G$49</definedName>
    <definedName name="_xlnm.Print_Area" localSheetId="48">'43'!$A$1:$G$53</definedName>
    <definedName name="_xlnm.Print_Area" localSheetId="49">'44'!$A$1:$G$51</definedName>
    <definedName name="_xlnm.Print_Area" localSheetId="50">'45'!$A$1:$G$50</definedName>
    <definedName name="_xlnm.Print_Area" localSheetId="51">'46'!$A$1:$G$53</definedName>
    <definedName name="_xlnm.Print_Area" localSheetId="52">'47'!$A$1:$G$50</definedName>
    <definedName name="_xlnm.Print_Area" localSheetId="53">'48'!$A$1:$G$50</definedName>
    <definedName name="_xlnm.Print_Area" localSheetId="54">'49'!$A$1:$G$50</definedName>
    <definedName name="_xlnm.Print_Area" localSheetId="10">'5'!$A$1:$G$49</definedName>
    <definedName name="_xlnm.Print_Area" localSheetId="55">'50'!$A$1:$G$50</definedName>
    <definedName name="_xlnm.Print_Area" localSheetId="56">'51'!$A$1:$G$49</definedName>
    <definedName name="_xlnm.Print_Area" localSheetId="57">'52'!$A$1:$G$49</definedName>
    <definedName name="_xlnm.Print_Area" localSheetId="58">'53'!$A$1:$G$50</definedName>
    <definedName name="_xlnm.Print_Area" localSheetId="59">'54'!$A$1:$G$49</definedName>
    <definedName name="_xlnm.Print_Area" localSheetId="11">'6'!$A$1:$G$49</definedName>
    <definedName name="_xlnm.Print_Area" localSheetId="12">'7'!$A$1:$G$49</definedName>
    <definedName name="_xlnm.Print_Area" localSheetId="13">'8'!$A$1:$G$49</definedName>
    <definedName name="_xlnm.Print_Area" localSheetId="14">'9'!$A$1:$G$49</definedName>
    <definedName name="_xlnm.Print_Area" localSheetId="2">'Allotment List'!$A$1:$M$109</definedName>
    <definedName name="_xlnm.Print_Area" localSheetId="4">'Cash book EUR'!$A$1:$I$222</definedName>
    <definedName name="_xlnm.Print_Area" localSheetId="3">'Cash book USD'!$A$1:$I$223</definedName>
    <definedName name="_xlnm.Print_Area" localSheetId="1">'Payroll Summary'!$A$1:$AD$169</definedName>
    <definedName name="_xlnm.Print_Area" localSheetId="5">'VShips Internal'!$A$1:$L$108</definedName>
    <definedName name="_xlnm.Print_Area">#REF!</definedName>
    <definedName name="PRINT_AREA_MI">#REF!</definedName>
    <definedName name="TOTO">#REF!</definedName>
  </definedNames>
  <calcPr calcId="145621"/>
</workbook>
</file>

<file path=xl/calcChain.xml><?xml version="1.0" encoding="utf-8"?>
<calcChain xmlns="http://schemas.openxmlformats.org/spreadsheetml/2006/main">
  <c r="Q169" i="21" l="1"/>
  <c r="P169" i="21"/>
  <c r="O169" i="21"/>
  <c r="N169" i="21"/>
  <c r="Q168" i="21"/>
  <c r="P168" i="21"/>
  <c r="O168" i="21"/>
  <c r="N168" i="21"/>
  <c r="Q167" i="21"/>
  <c r="P167" i="21"/>
  <c r="O167" i="21"/>
  <c r="N167" i="21"/>
  <c r="Q166" i="21"/>
  <c r="P166" i="21"/>
  <c r="O166" i="21"/>
  <c r="N166" i="21"/>
  <c r="Q165" i="21"/>
  <c r="P165" i="21"/>
  <c r="O165" i="21"/>
  <c r="N165" i="21"/>
  <c r="Q164" i="21"/>
  <c r="P164" i="21"/>
  <c r="O164" i="21"/>
  <c r="N164" i="21"/>
  <c r="Q163" i="21"/>
  <c r="P163" i="21"/>
  <c r="O163" i="21"/>
  <c r="N163" i="21"/>
  <c r="Q162" i="21"/>
  <c r="P162" i="21"/>
  <c r="O162" i="21"/>
  <c r="N162" i="21"/>
  <c r="Q161" i="21"/>
  <c r="P161" i="21"/>
  <c r="O161" i="21"/>
  <c r="N161" i="21"/>
  <c r="Q160" i="21"/>
  <c r="P160" i="21"/>
  <c r="O160" i="21"/>
  <c r="N160" i="21"/>
  <c r="Q159" i="21"/>
  <c r="P159" i="21"/>
  <c r="O159" i="21"/>
  <c r="N159" i="21"/>
  <c r="Q158" i="21"/>
  <c r="P158" i="21"/>
  <c r="O158" i="21"/>
  <c r="N158" i="21"/>
  <c r="Q157" i="21"/>
  <c r="P157" i="21"/>
  <c r="O157" i="21"/>
  <c r="N157" i="21"/>
  <c r="Q156" i="21"/>
  <c r="P156" i="21"/>
  <c r="O156" i="21"/>
  <c r="N156" i="21"/>
  <c r="Q155" i="21"/>
  <c r="P155" i="21"/>
  <c r="O155" i="21"/>
  <c r="N155" i="21"/>
  <c r="Q154" i="21"/>
  <c r="P154" i="21"/>
  <c r="O154" i="21"/>
  <c r="N154" i="21"/>
  <c r="Q153" i="21"/>
  <c r="P153" i="21"/>
  <c r="O153" i="21"/>
  <c r="N153" i="21"/>
  <c r="Q152" i="21"/>
  <c r="P152" i="21"/>
  <c r="O152" i="21"/>
  <c r="N152" i="21"/>
  <c r="Q151" i="21"/>
  <c r="P151" i="21"/>
  <c r="O151" i="21"/>
  <c r="N151" i="21"/>
  <c r="Q150" i="21"/>
  <c r="P150" i="21"/>
  <c r="O150" i="21"/>
  <c r="N150" i="21"/>
  <c r="Q149" i="21"/>
  <c r="P149" i="21"/>
  <c r="O149" i="21"/>
  <c r="N149" i="21"/>
  <c r="Q148" i="21"/>
  <c r="P148" i="21"/>
  <c r="O148" i="21"/>
  <c r="N148" i="21"/>
  <c r="Q147" i="21"/>
  <c r="P147" i="21"/>
  <c r="O147" i="21"/>
  <c r="N147" i="21"/>
  <c r="Q146" i="21"/>
  <c r="P146" i="21"/>
  <c r="O146" i="21"/>
  <c r="N146" i="21"/>
  <c r="Q145" i="21"/>
  <c r="P145" i="21"/>
  <c r="O145" i="21"/>
  <c r="N145" i="21"/>
  <c r="Q144" i="21"/>
  <c r="P144" i="21"/>
  <c r="O144" i="21"/>
  <c r="N144" i="21"/>
  <c r="Q143" i="21"/>
  <c r="P143" i="21"/>
  <c r="O143" i="21"/>
  <c r="N143" i="21"/>
  <c r="Q142" i="21"/>
  <c r="P142" i="21"/>
  <c r="O142" i="21"/>
  <c r="N142" i="21"/>
  <c r="Q141" i="21"/>
  <c r="P141" i="21"/>
  <c r="O141" i="21"/>
  <c r="N141" i="21"/>
  <c r="Q140" i="21"/>
  <c r="P140" i="21"/>
  <c r="O140" i="21"/>
  <c r="N140" i="21"/>
  <c r="Q139" i="21"/>
  <c r="P139" i="21"/>
  <c r="O139" i="21"/>
  <c r="N139" i="21"/>
  <c r="Q138" i="21"/>
  <c r="P138" i="21"/>
  <c r="O138" i="21"/>
  <c r="N138" i="21"/>
  <c r="Q137" i="21"/>
  <c r="P137" i="21"/>
  <c r="O137" i="21"/>
  <c r="N137" i="21"/>
  <c r="Q136" i="21"/>
  <c r="P136" i="21"/>
  <c r="O136" i="21"/>
  <c r="N136" i="21"/>
  <c r="Q135" i="21"/>
  <c r="P135" i="21"/>
  <c r="O135" i="21"/>
  <c r="N135" i="21"/>
  <c r="Q134" i="21"/>
  <c r="P134" i="21"/>
  <c r="O134" i="21"/>
  <c r="N134" i="21"/>
  <c r="Q133" i="21"/>
  <c r="P133" i="21"/>
  <c r="O133" i="21"/>
  <c r="N133" i="21"/>
  <c r="Q132" i="21"/>
  <c r="P132" i="21"/>
  <c r="O132" i="21"/>
  <c r="N132" i="21"/>
  <c r="Q131" i="21"/>
  <c r="P131" i="21"/>
  <c r="O131" i="21"/>
  <c r="N131" i="21"/>
  <c r="Q130" i="21"/>
  <c r="P130" i="21"/>
  <c r="O130" i="21"/>
  <c r="N130" i="21"/>
  <c r="Q129" i="21"/>
  <c r="P129" i="21"/>
  <c r="O129" i="21"/>
  <c r="N129" i="21"/>
  <c r="Q128" i="21"/>
  <c r="P128" i="21"/>
  <c r="O128" i="21"/>
  <c r="N128" i="21"/>
  <c r="Q127" i="21"/>
  <c r="P127" i="21"/>
  <c r="O127" i="21"/>
  <c r="N127" i="21"/>
  <c r="Q126" i="21"/>
  <c r="P126" i="21"/>
  <c r="O126" i="21"/>
  <c r="N126" i="21"/>
  <c r="Q125" i="21"/>
  <c r="P125" i="21"/>
  <c r="O125" i="21"/>
  <c r="N125" i="21"/>
  <c r="Q124" i="21"/>
  <c r="P124" i="21"/>
  <c r="O124" i="21"/>
  <c r="N124" i="21"/>
  <c r="Q123" i="21"/>
  <c r="P123" i="21"/>
  <c r="O123" i="21"/>
  <c r="N123" i="21"/>
  <c r="Q122" i="21"/>
  <c r="P122" i="21"/>
  <c r="O122" i="21"/>
  <c r="N122" i="21"/>
  <c r="Q121" i="21"/>
  <c r="P121" i="21"/>
  <c r="O121" i="21"/>
  <c r="N121" i="21"/>
  <c r="Q120" i="21"/>
  <c r="P120" i="21"/>
  <c r="O120" i="21"/>
  <c r="N120" i="21"/>
  <c r="Q119" i="21"/>
  <c r="P119" i="21"/>
  <c r="O119" i="21"/>
  <c r="N119" i="21"/>
  <c r="Q118" i="21"/>
  <c r="P118" i="21"/>
  <c r="O118" i="21"/>
  <c r="N118" i="21"/>
  <c r="Q117" i="21"/>
  <c r="P117" i="21"/>
  <c r="O117" i="21"/>
  <c r="N117" i="21"/>
  <c r="Q116" i="21"/>
  <c r="P116" i="21"/>
  <c r="O116" i="21"/>
  <c r="N116" i="21"/>
  <c r="Q115" i="21"/>
  <c r="P115" i="21"/>
  <c r="O115" i="21"/>
  <c r="N115" i="21"/>
  <c r="Q114" i="21"/>
  <c r="P114" i="21"/>
  <c r="O114" i="21"/>
  <c r="N114" i="21"/>
  <c r="Q113" i="21"/>
  <c r="P113" i="21"/>
  <c r="O113" i="21"/>
  <c r="N113" i="21"/>
  <c r="Q112" i="21"/>
  <c r="P112" i="21"/>
  <c r="O112" i="21"/>
  <c r="N112" i="21"/>
  <c r="Q111" i="21"/>
  <c r="P111" i="21"/>
  <c r="O111" i="21"/>
  <c r="N111" i="21"/>
  <c r="Q110" i="21"/>
  <c r="P110" i="21"/>
  <c r="O110" i="21"/>
  <c r="N110" i="21"/>
  <c r="Q109" i="21"/>
  <c r="P109" i="21"/>
  <c r="O109" i="21"/>
  <c r="N109" i="21"/>
  <c r="Q108" i="21"/>
  <c r="P108" i="21"/>
  <c r="O108" i="21"/>
  <c r="N108" i="21"/>
  <c r="Q107" i="21"/>
  <c r="P107" i="21"/>
  <c r="O107" i="21"/>
  <c r="N107" i="21"/>
  <c r="Q106" i="21"/>
  <c r="P106" i="21"/>
  <c r="O106" i="21"/>
  <c r="N106" i="21"/>
  <c r="Q105" i="21"/>
  <c r="P105" i="21"/>
  <c r="O105" i="21"/>
  <c r="N105" i="21"/>
  <c r="Q104" i="21"/>
  <c r="P104" i="21"/>
  <c r="O104" i="21"/>
  <c r="N104" i="21"/>
  <c r="Q103" i="21"/>
  <c r="P103" i="21"/>
  <c r="O103" i="21"/>
  <c r="N103" i="21"/>
  <c r="Q102" i="21"/>
  <c r="P102" i="21"/>
  <c r="O102" i="21"/>
  <c r="N102" i="21"/>
  <c r="Q101" i="21"/>
  <c r="P101" i="21"/>
  <c r="O101" i="21"/>
  <c r="N101" i="21"/>
  <c r="Q100" i="21"/>
  <c r="P100" i="21"/>
  <c r="O100" i="21"/>
  <c r="N100" i="21"/>
  <c r="Q99" i="21"/>
  <c r="P99" i="21"/>
  <c r="O99" i="21"/>
  <c r="N99" i="21"/>
  <c r="Q98" i="21"/>
  <c r="P98" i="21"/>
  <c r="O98" i="21"/>
  <c r="N98" i="21"/>
  <c r="Q97" i="21"/>
  <c r="P97" i="21"/>
  <c r="O97" i="21"/>
  <c r="N97" i="21"/>
  <c r="Q96" i="21"/>
  <c r="P96" i="21"/>
  <c r="O96" i="21"/>
  <c r="N96" i="21"/>
  <c r="Q95" i="21"/>
  <c r="P95" i="21"/>
  <c r="O95" i="21"/>
  <c r="N95" i="21"/>
  <c r="Q94" i="21"/>
  <c r="P94" i="21"/>
  <c r="O94" i="21"/>
  <c r="N94" i="21"/>
  <c r="Q93" i="21"/>
  <c r="P93" i="21"/>
  <c r="O93" i="21"/>
  <c r="N93" i="21"/>
  <c r="Q92" i="21"/>
  <c r="P92" i="21"/>
  <c r="O92" i="21"/>
  <c r="N92" i="21"/>
  <c r="Q91" i="21"/>
  <c r="P91" i="21"/>
  <c r="O91" i="21"/>
  <c r="N91" i="21"/>
  <c r="Q90" i="21"/>
  <c r="P90" i="21"/>
  <c r="O90" i="21"/>
  <c r="N90" i="21"/>
  <c r="Q89" i="21"/>
  <c r="P89" i="21"/>
  <c r="O89" i="21"/>
  <c r="N89" i="21"/>
  <c r="Q88" i="21"/>
  <c r="P88" i="21"/>
  <c r="O88" i="21"/>
  <c r="N88" i="21"/>
  <c r="Q87" i="21"/>
  <c r="P87" i="21"/>
  <c r="O87" i="21"/>
  <c r="N87" i="21"/>
  <c r="Q86" i="21"/>
  <c r="P86" i="21"/>
  <c r="O86" i="21"/>
  <c r="N86" i="21"/>
  <c r="Q85" i="21"/>
  <c r="P85" i="21"/>
  <c r="O85" i="21"/>
  <c r="N85" i="21"/>
  <c r="Q84" i="21"/>
  <c r="P84" i="21"/>
  <c r="O84" i="21"/>
  <c r="N84" i="21"/>
  <c r="Q83" i="21"/>
  <c r="P83" i="21"/>
  <c r="O83" i="21"/>
  <c r="N83" i="21"/>
  <c r="Q82" i="21"/>
  <c r="P82" i="21"/>
  <c r="O82" i="21"/>
  <c r="N82" i="21"/>
  <c r="Q81" i="21"/>
  <c r="P81" i="21"/>
  <c r="O81" i="21"/>
  <c r="N81" i="21"/>
  <c r="Q80" i="21"/>
  <c r="P80" i="21"/>
  <c r="O80" i="21"/>
  <c r="N80" i="21"/>
  <c r="Q79" i="21"/>
  <c r="P79" i="21"/>
  <c r="O79" i="21"/>
  <c r="N79" i="21"/>
  <c r="Q78" i="21"/>
  <c r="P78" i="21"/>
  <c r="O78" i="21"/>
  <c r="N78" i="21"/>
  <c r="Q77" i="21"/>
  <c r="P77" i="21"/>
  <c r="O77" i="21"/>
  <c r="N77" i="21"/>
  <c r="Q76" i="21"/>
  <c r="P76" i="21"/>
  <c r="O76" i="21"/>
  <c r="N76" i="21"/>
  <c r="Q75" i="21"/>
  <c r="P75" i="21"/>
  <c r="O75" i="21"/>
  <c r="N75" i="21"/>
  <c r="Q74" i="21"/>
  <c r="P74" i="21"/>
  <c r="O74" i="21"/>
  <c r="N74" i="21"/>
  <c r="Q73" i="21"/>
  <c r="P73" i="21"/>
  <c r="O73" i="21"/>
  <c r="N73" i="21"/>
  <c r="Q72" i="21"/>
  <c r="P72" i="21"/>
  <c r="O72" i="21"/>
  <c r="N72" i="21"/>
  <c r="Q71" i="21"/>
  <c r="P71" i="21"/>
  <c r="O71" i="21"/>
  <c r="N71" i="21"/>
  <c r="Q70" i="21"/>
  <c r="P70" i="21"/>
  <c r="O70" i="21"/>
  <c r="N70" i="21"/>
  <c r="Q69" i="21"/>
  <c r="P69" i="21"/>
  <c r="O69" i="21"/>
  <c r="N69" i="21"/>
  <c r="Q68" i="21"/>
  <c r="P68" i="21"/>
  <c r="O68" i="21"/>
  <c r="N68" i="21"/>
  <c r="Q67" i="21"/>
  <c r="P67" i="21"/>
  <c r="O67" i="21"/>
  <c r="N67" i="21"/>
  <c r="Q66" i="21"/>
  <c r="P66" i="21"/>
  <c r="O66" i="21"/>
  <c r="N66" i="21"/>
  <c r="Q65" i="21"/>
  <c r="P65" i="21"/>
  <c r="O65" i="21"/>
  <c r="N65" i="21"/>
  <c r="Q64" i="21"/>
  <c r="P64" i="21"/>
  <c r="O64" i="21"/>
  <c r="N64" i="21"/>
  <c r="Q63" i="21"/>
  <c r="P63" i="21"/>
  <c r="O63" i="21"/>
  <c r="N63" i="21"/>
  <c r="Q62" i="21"/>
  <c r="P62" i="21"/>
  <c r="O62" i="21"/>
  <c r="N62" i="21"/>
  <c r="Q61" i="21"/>
  <c r="P61" i="21"/>
  <c r="O61" i="21"/>
  <c r="N61" i="21"/>
  <c r="Q60" i="21"/>
  <c r="P60" i="21"/>
  <c r="O60" i="21"/>
  <c r="N60" i="21"/>
  <c r="Q59" i="21"/>
  <c r="P59" i="21"/>
  <c r="O59" i="21"/>
  <c r="N59" i="21"/>
  <c r="Q58" i="21"/>
  <c r="P58" i="21"/>
  <c r="O58" i="21"/>
  <c r="N58" i="21"/>
  <c r="Q57" i="21"/>
  <c r="P57" i="21"/>
  <c r="O57" i="21"/>
  <c r="N57" i="21"/>
  <c r="Q56" i="21"/>
  <c r="P56" i="21"/>
  <c r="O56" i="21"/>
  <c r="N56" i="21"/>
  <c r="Q55" i="21"/>
  <c r="P55" i="21"/>
  <c r="O55" i="21"/>
  <c r="N55" i="21"/>
  <c r="Q54" i="21"/>
  <c r="P54" i="21"/>
  <c r="O54" i="21"/>
  <c r="N54" i="21"/>
  <c r="Q53" i="21"/>
  <c r="P53" i="21"/>
  <c r="O53" i="21"/>
  <c r="N53" i="21"/>
  <c r="Q52" i="21"/>
  <c r="P52" i="21"/>
  <c r="O52" i="21"/>
  <c r="N52" i="21"/>
  <c r="Q51" i="21"/>
  <c r="P51" i="21"/>
  <c r="O51" i="21"/>
  <c r="N51" i="21"/>
  <c r="Q50" i="21"/>
  <c r="P50" i="21"/>
  <c r="O50" i="21"/>
  <c r="N50" i="21"/>
  <c r="Q49" i="21"/>
  <c r="P49" i="21"/>
  <c r="O49" i="21"/>
  <c r="N49" i="21"/>
  <c r="Q48" i="21"/>
  <c r="P48" i="21"/>
  <c r="O48" i="21"/>
  <c r="N48" i="21"/>
  <c r="Q47" i="21"/>
  <c r="P47" i="21"/>
  <c r="O47" i="21"/>
  <c r="N47" i="21"/>
  <c r="Q46" i="21"/>
  <c r="P46" i="21"/>
  <c r="O46" i="21"/>
  <c r="N46" i="21"/>
  <c r="Q45" i="21"/>
  <c r="P45" i="21"/>
  <c r="O45" i="21"/>
  <c r="N45" i="21"/>
  <c r="Q44" i="21"/>
  <c r="P44" i="21"/>
  <c r="O44" i="21"/>
  <c r="N44" i="21"/>
  <c r="Q43" i="21"/>
  <c r="P43" i="21"/>
  <c r="O43" i="21"/>
  <c r="N43" i="21"/>
  <c r="Q42" i="21"/>
  <c r="P42" i="21"/>
  <c r="O42" i="21"/>
  <c r="N42" i="21"/>
  <c r="Q41" i="21"/>
  <c r="P41" i="21"/>
  <c r="O41" i="21"/>
  <c r="N41" i="21"/>
  <c r="Q40" i="21"/>
  <c r="P40" i="21"/>
  <c r="O40" i="21"/>
  <c r="N40" i="21"/>
  <c r="Q39" i="21"/>
  <c r="P39" i="21"/>
  <c r="O39" i="21"/>
  <c r="N39" i="21"/>
  <c r="Q38" i="21"/>
  <c r="P38" i="21"/>
  <c r="O38" i="21"/>
  <c r="N38" i="21"/>
  <c r="Q37" i="21"/>
  <c r="P37" i="21"/>
  <c r="O37" i="21"/>
  <c r="N37" i="21"/>
  <c r="Q36" i="21"/>
  <c r="P36" i="21"/>
  <c r="O36" i="21"/>
  <c r="N36" i="21"/>
  <c r="Q35" i="21"/>
  <c r="P35" i="21"/>
  <c r="O35" i="21"/>
  <c r="N35" i="21"/>
  <c r="Q34" i="21"/>
  <c r="P34" i="21"/>
  <c r="O34" i="21"/>
  <c r="N34" i="21"/>
  <c r="Q33" i="21"/>
  <c r="P33" i="21"/>
  <c r="O33" i="21"/>
  <c r="N33" i="21"/>
  <c r="Q32" i="21"/>
  <c r="P32" i="21"/>
  <c r="O32" i="21"/>
  <c r="N32" i="21"/>
  <c r="Q31" i="21"/>
  <c r="P31" i="21"/>
  <c r="O31" i="21"/>
  <c r="N31" i="21"/>
  <c r="Q30" i="21"/>
  <c r="P30" i="21"/>
  <c r="O30" i="21"/>
  <c r="N30" i="21"/>
  <c r="Q29" i="21"/>
  <c r="P29" i="21"/>
  <c r="O29" i="21"/>
  <c r="N29" i="21"/>
  <c r="Q28" i="21"/>
  <c r="P28" i="21"/>
  <c r="O28" i="21"/>
  <c r="N28" i="21"/>
  <c r="Q27" i="21"/>
  <c r="P27" i="21"/>
  <c r="O27" i="21"/>
  <c r="N27" i="21"/>
  <c r="Q26" i="21"/>
  <c r="P26" i="21"/>
  <c r="O26" i="21"/>
  <c r="N26" i="21"/>
  <c r="Q25" i="21"/>
  <c r="P25" i="21"/>
  <c r="O25" i="21"/>
  <c r="N25" i="21"/>
  <c r="Q24" i="21"/>
  <c r="P24" i="21"/>
  <c r="O24" i="21"/>
  <c r="N24" i="21"/>
  <c r="Q23" i="21"/>
  <c r="P23" i="21"/>
  <c r="O23" i="21"/>
  <c r="N23" i="21"/>
  <c r="Q22" i="21"/>
  <c r="P22" i="21"/>
  <c r="O22" i="21"/>
  <c r="N22" i="21"/>
  <c r="Q21" i="21"/>
  <c r="P21" i="21"/>
  <c r="O21" i="21"/>
  <c r="N21" i="21"/>
  <c r="Q20" i="21"/>
  <c r="P20" i="21"/>
  <c r="O20" i="21"/>
  <c r="N20" i="21"/>
  <c r="Q19" i="21"/>
  <c r="P19" i="21"/>
  <c r="O19" i="21"/>
  <c r="N19" i="21"/>
  <c r="Q18" i="21"/>
  <c r="P18" i="21"/>
  <c r="O18" i="21"/>
  <c r="N18" i="21"/>
  <c r="Q17" i="21"/>
  <c r="P17" i="21"/>
  <c r="O17" i="21"/>
  <c r="N17" i="21"/>
  <c r="Q16" i="21"/>
  <c r="P16" i="21"/>
  <c r="O16" i="21"/>
  <c r="N16" i="21"/>
  <c r="Q15" i="21"/>
  <c r="P15" i="21"/>
  <c r="O15" i="21"/>
  <c r="N15" i="21"/>
  <c r="Q14" i="21"/>
  <c r="P14" i="21"/>
  <c r="O14" i="21"/>
  <c r="N14" i="21"/>
  <c r="Q13" i="21"/>
  <c r="P13" i="21"/>
  <c r="O13" i="21"/>
  <c r="N13" i="21"/>
  <c r="Q12" i="21"/>
  <c r="P12" i="21"/>
  <c r="O12" i="21"/>
  <c r="N12" i="21"/>
  <c r="Q11" i="21"/>
  <c r="P11" i="21"/>
  <c r="O11" i="21"/>
  <c r="N11" i="21"/>
  <c r="Q10" i="21"/>
  <c r="P10" i="21"/>
  <c r="O10" i="21"/>
  <c r="N10" i="21"/>
  <c r="AD169" i="21"/>
  <c r="AD168" i="21"/>
  <c r="AD167" i="21"/>
  <c r="AD166" i="21"/>
  <c r="AD165" i="21"/>
  <c r="AD164" i="21"/>
  <c r="AD163" i="21"/>
  <c r="AD162" i="21"/>
  <c r="AD161" i="21"/>
  <c r="AD160" i="21"/>
  <c r="AD159" i="21"/>
  <c r="AD158" i="21"/>
  <c r="AD157" i="21"/>
  <c r="AD156" i="21"/>
  <c r="AD155" i="21"/>
  <c r="AD154" i="21"/>
  <c r="AD153" i="21"/>
  <c r="AD152" i="21"/>
  <c r="AD151" i="21"/>
  <c r="AD150" i="21"/>
  <c r="AD149" i="21"/>
  <c r="AD148" i="21"/>
  <c r="AD147" i="21"/>
  <c r="AD146" i="21"/>
  <c r="AD145" i="21"/>
  <c r="AD144" i="21"/>
  <c r="AD143" i="21"/>
  <c r="AD142" i="21"/>
  <c r="AD141" i="21"/>
  <c r="AD140" i="21"/>
  <c r="AD139" i="21"/>
  <c r="AD138" i="21"/>
  <c r="AD137" i="21"/>
  <c r="AD136" i="21"/>
  <c r="AD135" i="21"/>
  <c r="AD134" i="21"/>
  <c r="AD133" i="21"/>
  <c r="AD132" i="21"/>
  <c r="AD131" i="21"/>
  <c r="AD130" i="21"/>
  <c r="AD129" i="21"/>
  <c r="AD128" i="21"/>
  <c r="AD127" i="21"/>
  <c r="AD126" i="21"/>
  <c r="AD125" i="21"/>
  <c r="AD124" i="21"/>
  <c r="AD123" i="21"/>
  <c r="AD122" i="21"/>
  <c r="AD121" i="21"/>
  <c r="AD120" i="21"/>
  <c r="AD119" i="21"/>
  <c r="AD118" i="21"/>
  <c r="AD117" i="21"/>
  <c r="AD116" i="21"/>
  <c r="AD115" i="21"/>
  <c r="AD114" i="21"/>
  <c r="AD113" i="21"/>
  <c r="AD112" i="21"/>
  <c r="AD111" i="21"/>
  <c r="AD110" i="21"/>
  <c r="AD109" i="21"/>
  <c r="AD108" i="21"/>
  <c r="AD107" i="21"/>
  <c r="AD106" i="21"/>
  <c r="AD105" i="21"/>
  <c r="AD104" i="21"/>
  <c r="AD103" i="21"/>
  <c r="AD102" i="21"/>
  <c r="AD101" i="21"/>
  <c r="AD100" i="21"/>
  <c r="AD99" i="21"/>
  <c r="AD98" i="21"/>
  <c r="AD97" i="21"/>
  <c r="AD96" i="21"/>
  <c r="AD95" i="21"/>
  <c r="AD94" i="21"/>
  <c r="AD93" i="21"/>
  <c r="AD92" i="21"/>
  <c r="AD91" i="21"/>
  <c r="AD90" i="21"/>
  <c r="AD89" i="21"/>
  <c r="AD88" i="21"/>
  <c r="AD87" i="21"/>
  <c r="AD86" i="21"/>
  <c r="AD85" i="21"/>
  <c r="AD84" i="21"/>
  <c r="AD83" i="21"/>
  <c r="AD82" i="21"/>
  <c r="AD81" i="21"/>
  <c r="AD80" i="21"/>
  <c r="AD79" i="21"/>
  <c r="AD78" i="21"/>
  <c r="AD77" i="21"/>
  <c r="AD76" i="21"/>
  <c r="AD75" i="21"/>
  <c r="AD74" i="21"/>
  <c r="AD73" i="21"/>
  <c r="AD72" i="21"/>
  <c r="AD71" i="21"/>
  <c r="AD70" i="21"/>
  <c r="AD69" i="21"/>
  <c r="AD68" i="21"/>
  <c r="AD67" i="21"/>
  <c r="AD66" i="21"/>
  <c r="AD65" i="21"/>
  <c r="AD64" i="21"/>
  <c r="AD63" i="21"/>
  <c r="AD62" i="21"/>
  <c r="AD61" i="21"/>
  <c r="AD60" i="21"/>
  <c r="AD59" i="21"/>
  <c r="AD58" i="21"/>
  <c r="AD57" i="21"/>
  <c r="AD56" i="21"/>
  <c r="AD55" i="21"/>
  <c r="AD54" i="21"/>
  <c r="AD53" i="21"/>
  <c r="AD52" i="21"/>
  <c r="AD51" i="21"/>
  <c r="AD50" i="21"/>
  <c r="AD49" i="21"/>
  <c r="AD48" i="21"/>
  <c r="AD47" i="21"/>
  <c r="AD46" i="21"/>
  <c r="AD45" i="21"/>
  <c r="AD44" i="21"/>
  <c r="AD43" i="21"/>
  <c r="AD42" i="21"/>
  <c r="AD41" i="21"/>
  <c r="AD40" i="21"/>
  <c r="AD39" i="21"/>
  <c r="AD38" i="21"/>
  <c r="AD37" i="21"/>
  <c r="AD36" i="21"/>
  <c r="AD35" i="21"/>
  <c r="AD34" i="21"/>
  <c r="AD33" i="21"/>
  <c r="AD32" i="21"/>
  <c r="AD31" i="21"/>
  <c r="AD30" i="21"/>
  <c r="AD29" i="21"/>
  <c r="AD28" i="21"/>
  <c r="AD27" i="21"/>
  <c r="AD26" i="21"/>
  <c r="AD25" i="21"/>
  <c r="AD24" i="21"/>
  <c r="AD23" i="21"/>
  <c r="AD22" i="21"/>
  <c r="AD21" i="21"/>
  <c r="AD20" i="21"/>
  <c r="AD19" i="21"/>
  <c r="AD18" i="21"/>
  <c r="AD17" i="21"/>
  <c r="AD16" i="21"/>
  <c r="AD15" i="21"/>
  <c r="AD14" i="21"/>
  <c r="AD13" i="21"/>
  <c r="AD12" i="21"/>
  <c r="AD11" i="21"/>
  <c r="AD10" i="21"/>
  <c r="V196" i="21"/>
  <c r="J83" i="236" s="1"/>
  <c r="AA196" i="21"/>
  <c r="G104" i="236" s="1"/>
  <c r="AB196" i="21"/>
  <c r="H104" i="236" s="1"/>
  <c r="V194" i="21"/>
  <c r="J82" i="236" s="1"/>
  <c r="AA194" i="21"/>
  <c r="G103" i="236" s="1"/>
  <c r="AB194" i="21"/>
  <c r="H103" i="236" s="1"/>
  <c r="V192" i="21"/>
  <c r="J81" i="236" s="1"/>
  <c r="AA192" i="21"/>
  <c r="G102" i="236" s="1"/>
  <c r="AB192" i="21"/>
  <c r="H102" i="236" s="1"/>
  <c r="V190" i="21"/>
  <c r="J80" i="236" s="1"/>
  <c r="I101" i="236" s="1"/>
  <c r="AA190" i="21"/>
  <c r="G101" i="236"/>
  <c r="AB190" i="21"/>
  <c r="H101" i="236"/>
  <c r="V188" i="21"/>
  <c r="J79" i="236"/>
  <c r="AA188" i="21"/>
  <c r="G100" i="236"/>
  <c r="AB188" i="21"/>
  <c r="H100" i="236"/>
  <c r="V10" i="21"/>
  <c r="V186" i="21"/>
  <c r="J78" i="236" s="1"/>
  <c r="AA186" i="21"/>
  <c r="G99" i="236" s="1"/>
  <c r="AB186" i="21"/>
  <c r="H99" i="236" s="1"/>
  <c r="N184" i="21"/>
  <c r="B77" i="236" s="1"/>
  <c r="O184" i="21"/>
  <c r="C77" i="236" s="1"/>
  <c r="P184" i="21"/>
  <c r="D77" i="236" s="1"/>
  <c r="Q184" i="21"/>
  <c r="E77" i="236" s="1"/>
  <c r="R184" i="21"/>
  <c r="F77" i="236" s="1"/>
  <c r="S184" i="21"/>
  <c r="G77" i="236" s="1"/>
  <c r="T184" i="21"/>
  <c r="H77" i="236" s="1"/>
  <c r="U184" i="21"/>
  <c r="I77" i="236" s="1"/>
  <c r="AA184" i="21"/>
  <c r="G98" i="236" s="1"/>
  <c r="AB184" i="21"/>
  <c r="H98" i="236" s="1"/>
  <c r="N182" i="21"/>
  <c r="B76" i="236" s="1"/>
  <c r="O182" i="21"/>
  <c r="C76" i="236" s="1"/>
  <c r="P182" i="21"/>
  <c r="D76" i="236" s="1"/>
  <c r="Q182" i="21"/>
  <c r="E76" i="236" s="1"/>
  <c r="R182" i="21"/>
  <c r="F76" i="236" s="1"/>
  <c r="S182" i="21"/>
  <c r="G76" i="236" s="1"/>
  <c r="T182" i="21"/>
  <c r="H76" i="236" s="1"/>
  <c r="U182" i="21"/>
  <c r="I76" i="236" s="1"/>
  <c r="AA182" i="21"/>
  <c r="G97" i="236" s="1"/>
  <c r="AB182" i="21"/>
  <c r="H97" i="236" s="1"/>
  <c r="N180" i="21"/>
  <c r="B75" i="236" s="1"/>
  <c r="O180" i="21"/>
  <c r="C75" i="236" s="1"/>
  <c r="P180" i="21"/>
  <c r="D75" i="236" s="1"/>
  <c r="Q180" i="21"/>
  <c r="E75" i="236" s="1"/>
  <c r="R180" i="21"/>
  <c r="F75" i="236" s="1"/>
  <c r="S180" i="21"/>
  <c r="G75" i="236" s="1"/>
  <c r="T180" i="21"/>
  <c r="H75" i="236" s="1"/>
  <c r="U180" i="21"/>
  <c r="I75" i="236" s="1"/>
  <c r="AA180" i="21"/>
  <c r="G96" i="236" s="1"/>
  <c r="AB180" i="21"/>
  <c r="H96" i="236" s="1"/>
  <c r="N178" i="21"/>
  <c r="B74" i="236" s="1"/>
  <c r="O178" i="21"/>
  <c r="C74" i="236" s="1"/>
  <c r="P178" i="21"/>
  <c r="D74" i="236" s="1"/>
  <c r="Q178" i="21"/>
  <c r="E74" i="236" s="1"/>
  <c r="R178" i="21"/>
  <c r="F74" i="236" s="1"/>
  <c r="S178" i="21"/>
  <c r="G74" i="236" s="1"/>
  <c r="T178" i="21"/>
  <c r="H74" i="236" s="1"/>
  <c r="U178" i="21"/>
  <c r="I74" i="236" s="1"/>
  <c r="AA178" i="21"/>
  <c r="G95" i="236" s="1"/>
  <c r="AB178" i="21"/>
  <c r="H95" i="236" s="1"/>
  <c r="N176" i="21"/>
  <c r="B73" i="236" s="1"/>
  <c r="O176" i="21"/>
  <c r="C73" i="236" s="1"/>
  <c r="P176" i="21"/>
  <c r="D73" i="236" s="1"/>
  <c r="Q176" i="21"/>
  <c r="E73" i="236" s="1"/>
  <c r="R176" i="21"/>
  <c r="F73" i="236" s="1"/>
  <c r="S176" i="21"/>
  <c r="G73" i="236" s="1"/>
  <c r="T176" i="21"/>
  <c r="H73" i="236" s="1"/>
  <c r="U176" i="21"/>
  <c r="I73" i="236" s="1"/>
  <c r="AA176" i="21"/>
  <c r="G94" i="236" s="1"/>
  <c r="AB176" i="21"/>
  <c r="H94" i="236" s="1"/>
  <c r="V195" i="21"/>
  <c r="J29" i="236" s="1"/>
  <c r="I50" i="236" s="1"/>
  <c r="AA195" i="21"/>
  <c r="G50" i="236"/>
  <c r="AB195" i="21"/>
  <c r="H50" i="236"/>
  <c r="V193" i="21"/>
  <c r="J28" i="236"/>
  <c r="AA193" i="21"/>
  <c r="G49" i="236"/>
  <c r="AB193" i="21"/>
  <c r="H49" i="236"/>
  <c r="V191" i="21"/>
  <c r="J27" i="236"/>
  <c r="AA191" i="21"/>
  <c r="G48" i="236"/>
  <c r="AB191" i="21"/>
  <c r="H48" i="236"/>
  <c r="V11" i="21"/>
  <c r="V189" i="21"/>
  <c r="J26" i="236" s="1"/>
  <c r="I47" i="236" s="1"/>
  <c r="AA189" i="21"/>
  <c r="G47" i="236"/>
  <c r="AB189" i="21"/>
  <c r="H47" i="236"/>
  <c r="V187" i="21"/>
  <c r="J25" i="236"/>
  <c r="AA187" i="21"/>
  <c r="G46" i="236"/>
  <c r="AB187" i="21"/>
  <c r="H46" i="236"/>
  <c r="V185" i="21"/>
  <c r="J24" i="236"/>
  <c r="AA185" i="21"/>
  <c r="G45" i="236" s="1"/>
  <c r="AB185" i="21"/>
  <c r="H45" i="236" s="1"/>
  <c r="V183" i="21"/>
  <c r="J23" i="236" s="1"/>
  <c r="AA183" i="21"/>
  <c r="G44" i="236" s="1"/>
  <c r="AB183" i="21"/>
  <c r="H44" i="236" s="1"/>
  <c r="V28" i="21"/>
  <c r="V29" i="21"/>
  <c r="V30" i="21"/>
  <c r="V31" i="21"/>
  <c r="V32" i="21"/>
  <c r="V33" i="21"/>
  <c r="V34" i="21"/>
  <c r="V26" i="21"/>
  <c r="V181" i="21"/>
  <c r="J22" i="236" s="1"/>
  <c r="I43" i="236" s="1"/>
  <c r="AA181" i="21"/>
  <c r="G43" i="236"/>
  <c r="AB181" i="21"/>
  <c r="H43" i="236"/>
  <c r="V179" i="21"/>
  <c r="J21" i="236"/>
  <c r="AA179" i="21"/>
  <c r="G42" i="236"/>
  <c r="AB179" i="21"/>
  <c r="H42" i="236"/>
  <c r="V13" i="21"/>
  <c r="V14" i="21"/>
  <c r="V15" i="21"/>
  <c r="V16" i="21"/>
  <c r="V17" i="21"/>
  <c r="V18" i="21"/>
  <c r="V19" i="21"/>
  <c r="V20" i="21"/>
  <c r="V21" i="21"/>
  <c r="V22" i="21"/>
  <c r="V23" i="21"/>
  <c r="V24" i="21"/>
  <c r="V177" i="21"/>
  <c r="J20" i="236"/>
  <c r="I41" i="236" s="1"/>
  <c r="AA177" i="21"/>
  <c r="G41" i="236" s="1"/>
  <c r="AB177" i="21"/>
  <c r="H41" i="236" s="1"/>
  <c r="V175" i="21"/>
  <c r="J19" i="236" s="1"/>
  <c r="AA175" i="21"/>
  <c r="G40" i="236" s="1"/>
  <c r="AB175" i="21"/>
  <c r="H40" i="236" s="1"/>
  <c r="F39" i="310"/>
  <c r="F33" i="310"/>
  <c r="F32" i="310"/>
  <c r="F31" i="310"/>
  <c r="F30" i="310"/>
  <c r="F25" i="310"/>
  <c r="F24" i="310"/>
  <c r="F23" i="310"/>
  <c r="F22" i="310"/>
  <c r="F21" i="310"/>
  <c r="F20" i="310"/>
  <c r="F19" i="310"/>
  <c r="F18" i="310"/>
  <c r="B18" i="310"/>
  <c r="E15" i="310"/>
  <c r="C13" i="310"/>
  <c r="C12" i="310"/>
  <c r="C11" i="310"/>
  <c r="F10" i="310"/>
  <c r="C10" i="310"/>
  <c r="C9" i="310"/>
  <c r="F8" i="310"/>
  <c r="F39" i="309"/>
  <c r="F33" i="309"/>
  <c r="F32" i="309"/>
  <c r="F31" i="309"/>
  <c r="F30" i="309"/>
  <c r="F25" i="309"/>
  <c r="F24" i="309"/>
  <c r="F23" i="309"/>
  <c r="F22" i="309"/>
  <c r="F21" i="309"/>
  <c r="F20" i="309"/>
  <c r="F19" i="309"/>
  <c r="F18" i="309"/>
  <c r="B18" i="309"/>
  <c r="E15" i="309"/>
  <c r="C13" i="309"/>
  <c r="C12" i="309"/>
  <c r="C11" i="309"/>
  <c r="F10" i="309"/>
  <c r="C10" i="309"/>
  <c r="C9" i="309"/>
  <c r="F8" i="309"/>
  <c r="F39" i="308"/>
  <c r="F33" i="308"/>
  <c r="F32" i="308"/>
  <c r="F31" i="308"/>
  <c r="F30" i="308"/>
  <c r="F25" i="308"/>
  <c r="F24" i="308"/>
  <c r="F23" i="308"/>
  <c r="F22" i="308"/>
  <c r="F21" i="308"/>
  <c r="F20" i="308"/>
  <c r="F19" i="308"/>
  <c r="F18" i="308"/>
  <c r="B18" i="308"/>
  <c r="E15" i="308"/>
  <c r="C13" i="308"/>
  <c r="C12" i="308"/>
  <c r="C11" i="308"/>
  <c r="F10" i="308"/>
  <c r="C10" i="308"/>
  <c r="C9" i="308"/>
  <c r="F8" i="308"/>
  <c r="F39" i="307"/>
  <c r="F33" i="307"/>
  <c r="F32" i="307"/>
  <c r="F31" i="307"/>
  <c r="F30" i="307"/>
  <c r="F25" i="307"/>
  <c r="F24" i="307"/>
  <c r="F23" i="307"/>
  <c r="F22" i="307"/>
  <c r="F21" i="307"/>
  <c r="F20" i="307"/>
  <c r="F19" i="307"/>
  <c r="F18" i="307"/>
  <c r="B18" i="307"/>
  <c r="E15" i="307"/>
  <c r="C13" i="307"/>
  <c r="C12" i="307"/>
  <c r="C11" i="307"/>
  <c r="F10" i="307"/>
  <c r="C10" i="307"/>
  <c r="C9" i="307"/>
  <c r="F8" i="307"/>
  <c r="F39" i="306"/>
  <c r="F33" i="306"/>
  <c r="F32" i="306"/>
  <c r="F31" i="306"/>
  <c r="F30" i="306"/>
  <c r="F25" i="306"/>
  <c r="F24" i="306"/>
  <c r="F23" i="306"/>
  <c r="F22" i="306"/>
  <c r="F21" i="306"/>
  <c r="F20" i="306"/>
  <c r="F19" i="306"/>
  <c r="F18" i="306"/>
  <c r="B18" i="306"/>
  <c r="E15" i="306"/>
  <c r="C13" i="306"/>
  <c r="C12" i="306"/>
  <c r="C11" i="306"/>
  <c r="F10" i="306"/>
  <c r="C10" i="306"/>
  <c r="C9" i="306"/>
  <c r="F8" i="306"/>
  <c r="F39" i="305"/>
  <c r="F33" i="305"/>
  <c r="F32" i="305"/>
  <c r="F31" i="305"/>
  <c r="F30" i="305"/>
  <c r="F25" i="305"/>
  <c r="F24" i="305"/>
  <c r="F23" i="305"/>
  <c r="F22" i="305"/>
  <c r="F21" i="305"/>
  <c r="F20" i="305"/>
  <c r="F19" i="305"/>
  <c r="F18" i="305"/>
  <c r="B18" i="305"/>
  <c r="E15" i="305"/>
  <c r="C13" i="305"/>
  <c r="C12" i="305"/>
  <c r="C11" i="305"/>
  <c r="F10" i="305"/>
  <c r="C10" i="305"/>
  <c r="C9" i="305"/>
  <c r="F8" i="305"/>
  <c r="F39" i="304"/>
  <c r="F33" i="304"/>
  <c r="F32" i="304"/>
  <c r="F31" i="304"/>
  <c r="F30" i="304"/>
  <c r="F25" i="304"/>
  <c r="F24" i="304"/>
  <c r="F23" i="304"/>
  <c r="F22" i="304"/>
  <c r="F21" i="304"/>
  <c r="F20" i="304"/>
  <c r="F19" i="304"/>
  <c r="F18" i="304"/>
  <c r="B18" i="304"/>
  <c r="E15" i="304"/>
  <c r="C13" i="304"/>
  <c r="C12" i="304"/>
  <c r="C11" i="304"/>
  <c r="F10" i="304"/>
  <c r="C10" i="304"/>
  <c r="C9" i="304"/>
  <c r="F8" i="304"/>
  <c r="F39" i="303"/>
  <c r="F33" i="303"/>
  <c r="F32" i="303"/>
  <c r="F31" i="303"/>
  <c r="F30" i="303"/>
  <c r="F25" i="303"/>
  <c r="F24" i="303"/>
  <c r="F23" i="303"/>
  <c r="F22" i="303"/>
  <c r="F21" i="303"/>
  <c r="F20" i="303"/>
  <c r="F19" i="303"/>
  <c r="F18" i="303"/>
  <c r="B18" i="303"/>
  <c r="E15" i="303"/>
  <c r="C13" i="303"/>
  <c r="C12" i="303"/>
  <c r="C11" i="303"/>
  <c r="F10" i="303"/>
  <c r="C10" i="303"/>
  <c r="C9" i="303"/>
  <c r="F8" i="303"/>
  <c r="F39" i="302"/>
  <c r="F33" i="302"/>
  <c r="F32" i="302"/>
  <c r="F31" i="302"/>
  <c r="F30" i="302"/>
  <c r="F25" i="302"/>
  <c r="F24" i="302"/>
  <c r="F23" i="302"/>
  <c r="F22" i="302"/>
  <c r="F21" i="302"/>
  <c r="F20" i="302"/>
  <c r="F19" i="302"/>
  <c r="F18" i="302"/>
  <c r="B18" i="302"/>
  <c r="E15" i="302"/>
  <c r="C13" i="302"/>
  <c r="C12" i="302"/>
  <c r="C11" i="302"/>
  <c r="F10" i="302"/>
  <c r="C10" i="302"/>
  <c r="C9" i="302"/>
  <c r="F8" i="302"/>
  <c r="F39" i="301"/>
  <c r="F33" i="301"/>
  <c r="F32" i="301"/>
  <c r="F31" i="301"/>
  <c r="F30" i="301"/>
  <c r="F25" i="301"/>
  <c r="F24" i="301"/>
  <c r="F23" i="301"/>
  <c r="F22" i="301"/>
  <c r="F21" i="301"/>
  <c r="F20" i="301"/>
  <c r="F19" i="301"/>
  <c r="F18" i="301"/>
  <c r="B18" i="301"/>
  <c r="E15" i="301"/>
  <c r="C13" i="301"/>
  <c r="C12" i="301"/>
  <c r="C11" i="301"/>
  <c r="F10" i="301"/>
  <c r="C10" i="301"/>
  <c r="C9" i="301"/>
  <c r="F8" i="301"/>
  <c r="F39" i="300"/>
  <c r="F33" i="300"/>
  <c r="F32" i="300"/>
  <c r="F31" i="300"/>
  <c r="F30" i="300"/>
  <c r="F25" i="300"/>
  <c r="F24" i="300"/>
  <c r="F23" i="300"/>
  <c r="F22" i="300"/>
  <c r="F21" i="300"/>
  <c r="F20" i="300"/>
  <c r="F19" i="300"/>
  <c r="F18" i="300"/>
  <c r="B18" i="300"/>
  <c r="E15" i="300"/>
  <c r="C13" i="300"/>
  <c r="C12" i="300"/>
  <c r="C11" i="300"/>
  <c r="F10" i="300"/>
  <c r="C10" i="300"/>
  <c r="C9" i="300"/>
  <c r="F8" i="300"/>
  <c r="F39" i="299"/>
  <c r="F33" i="299"/>
  <c r="F32" i="299"/>
  <c r="F31" i="299"/>
  <c r="F30" i="299"/>
  <c r="F25" i="299"/>
  <c r="F24" i="299"/>
  <c r="F23" i="299"/>
  <c r="F22" i="299"/>
  <c r="F21" i="299"/>
  <c r="F20" i="299"/>
  <c r="F19" i="299"/>
  <c r="F18" i="299"/>
  <c r="B18" i="299"/>
  <c r="E15" i="299"/>
  <c r="C13" i="299"/>
  <c r="C12" i="299"/>
  <c r="C11" i="299"/>
  <c r="F10" i="299"/>
  <c r="C10" i="299"/>
  <c r="C9" i="299"/>
  <c r="F8" i="299"/>
  <c r="F39" i="298"/>
  <c r="F33" i="298"/>
  <c r="F32" i="298"/>
  <c r="F31" i="298"/>
  <c r="F30" i="298"/>
  <c r="F25" i="298"/>
  <c r="F24" i="298"/>
  <c r="F23" i="298"/>
  <c r="F22" i="298"/>
  <c r="F21" i="298"/>
  <c r="F20" i="298"/>
  <c r="F19" i="298"/>
  <c r="F18" i="298"/>
  <c r="B18" i="298"/>
  <c r="E15" i="298"/>
  <c r="C13" i="298"/>
  <c r="C12" i="298"/>
  <c r="C11" i="298"/>
  <c r="F10" i="298"/>
  <c r="C10" i="298"/>
  <c r="C9" i="298"/>
  <c r="F8" i="298"/>
  <c r="F39" i="297"/>
  <c r="F33" i="297"/>
  <c r="F32" i="297"/>
  <c r="F31" i="297"/>
  <c r="F30" i="297"/>
  <c r="F25" i="297"/>
  <c r="F24" i="297"/>
  <c r="F23" i="297"/>
  <c r="F22" i="297"/>
  <c r="F21" i="297"/>
  <c r="F20" i="297"/>
  <c r="F19" i="297"/>
  <c r="F18" i="297"/>
  <c r="B18" i="297"/>
  <c r="E15" i="297"/>
  <c r="C13" i="297"/>
  <c r="C12" i="297"/>
  <c r="C11" i="297"/>
  <c r="F10" i="297"/>
  <c r="C10" i="297"/>
  <c r="C9" i="297"/>
  <c r="F8" i="297"/>
  <c r="F39" i="296"/>
  <c r="F33" i="296"/>
  <c r="F32" i="296"/>
  <c r="F31" i="296"/>
  <c r="F30" i="296"/>
  <c r="F25" i="296"/>
  <c r="F24" i="296"/>
  <c r="F23" i="296"/>
  <c r="F22" i="296"/>
  <c r="F21" i="296"/>
  <c r="F20" i="296"/>
  <c r="F19" i="296"/>
  <c r="F18" i="296"/>
  <c r="B18" i="296"/>
  <c r="E15" i="296"/>
  <c r="C13" i="296"/>
  <c r="C12" i="296"/>
  <c r="C11" i="296"/>
  <c r="F10" i="296"/>
  <c r="C10" i="296"/>
  <c r="C9" i="296"/>
  <c r="F8" i="296"/>
  <c r="F39" i="295"/>
  <c r="F33" i="295"/>
  <c r="F32" i="295"/>
  <c r="F31" i="295"/>
  <c r="F30" i="295"/>
  <c r="F25" i="295"/>
  <c r="F24" i="295"/>
  <c r="F23" i="295"/>
  <c r="F22" i="295"/>
  <c r="F21" i="295"/>
  <c r="F20" i="295"/>
  <c r="F19" i="295"/>
  <c r="F18" i="295"/>
  <c r="B18" i="295"/>
  <c r="E15" i="295"/>
  <c r="C13" i="295"/>
  <c r="C12" i="295"/>
  <c r="C11" i="295"/>
  <c r="F10" i="295"/>
  <c r="C10" i="295"/>
  <c r="C9" i="295"/>
  <c r="F8" i="295"/>
  <c r="F39" i="294"/>
  <c r="F33" i="294"/>
  <c r="F32" i="294"/>
  <c r="F31" i="294"/>
  <c r="F30" i="294"/>
  <c r="F25" i="294"/>
  <c r="F24" i="294"/>
  <c r="F23" i="294"/>
  <c r="F22" i="294"/>
  <c r="F21" i="294"/>
  <c r="F20" i="294"/>
  <c r="F19" i="294"/>
  <c r="F18" i="294"/>
  <c r="F27" i="294" s="1"/>
  <c r="B18" i="294"/>
  <c r="E15" i="294"/>
  <c r="C13" i="294"/>
  <c r="C12" i="294"/>
  <c r="C11" i="294"/>
  <c r="F10" i="294"/>
  <c r="C10" i="294"/>
  <c r="C9" i="294"/>
  <c r="F8" i="294"/>
  <c r="F39" i="293"/>
  <c r="F33" i="293"/>
  <c r="F32" i="293"/>
  <c r="F31" i="293"/>
  <c r="F30" i="293"/>
  <c r="F25" i="293"/>
  <c r="F24" i="293"/>
  <c r="F23" i="293"/>
  <c r="F22" i="293"/>
  <c r="F21" i="293"/>
  <c r="F20" i="293"/>
  <c r="F19" i="293"/>
  <c r="F18" i="293"/>
  <c r="F27" i="293"/>
  <c r="B18" i="293"/>
  <c r="E15" i="293"/>
  <c r="C13" i="293"/>
  <c r="C12" i="293"/>
  <c r="C11" i="293"/>
  <c r="F10" i="293"/>
  <c r="C10" i="293"/>
  <c r="C9" i="293"/>
  <c r="F8" i="293"/>
  <c r="F39" i="292"/>
  <c r="F33" i="292"/>
  <c r="F32" i="292"/>
  <c r="F31" i="292"/>
  <c r="F30" i="292"/>
  <c r="F25" i="292"/>
  <c r="F24" i="292"/>
  <c r="F23" i="292"/>
  <c r="F22" i="292"/>
  <c r="F21" i="292"/>
  <c r="F20" i="292"/>
  <c r="F19" i="292"/>
  <c r="F18" i="292"/>
  <c r="B18" i="292"/>
  <c r="E15" i="292"/>
  <c r="C13" i="292"/>
  <c r="C12" i="292"/>
  <c r="C11" i="292"/>
  <c r="F10" i="292"/>
  <c r="C10" i="292"/>
  <c r="C9" i="292"/>
  <c r="F8" i="292"/>
  <c r="U196" i="21"/>
  <c r="I83" i="236" s="1"/>
  <c r="T196" i="21"/>
  <c r="H83" i="236" s="1"/>
  <c r="S196" i="21"/>
  <c r="G83" i="236" s="1"/>
  <c r="R196" i="21"/>
  <c r="F83" i="236" s="1"/>
  <c r="Q196" i="21"/>
  <c r="E83" i="236" s="1"/>
  <c r="P196" i="21"/>
  <c r="D83" i="236" s="1"/>
  <c r="O196" i="21"/>
  <c r="C83" i="236" s="1"/>
  <c r="U194" i="21"/>
  <c r="I82" i="236" s="1"/>
  <c r="T194" i="21"/>
  <c r="H82" i="236" s="1"/>
  <c r="S194" i="21"/>
  <c r="G82" i="236" s="1"/>
  <c r="R194" i="21"/>
  <c r="F82" i="236" s="1"/>
  <c r="Q194" i="21"/>
  <c r="E82" i="236" s="1"/>
  <c r="P194" i="21"/>
  <c r="D82" i="236" s="1"/>
  <c r="O194" i="21"/>
  <c r="C82" i="236" s="1"/>
  <c r="U192" i="21"/>
  <c r="I81" i="236" s="1"/>
  <c r="T192" i="21"/>
  <c r="H81" i="236" s="1"/>
  <c r="S192" i="21"/>
  <c r="G81" i="236" s="1"/>
  <c r="R192" i="21"/>
  <c r="F81" i="236" s="1"/>
  <c r="Q192" i="21"/>
  <c r="E81" i="236" s="1"/>
  <c r="P192" i="21"/>
  <c r="D81" i="236" s="1"/>
  <c r="O192" i="21"/>
  <c r="C81" i="236" s="1"/>
  <c r="U190" i="21"/>
  <c r="I80" i="236" s="1"/>
  <c r="T190" i="21"/>
  <c r="H80" i="236" s="1"/>
  <c r="S190" i="21"/>
  <c r="G80" i="236" s="1"/>
  <c r="R190" i="21"/>
  <c r="F80" i="236" s="1"/>
  <c r="Q190" i="21"/>
  <c r="E80" i="236" s="1"/>
  <c r="P190" i="21"/>
  <c r="D80" i="236" s="1"/>
  <c r="O190" i="21"/>
  <c r="C80" i="236" s="1"/>
  <c r="U188" i="21"/>
  <c r="I79" i="236" s="1"/>
  <c r="T188" i="21"/>
  <c r="H79" i="236" s="1"/>
  <c r="S188" i="21"/>
  <c r="G79" i="236" s="1"/>
  <c r="R188" i="21"/>
  <c r="F79" i="236" s="1"/>
  <c r="Q188" i="21"/>
  <c r="E79" i="236" s="1"/>
  <c r="P188" i="21"/>
  <c r="D79" i="236" s="1"/>
  <c r="O188" i="21"/>
  <c r="C79" i="236" s="1"/>
  <c r="U186" i="21"/>
  <c r="I78" i="236" s="1"/>
  <c r="T186" i="21"/>
  <c r="H78" i="236" s="1"/>
  <c r="S186" i="21"/>
  <c r="G78" i="236" s="1"/>
  <c r="R186" i="21"/>
  <c r="F78" i="236" s="1"/>
  <c r="Q186" i="21"/>
  <c r="E78" i="236" s="1"/>
  <c r="P186" i="21"/>
  <c r="D78" i="236" s="1"/>
  <c r="O186" i="21"/>
  <c r="C78" i="236" s="1"/>
  <c r="N196" i="21"/>
  <c r="B83" i="236" s="1"/>
  <c r="N194" i="21"/>
  <c r="B82" i="236" s="1"/>
  <c r="N192" i="21"/>
  <c r="B81" i="236" s="1"/>
  <c r="N190" i="21"/>
  <c r="B80" i="236" s="1"/>
  <c r="N188" i="21"/>
  <c r="B79" i="236" s="1"/>
  <c r="N186" i="21"/>
  <c r="B78" i="236" s="1"/>
  <c r="AC196" i="21"/>
  <c r="Z196" i="21"/>
  <c r="Y196" i="21"/>
  <c r="X196" i="21"/>
  <c r="W196" i="21"/>
  <c r="AC195" i="21"/>
  <c r="Z195" i="21"/>
  <c r="Y195" i="21"/>
  <c r="X195" i="21"/>
  <c r="W195" i="21"/>
  <c r="U195" i="21"/>
  <c r="T195" i="21"/>
  <c r="S195" i="21"/>
  <c r="R195" i="21"/>
  <c r="Q195" i="21"/>
  <c r="P195" i="21"/>
  <c r="O195" i="21"/>
  <c r="AC194" i="21"/>
  <c r="Z194" i="21"/>
  <c r="Y194" i="21"/>
  <c r="X194" i="21"/>
  <c r="W194" i="21"/>
  <c r="AC193" i="21"/>
  <c r="Z193" i="21"/>
  <c r="Y193" i="21"/>
  <c r="X193" i="21"/>
  <c r="W193" i="21"/>
  <c r="U193" i="21"/>
  <c r="T193" i="21"/>
  <c r="S193" i="21"/>
  <c r="R193" i="21"/>
  <c r="Q193" i="21"/>
  <c r="P193" i="21"/>
  <c r="O193" i="21"/>
  <c r="AC192" i="21"/>
  <c r="Z192" i="21"/>
  <c r="Y192" i="21"/>
  <c r="X192" i="21"/>
  <c r="W192" i="21"/>
  <c r="AC191" i="21"/>
  <c r="Z191" i="21"/>
  <c r="Y191" i="21"/>
  <c r="X191" i="21"/>
  <c r="W191" i="21"/>
  <c r="U191" i="21"/>
  <c r="T191" i="21"/>
  <c r="S191" i="21"/>
  <c r="R191" i="21"/>
  <c r="Q191" i="21"/>
  <c r="P191" i="21"/>
  <c r="O191" i="21"/>
  <c r="AC190" i="21"/>
  <c r="Z190" i="21"/>
  <c r="Y190" i="21"/>
  <c r="X190" i="21"/>
  <c r="W190" i="21"/>
  <c r="AC189" i="21"/>
  <c r="Z189" i="21"/>
  <c r="Y189" i="21"/>
  <c r="X189" i="21"/>
  <c r="W189" i="21"/>
  <c r="U189" i="21"/>
  <c r="T189" i="21"/>
  <c r="S189" i="21"/>
  <c r="R189" i="21"/>
  <c r="Q189" i="21"/>
  <c r="P189" i="21"/>
  <c r="O189" i="21"/>
  <c r="AC188" i="21"/>
  <c r="Z188" i="21"/>
  <c r="Y188" i="21"/>
  <c r="X188" i="21"/>
  <c r="W188" i="21"/>
  <c r="AC187" i="21"/>
  <c r="Z187" i="21"/>
  <c r="Y187" i="21"/>
  <c r="X187" i="21"/>
  <c r="W187" i="21"/>
  <c r="U187" i="21"/>
  <c r="T187" i="21"/>
  <c r="S187" i="21"/>
  <c r="R187" i="21"/>
  <c r="Q187" i="21"/>
  <c r="P187" i="21"/>
  <c r="O187" i="21"/>
  <c r="AC186" i="21"/>
  <c r="Z186" i="21"/>
  <c r="Y186" i="21"/>
  <c r="X186" i="21"/>
  <c r="W186" i="21"/>
  <c r="AC185" i="21"/>
  <c r="Z185" i="21"/>
  <c r="Y185" i="21"/>
  <c r="X185" i="21"/>
  <c r="W185" i="21"/>
  <c r="U185" i="21"/>
  <c r="T185" i="21"/>
  <c r="S185" i="21"/>
  <c r="R185" i="21"/>
  <c r="Q185" i="21"/>
  <c r="P185" i="21"/>
  <c r="O185" i="21"/>
  <c r="AC184" i="21"/>
  <c r="Z184" i="21"/>
  <c r="Y184" i="21"/>
  <c r="X184" i="21"/>
  <c r="W184" i="21"/>
  <c r="V184" i="21"/>
  <c r="AC183" i="21"/>
  <c r="Z183" i="21"/>
  <c r="Y183" i="21"/>
  <c r="X183" i="21"/>
  <c r="W183" i="21"/>
  <c r="U183" i="21"/>
  <c r="T183" i="21"/>
  <c r="S183" i="21"/>
  <c r="R183" i="21"/>
  <c r="Q183" i="21"/>
  <c r="P183" i="21"/>
  <c r="O183" i="21"/>
  <c r="AC182" i="21"/>
  <c r="Z182" i="21"/>
  <c r="Y182" i="21"/>
  <c r="X182" i="21"/>
  <c r="W182" i="21"/>
  <c r="V182" i="21"/>
  <c r="AC181" i="21"/>
  <c r="Z181" i="21"/>
  <c r="Y181" i="21"/>
  <c r="X181" i="21"/>
  <c r="W181" i="21"/>
  <c r="U181" i="21"/>
  <c r="T181" i="21"/>
  <c r="S181" i="21"/>
  <c r="R181" i="21"/>
  <c r="Q181" i="21"/>
  <c r="P181" i="21"/>
  <c r="O181" i="21"/>
  <c r="AC180" i="21"/>
  <c r="Z180" i="21"/>
  <c r="Y180" i="21"/>
  <c r="X180" i="21"/>
  <c r="W180" i="21"/>
  <c r="V180" i="21"/>
  <c r="AC179" i="21"/>
  <c r="Z179" i="21"/>
  <c r="Y179" i="21"/>
  <c r="X179" i="21"/>
  <c r="W179" i="21"/>
  <c r="C42" i="236" s="1"/>
  <c r="U179" i="21"/>
  <c r="T179" i="21"/>
  <c r="S179" i="21"/>
  <c r="R179" i="21"/>
  <c r="F21" i="236" s="1"/>
  <c r="Q179" i="21"/>
  <c r="P179" i="21"/>
  <c r="O179" i="21"/>
  <c r="AC178" i="21"/>
  <c r="Z178" i="21"/>
  <c r="Y178" i="21"/>
  <c r="X178" i="21"/>
  <c r="W178" i="21"/>
  <c r="V178" i="21"/>
  <c r="AC177" i="21"/>
  <c r="Z177" i="21"/>
  <c r="Y177" i="21"/>
  <c r="X177" i="21"/>
  <c r="W177" i="21"/>
  <c r="U177" i="21"/>
  <c r="T177" i="21"/>
  <c r="S177" i="21"/>
  <c r="R177" i="21"/>
  <c r="Q177" i="21"/>
  <c r="P177" i="21"/>
  <c r="O177" i="21"/>
  <c r="AC176" i="21"/>
  <c r="Z176" i="21"/>
  <c r="Y176" i="21"/>
  <c r="X176" i="21"/>
  <c r="W176" i="21"/>
  <c r="V176" i="21"/>
  <c r="AC175" i="21"/>
  <c r="Z175" i="21"/>
  <c r="Y175" i="21"/>
  <c r="X175" i="21"/>
  <c r="W175" i="21"/>
  <c r="U175" i="21"/>
  <c r="T175" i="21"/>
  <c r="S175" i="21"/>
  <c r="R175" i="21"/>
  <c r="Q175" i="21"/>
  <c r="E19" i="236" s="1"/>
  <c r="P175" i="21"/>
  <c r="O175" i="21"/>
  <c r="C19" i="236"/>
  <c r="AC174" i="21"/>
  <c r="AB174" i="21"/>
  <c r="AA174" i="21"/>
  <c r="Z174" i="21"/>
  <c r="F92" i="236" s="1"/>
  <c r="Y174" i="21"/>
  <c r="X174" i="21"/>
  <c r="D92" i="236" s="1"/>
  <c r="W174" i="21"/>
  <c r="V174" i="21"/>
  <c r="U174" i="21"/>
  <c r="T174" i="21"/>
  <c r="S174" i="21"/>
  <c r="R174" i="21"/>
  <c r="F71" i="236" s="1"/>
  <c r="Q174" i="21"/>
  <c r="P174" i="21"/>
  <c r="D71" i="236" s="1"/>
  <c r="O174" i="21"/>
  <c r="AC173" i="21"/>
  <c r="AB173" i="21"/>
  <c r="AA173" i="21"/>
  <c r="Z173" i="21"/>
  <c r="Y173" i="21"/>
  <c r="X173" i="21"/>
  <c r="W173" i="21"/>
  <c r="V173" i="21"/>
  <c r="U173" i="21"/>
  <c r="T173" i="21"/>
  <c r="S173" i="21"/>
  <c r="R173" i="21"/>
  <c r="Q173" i="21"/>
  <c r="P173" i="21"/>
  <c r="O173" i="21"/>
  <c r="V12" i="21"/>
  <c r="AC172" i="21"/>
  <c r="AB172" i="21"/>
  <c r="AA172" i="21"/>
  <c r="Z172" i="21"/>
  <c r="Y172" i="21"/>
  <c r="X172" i="21"/>
  <c r="W172" i="21"/>
  <c r="V172" i="21"/>
  <c r="U172" i="21"/>
  <c r="I69" i="236"/>
  <c r="T172" i="21"/>
  <c r="S172" i="21"/>
  <c r="G69" i="236"/>
  <c r="J70" i="236" s="1"/>
  <c r="R172" i="21"/>
  <c r="Q172" i="21"/>
  <c r="E69" i="236"/>
  <c r="P172" i="21"/>
  <c r="O172" i="21"/>
  <c r="C69" i="236"/>
  <c r="N195" i="21"/>
  <c r="B29" i="236" s="1"/>
  <c r="N193" i="21"/>
  <c r="B28" i="236" s="1"/>
  <c r="N191" i="21"/>
  <c r="N189" i="21"/>
  <c r="B26" i="236"/>
  <c r="N187" i="21"/>
  <c r="N185" i="21"/>
  <c r="B24" i="236" s="1"/>
  <c r="N183" i="21"/>
  <c r="N181" i="21"/>
  <c r="B22" i="236"/>
  <c r="N179" i="21"/>
  <c r="N177" i="21"/>
  <c r="B20" i="236" s="1"/>
  <c r="N175" i="21"/>
  <c r="N174" i="21"/>
  <c r="B71" i="236" s="1"/>
  <c r="N173" i="21"/>
  <c r="N172" i="21"/>
  <c r="B69" i="236"/>
  <c r="N171" i="21"/>
  <c r="AC171" i="21"/>
  <c r="AB171" i="21"/>
  <c r="AA171" i="21"/>
  <c r="G37" i="236" s="1"/>
  <c r="Z171" i="21"/>
  <c r="Y171" i="21"/>
  <c r="E37" i="236" s="1"/>
  <c r="X171" i="21"/>
  <c r="W171" i="21"/>
  <c r="V171" i="21"/>
  <c r="U171" i="21"/>
  <c r="T171" i="21"/>
  <c r="S171" i="21"/>
  <c r="J16" i="236" s="1"/>
  <c r="R171" i="21"/>
  <c r="Q171" i="21"/>
  <c r="E15" i="236" s="1"/>
  <c r="P171" i="21"/>
  <c r="O171" i="21"/>
  <c r="C15" i="236"/>
  <c r="G10" i="235"/>
  <c r="G11" i="235"/>
  <c r="G12" i="235"/>
  <c r="G13" i="235"/>
  <c r="G14" i="235"/>
  <c r="G15" i="235"/>
  <c r="G16" i="235"/>
  <c r="G17" i="235"/>
  <c r="G18" i="235"/>
  <c r="G19" i="235"/>
  <c r="G20" i="235"/>
  <c r="G21" i="235"/>
  <c r="G22" i="235"/>
  <c r="G23" i="235"/>
  <c r="G24" i="235"/>
  <c r="G25" i="235"/>
  <c r="G26" i="235"/>
  <c r="G27" i="235"/>
  <c r="G28" i="235"/>
  <c r="G29" i="235"/>
  <c r="G30" i="235"/>
  <c r="G31" i="235"/>
  <c r="G32" i="235"/>
  <c r="G33" i="235"/>
  <c r="G34" i="235"/>
  <c r="G35" i="235"/>
  <c r="G36" i="235"/>
  <c r="G37" i="235"/>
  <c r="G38" i="235"/>
  <c r="G39" i="235"/>
  <c r="G40" i="235"/>
  <c r="G41" i="235"/>
  <c r="G42" i="235"/>
  <c r="G43" i="235"/>
  <c r="G44" i="235"/>
  <c r="G45" i="235"/>
  <c r="G46" i="235"/>
  <c r="G47" i="235"/>
  <c r="G48" i="235"/>
  <c r="G49" i="235"/>
  <c r="G50" i="235"/>
  <c r="G51" i="235"/>
  <c r="G52" i="235"/>
  <c r="G53" i="235"/>
  <c r="G54" i="235"/>
  <c r="G55" i="235"/>
  <c r="G56" i="235"/>
  <c r="G57" i="235"/>
  <c r="G58" i="235"/>
  <c r="G59" i="235"/>
  <c r="G60" i="235"/>
  <c r="G61" i="235"/>
  <c r="G62" i="235"/>
  <c r="G63" i="235"/>
  <c r="G64" i="235"/>
  <c r="G65" i="235"/>
  <c r="G66" i="235"/>
  <c r="G67" i="235"/>
  <c r="G68" i="235"/>
  <c r="G69" i="235"/>
  <c r="G70" i="235"/>
  <c r="G71" i="235"/>
  <c r="G72" i="235"/>
  <c r="G73" i="235"/>
  <c r="G74" i="235"/>
  <c r="G75" i="235"/>
  <c r="G76" i="235"/>
  <c r="G77" i="235"/>
  <c r="G78" i="235"/>
  <c r="G79" i="235"/>
  <c r="G80" i="235"/>
  <c r="G81" i="235"/>
  <c r="G82" i="235"/>
  <c r="G83" i="235"/>
  <c r="G84" i="235"/>
  <c r="G85" i="235"/>
  <c r="G86" i="235"/>
  <c r="G87" i="235"/>
  <c r="G88" i="235"/>
  <c r="G89" i="235"/>
  <c r="G90" i="235"/>
  <c r="G91" i="235"/>
  <c r="G92" i="235"/>
  <c r="G93" i="235"/>
  <c r="G94" i="235"/>
  <c r="G95" i="235"/>
  <c r="G96" i="235"/>
  <c r="G97" i="235"/>
  <c r="G98" i="235"/>
  <c r="G99" i="235"/>
  <c r="G100" i="235"/>
  <c r="G101" i="235"/>
  <c r="G102" i="235"/>
  <c r="G103" i="235"/>
  <c r="G104" i="235"/>
  <c r="G105" i="235"/>
  <c r="G106" i="235"/>
  <c r="G107" i="235"/>
  <c r="G108" i="235"/>
  <c r="G109" i="235"/>
  <c r="G110" i="235"/>
  <c r="G111" i="235"/>
  <c r="G112" i="235"/>
  <c r="G113" i="235"/>
  <c r="G114" i="235"/>
  <c r="G115" i="235"/>
  <c r="G116" i="235"/>
  <c r="G117" i="235"/>
  <c r="G118" i="235"/>
  <c r="G119" i="235"/>
  <c r="G120" i="235"/>
  <c r="G121" i="235"/>
  <c r="G122" i="235"/>
  <c r="G123" i="235"/>
  <c r="G124" i="235"/>
  <c r="G125" i="235"/>
  <c r="G126" i="235"/>
  <c r="G127" i="235"/>
  <c r="G128" i="235"/>
  <c r="G129" i="235"/>
  <c r="G130" i="235"/>
  <c r="G131" i="235"/>
  <c r="G132" i="235"/>
  <c r="G133" i="235"/>
  <c r="G134" i="235"/>
  <c r="G135" i="235"/>
  <c r="G136" i="235"/>
  <c r="G137" i="235"/>
  <c r="G138" i="235"/>
  <c r="G139" i="235"/>
  <c r="G140" i="235"/>
  <c r="G141" i="235"/>
  <c r="G142" i="235"/>
  <c r="G143" i="235"/>
  <c r="G144" i="235"/>
  <c r="G145" i="235"/>
  <c r="G146" i="235"/>
  <c r="G147" i="235"/>
  <c r="G148" i="235"/>
  <c r="G149" i="235"/>
  <c r="G150" i="235"/>
  <c r="G151" i="235"/>
  <c r="G152" i="235"/>
  <c r="G153" i="235"/>
  <c r="G154" i="235"/>
  <c r="G155" i="235"/>
  <c r="G156" i="235"/>
  <c r="G157" i="235"/>
  <c r="G158" i="235"/>
  <c r="G159" i="235"/>
  <c r="G160" i="235"/>
  <c r="G161" i="235"/>
  <c r="G162" i="235"/>
  <c r="G163" i="235"/>
  <c r="G164" i="235"/>
  <c r="G165" i="235"/>
  <c r="G166" i="235"/>
  <c r="G167" i="235"/>
  <c r="G168" i="235"/>
  <c r="G169" i="235"/>
  <c r="E10" i="235"/>
  <c r="E11" i="235"/>
  <c r="E169" i="235"/>
  <c r="E168" i="235"/>
  <c r="E167" i="235"/>
  <c r="E166" i="235"/>
  <c r="E165" i="235"/>
  <c r="E164" i="235"/>
  <c r="E163" i="235"/>
  <c r="E162" i="235"/>
  <c r="E161" i="235"/>
  <c r="E160" i="235"/>
  <c r="E159" i="235"/>
  <c r="E158" i="235"/>
  <c r="E157" i="235"/>
  <c r="E156" i="235"/>
  <c r="E155" i="235"/>
  <c r="E154" i="235"/>
  <c r="E153" i="235"/>
  <c r="E152" i="235"/>
  <c r="E151" i="235"/>
  <c r="E150" i="235"/>
  <c r="E149" i="235"/>
  <c r="E148" i="235"/>
  <c r="E147" i="235"/>
  <c r="E146" i="235"/>
  <c r="E145" i="235"/>
  <c r="E144" i="235"/>
  <c r="E143" i="235"/>
  <c r="E142" i="235"/>
  <c r="E141" i="235"/>
  <c r="E140" i="235"/>
  <c r="E139" i="235"/>
  <c r="E138" i="235"/>
  <c r="E137" i="235"/>
  <c r="E136" i="235"/>
  <c r="E135" i="235"/>
  <c r="E134" i="235"/>
  <c r="E133" i="235"/>
  <c r="E132" i="235"/>
  <c r="E131" i="235"/>
  <c r="E130" i="235"/>
  <c r="E129" i="235"/>
  <c r="E128" i="235"/>
  <c r="E127" i="235"/>
  <c r="E126" i="235"/>
  <c r="E125" i="235"/>
  <c r="E124" i="235"/>
  <c r="E123" i="235"/>
  <c r="E122" i="235"/>
  <c r="E121" i="235"/>
  <c r="E120" i="235"/>
  <c r="E119" i="235"/>
  <c r="E118" i="235"/>
  <c r="E117" i="235"/>
  <c r="E116" i="235"/>
  <c r="E115" i="235"/>
  <c r="E114" i="235"/>
  <c r="E113" i="235"/>
  <c r="E112" i="235"/>
  <c r="E111" i="235"/>
  <c r="E110" i="235"/>
  <c r="E109" i="235"/>
  <c r="E108" i="235"/>
  <c r="E107" i="235"/>
  <c r="E106" i="235"/>
  <c r="E105" i="235"/>
  <c r="E104" i="235"/>
  <c r="E103" i="235"/>
  <c r="E102" i="235"/>
  <c r="E101" i="235"/>
  <c r="E100" i="235"/>
  <c r="E99" i="235"/>
  <c r="E98" i="235"/>
  <c r="E97" i="235"/>
  <c r="E96" i="235"/>
  <c r="E95" i="235"/>
  <c r="E94" i="235"/>
  <c r="E93" i="235"/>
  <c r="E92" i="235"/>
  <c r="E91" i="235"/>
  <c r="E90" i="235"/>
  <c r="E89" i="235"/>
  <c r="E88" i="235"/>
  <c r="E87" i="235"/>
  <c r="E86" i="235"/>
  <c r="E85" i="235"/>
  <c r="E84" i="235"/>
  <c r="E83" i="235"/>
  <c r="E82" i="235"/>
  <c r="E81" i="235"/>
  <c r="E80" i="235"/>
  <c r="E79" i="235"/>
  <c r="E78" i="235"/>
  <c r="E77" i="235"/>
  <c r="E76" i="235"/>
  <c r="E75" i="235"/>
  <c r="E74" i="235"/>
  <c r="E73" i="235"/>
  <c r="E72" i="235"/>
  <c r="E71" i="235"/>
  <c r="E70" i="235"/>
  <c r="E69" i="235"/>
  <c r="E68" i="235"/>
  <c r="E67" i="235"/>
  <c r="E66" i="235"/>
  <c r="E65" i="235"/>
  <c r="E64" i="235"/>
  <c r="E63" i="235"/>
  <c r="E62" i="235"/>
  <c r="E61" i="235"/>
  <c r="E60" i="235"/>
  <c r="E59" i="235"/>
  <c r="E58" i="235"/>
  <c r="E57" i="235"/>
  <c r="E56" i="235"/>
  <c r="E55" i="235"/>
  <c r="E54" i="235"/>
  <c r="E53" i="235"/>
  <c r="E52" i="235"/>
  <c r="E51" i="235"/>
  <c r="E50" i="235"/>
  <c r="E49" i="235"/>
  <c r="E48" i="235"/>
  <c r="E47" i="235"/>
  <c r="E46" i="235"/>
  <c r="E45" i="235"/>
  <c r="E44" i="235"/>
  <c r="E43" i="235"/>
  <c r="E42" i="235"/>
  <c r="E41" i="235"/>
  <c r="E40" i="235"/>
  <c r="E39" i="235"/>
  <c r="E38" i="235"/>
  <c r="E37" i="235"/>
  <c r="E36" i="235"/>
  <c r="E35" i="235"/>
  <c r="E34" i="235"/>
  <c r="E33" i="235"/>
  <c r="E32" i="235"/>
  <c r="E31" i="235"/>
  <c r="E30" i="235"/>
  <c r="E29" i="235"/>
  <c r="E28" i="235"/>
  <c r="E27" i="235"/>
  <c r="E26" i="235"/>
  <c r="E25" i="235"/>
  <c r="E24" i="235"/>
  <c r="E23" i="235"/>
  <c r="E22" i="235"/>
  <c r="E21" i="235"/>
  <c r="E20" i="235"/>
  <c r="E19" i="235"/>
  <c r="E18" i="235"/>
  <c r="E17" i="235"/>
  <c r="E16" i="235"/>
  <c r="E15" i="235"/>
  <c r="E14" i="235"/>
  <c r="E13" i="235"/>
  <c r="E12" i="235"/>
  <c r="F169" i="235"/>
  <c r="D169" i="235"/>
  <c r="C169" i="235"/>
  <c r="F168" i="235"/>
  <c r="D168" i="235"/>
  <c r="C168" i="235"/>
  <c r="F167" i="235"/>
  <c r="D167" i="235"/>
  <c r="C167" i="235"/>
  <c r="F166" i="235"/>
  <c r="D166" i="235"/>
  <c r="C166" i="235"/>
  <c r="F165" i="235"/>
  <c r="D165" i="235"/>
  <c r="C165" i="235"/>
  <c r="F164" i="235"/>
  <c r="D164" i="235"/>
  <c r="C164" i="235"/>
  <c r="F163" i="235"/>
  <c r="D163" i="235"/>
  <c r="C163" i="235"/>
  <c r="F162" i="235"/>
  <c r="D162" i="235"/>
  <c r="C162" i="235"/>
  <c r="F161" i="235"/>
  <c r="D161" i="235"/>
  <c r="C161" i="235"/>
  <c r="F160" i="235"/>
  <c r="D160" i="235"/>
  <c r="C160" i="235"/>
  <c r="F159" i="235"/>
  <c r="D159" i="235"/>
  <c r="C159" i="235"/>
  <c r="F158" i="235"/>
  <c r="D158" i="235"/>
  <c r="C158" i="235"/>
  <c r="F157" i="235"/>
  <c r="D157" i="235"/>
  <c r="C157" i="235"/>
  <c r="F156" i="235"/>
  <c r="D156" i="235"/>
  <c r="C156" i="235"/>
  <c r="F155" i="235"/>
  <c r="D155" i="235"/>
  <c r="C155" i="235"/>
  <c r="F154" i="235"/>
  <c r="D154" i="235"/>
  <c r="C154" i="235"/>
  <c r="F153" i="235"/>
  <c r="D153" i="235"/>
  <c r="C153" i="235"/>
  <c r="F152" i="235"/>
  <c r="D152" i="235"/>
  <c r="C152" i="235"/>
  <c r="F151" i="235"/>
  <c r="D151" i="235"/>
  <c r="C151" i="235"/>
  <c r="F150" i="235"/>
  <c r="D150" i="235"/>
  <c r="C150" i="235"/>
  <c r="F149" i="235"/>
  <c r="D149" i="235"/>
  <c r="C149" i="235"/>
  <c r="F148" i="235"/>
  <c r="D148" i="235"/>
  <c r="C148" i="235"/>
  <c r="F147" i="235"/>
  <c r="D147" i="235"/>
  <c r="C147" i="235"/>
  <c r="F146" i="235"/>
  <c r="D146" i="235"/>
  <c r="C146" i="235"/>
  <c r="F145" i="235"/>
  <c r="D145" i="235"/>
  <c r="C145" i="235"/>
  <c r="F144" i="235"/>
  <c r="D144" i="235"/>
  <c r="C144" i="235"/>
  <c r="F143" i="235"/>
  <c r="D143" i="235"/>
  <c r="C143" i="235"/>
  <c r="F142" i="235"/>
  <c r="D142" i="235"/>
  <c r="C142" i="235"/>
  <c r="F141" i="235"/>
  <c r="D141" i="235"/>
  <c r="C141" i="235"/>
  <c r="F140" i="235"/>
  <c r="D140" i="235"/>
  <c r="C140" i="235"/>
  <c r="F139" i="235"/>
  <c r="D139" i="235"/>
  <c r="C139" i="235"/>
  <c r="F138" i="235"/>
  <c r="D138" i="235"/>
  <c r="C138" i="235"/>
  <c r="F137" i="235"/>
  <c r="D137" i="235"/>
  <c r="C137" i="235"/>
  <c r="F136" i="235"/>
  <c r="D136" i="235"/>
  <c r="C136" i="235"/>
  <c r="F135" i="235"/>
  <c r="D135" i="235"/>
  <c r="C135" i="235"/>
  <c r="F134" i="235"/>
  <c r="D134" i="235"/>
  <c r="C134" i="235"/>
  <c r="F133" i="235"/>
  <c r="D133" i="235"/>
  <c r="C133" i="235"/>
  <c r="F132" i="235"/>
  <c r="D132" i="235"/>
  <c r="C132" i="235"/>
  <c r="F131" i="235"/>
  <c r="D131" i="235"/>
  <c r="C131" i="235"/>
  <c r="F130" i="235"/>
  <c r="D130" i="235"/>
  <c r="C130" i="235"/>
  <c r="F129" i="235"/>
  <c r="D129" i="235"/>
  <c r="C129" i="235"/>
  <c r="F128" i="235"/>
  <c r="D128" i="235"/>
  <c r="C128" i="235"/>
  <c r="F127" i="235"/>
  <c r="D127" i="235"/>
  <c r="C127" i="235"/>
  <c r="F126" i="235"/>
  <c r="D126" i="235"/>
  <c r="C126" i="235"/>
  <c r="F125" i="235"/>
  <c r="D125" i="235"/>
  <c r="C125" i="235"/>
  <c r="F124" i="235"/>
  <c r="D124" i="235"/>
  <c r="C124" i="235"/>
  <c r="F123" i="235"/>
  <c r="D123" i="235"/>
  <c r="C123" i="235"/>
  <c r="F122" i="235"/>
  <c r="D122" i="235"/>
  <c r="C122" i="235"/>
  <c r="F121" i="235"/>
  <c r="D121" i="235"/>
  <c r="C121" i="235"/>
  <c r="F120" i="235"/>
  <c r="D120" i="235"/>
  <c r="C120" i="235"/>
  <c r="F119" i="235"/>
  <c r="D119" i="235"/>
  <c r="C119" i="235"/>
  <c r="F118" i="235"/>
  <c r="D118" i="235"/>
  <c r="C118" i="235"/>
  <c r="F117" i="235"/>
  <c r="D117" i="235"/>
  <c r="C117" i="235"/>
  <c r="F116" i="235"/>
  <c r="D116" i="235"/>
  <c r="C116" i="235"/>
  <c r="F115" i="235"/>
  <c r="D115" i="235"/>
  <c r="C115" i="235"/>
  <c r="F114" i="235"/>
  <c r="D114" i="235"/>
  <c r="C114" i="235"/>
  <c r="F113" i="235"/>
  <c r="D113" i="235"/>
  <c r="C113" i="235"/>
  <c r="F112" i="235"/>
  <c r="D112" i="235"/>
  <c r="C112" i="235"/>
  <c r="F111" i="235"/>
  <c r="D111" i="235"/>
  <c r="C111" i="235"/>
  <c r="F110" i="235"/>
  <c r="D110" i="235"/>
  <c r="C110" i="235"/>
  <c r="F109" i="235"/>
  <c r="D109" i="235"/>
  <c r="C109" i="235"/>
  <c r="F108" i="235"/>
  <c r="D108" i="235"/>
  <c r="C108" i="235"/>
  <c r="F107" i="235"/>
  <c r="D107" i="235"/>
  <c r="C107" i="235"/>
  <c r="F106" i="235"/>
  <c r="D106" i="235"/>
  <c r="C106" i="235"/>
  <c r="F105" i="235"/>
  <c r="D105" i="235"/>
  <c r="C105" i="235"/>
  <c r="F104" i="235"/>
  <c r="D104" i="235"/>
  <c r="C104" i="235"/>
  <c r="F103" i="235"/>
  <c r="D103" i="235"/>
  <c r="C103" i="235"/>
  <c r="F102" i="235"/>
  <c r="D102" i="235"/>
  <c r="C102" i="235"/>
  <c r="F101" i="235"/>
  <c r="D101" i="235"/>
  <c r="C101" i="235"/>
  <c r="F100" i="235"/>
  <c r="D100" i="235"/>
  <c r="C100" i="235"/>
  <c r="F99" i="235"/>
  <c r="D99" i="235"/>
  <c r="C99" i="235"/>
  <c r="F98" i="235"/>
  <c r="D98" i="235"/>
  <c r="C98" i="235"/>
  <c r="F97" i="235"/>
  <c r="D97" i="235"/>
  <c r="C97" i="235"/>
  <c r="F96" i="235"/>
  <c r="D96" i="235"/>
  <c r="C96" i="235"/>
  <c r="F95" i="235"/>
  <c r="D95" i="235"/>
  <c r="C95" i="235"/>
  <c r="F94" i="235"/>
  <c r="D94" i="235"/>
  <c r="C94" i="235"/>
  <c r="F93" i="235"/>
  <c r="D93" i="235"/>
  <c r="C93" i="235"/>
  <c r="F92" i="235"/>
  <c r="D92" i="235"/>
  <c r="C92" i="235"/>
  <c r="F91" i="235"/>
  <c r="D91" i="235"/>
  <c r="C91" i="235"/>
  <c r="F90" i="235"/>
  <c r="D90" i="235"/>
  <c r="C90" i="235"/>
  <c r="F89" i="235"/>
  <c r="D89" i="235"/>
  <c r="C89" i="235"/>
  <c r="F88" i="235"/>
  <c r="D88" i="235"/>
  <c r="C88" i="235"/>
  <c r="F87" i="235"/>
  <c r="D87" i="235"/>
  <c r="C87" i="235"/>
  <c r="F86" i="235"/>
  <c r="D86" i="235"/>
  <c r="C86" i="235"/>
  <c r="F85" i="235"/>
  <c r="D85" i="235"/>
  <c r="C85" i="235"/>
  <c r="F84" i="235"/>
  <c r="D84" i="235"/>
  <c r="C84" i="235"/>
  <c r="F83" i="235"/>
  <c r="D83" i="235"/>
  <c r="C83" i="235"/>
  <c r="F82" i="235"/>
  <c r="D82" i="235"/>
  <c r="C82" i="235"/>
  <c r="F81" i="235"/>
  <c r="D81" i="235"/>
  <c r="C81" i="235"/>
  <c r="F80" i="235"/>
  <c r="D80" i="235"/>
  <c r="C80" i="235"/>
  <c r="F79" i="235"/>
  <c r="D79" i="235"/>
  <c r="C79" i="235"/>
  <c r="F78" i="235"/>
  <c r="D78" i="235"/>
  <c r="C78" i="235"/>
  <c r="F77" i="235"/>
  <c r="D77" i="235"/>
  <c r="C77" i="235"/>
  <c r="F76" i="235"/>
  <c r="D76" i="235"/>
  <c r="C76" i="235"/>
  <c r="F75" i="235"/>
  <c r="D75" i="235"/>
  <c r="C75" i="235"/>
  <c r="F74" i="235"/>
  <c r="D74" i="235"/>
  <c r="C74" i="235"/>
  <c r="F73" i="235"/>
  <c r="D73" i="235"/>
  <c r="C73" i="235"/>
  <c r="F72" i="235"/>
  <c r="D72" i="235"/>
  <c r="C72" i="235"/>
  <c r="F71" i="235"/>
  <c r="D71" i="235"/>
  <c r="C71" i="235"/>
  <c r="F70" i="235"/>
  <c r="D70" i="235"/>
  <c r="C70" i="235"/>
  <c r="F69" i="235"/>
  <c r="D69" i="235"/>
  <c r="C69" i="235"/>
  <c r="F68" i="235"/>
  <c r="D68" i="235"/>
  <c r="C68" i="235"/>
  <c r="F67" i="235"/>
  <c r="D67" i="235"/>
  <c r="C67" i="235"/>
  <c r="F66" i="235"/>
  <c r="D66" i="235"/>
  <c r="C66" i="235"/>
  <c r="F65" i="235"/>
  <c r="D65" i="235"/>
  <c r="C65" i="235"/>
  <c r="F64" i="235"/>
  <c r="D64" i="235"/>
  <c r="C64" i="235"/>
  <c r="F63" i="235"/>
  <c r="D63" i="235"/>
  <c r="C63" i="235"/>
  <c r="F62" i="235"/>
  <c r="D62" i="235"/>
  <c r="C62" i="235"/>
  <c r="F61" i="235"/>
  <c r="D61" i="235"/>
  <c r="C61" i="235"/>
  <c r="F60" i="235"/>
  <c r="D60" i="235"/>
  <c r="C60" i="235"/>
  <c r="F59" i="235"/>
  <c r="D59" i="235"/>
  <c r="C59" i="235"/>
  <c r="F58" i="235"/>
  <c r="D58" i="235"/>
  <c r="C58" i="235"/>
  <c r="F57" i="235"/>
  <c r="D57" i="235"/>
  <c r="C57" i="235"/>
  <c r="F56" i="235"/>
  <c r="D56" i="235"/>
  <c r="C56" i="235"/>
  <c r="F55" i="235"/>
  <c r="D55" i="235"/>
  <c r="C55" i="235"/>
  <c r="F54" i="235"/>
  <c r="D54" i="235"/>
  <c r="C54" i="235"/>
  <c r="F53" i="235"/>
  <c r="D53" i="235"/>
  <c r="C53" i="235"/>
  <c r="F52" i="235"/>
  <c r="D52" i="235"/>
  <c r="C52" i="235"/>
  <c r="F51" i="235"/>
  <c r="D51" i="235"/>
  <c r="C51" i="235"/>
  <c r="F50" i="235"/>
  <c r="D50" i="235"/>
  <c r="C50" i="235"/>
  <c r="F49" i="235"/>
  <c r="D49" i="235"/>
  <c r="C49" i="235"/>
  <c r="F48" i="235"/>
  <c r="D48" i="235"/>
  <c r="C48" i="235"/>
  <c r="F47" i="235"/>
  <c r="D47" i="235"/>
  <c r="C47" i="235"/>
  <c r="F46" i="235"/>
  <c r="D46" i="235"/>
  <c r="C46" i="235"/>
  <c r="F45" i="235"/>
  <c r="D45" i="235"/>
  <c r="C45" i="235"/>
  <c r="F44" i="235"/>
  <c r="D44" i="235"/>
  <c r="C44" i="235"/>
  <c r="F43" i="235"/>
  <c r="D43" i="235"/>
  <c r="C43" i="235"/>
  <c r="F42" i="235"/>
  <c r="D42" i="235"/>
  <c r="C42" i="235"/>
  <c r="F41" i="235"/>
  <c r="D41" i="235"/>
  <c r="C41" i="235"/>
  <c r="F40" i="235"/>
  <c r="D40" i="235"/>
  <c r="C40" i="235"/>
  <c r="F39" i="235"/>
  <c r="D39" i="235"/>
  <c r="C39" i="235"/>
  <c r="F38" i="235"/>
  <c r="D38" i="235"/>
  <c r="C38" i="235"/>
  <c r="F37" i="235"/>
  <c r="D37" i="235"/>
  <c r="C37" i="235"/>
  <c r="F36" i="235"/>
  <c r="D36" i="235"/>
  <c r="C36" i="235"/>
  <c r="F35" i="235"/>
  <c r="D35" i="235"/>
  <c r="C35" i="235"/>
  <c r="F34" i="235"/>
  <c r="D34" i="235"/>
  <c r="C34" i="235"/>
  <c r="F33" i="235"/>
  <c r="D33" i="235"/>
  <c r="C33" i="235"/>
  <c r="F32" i="235"/>
  <c r="D32" i="235"/>
  <c r="C32" i="235"/>
  <c r="F31" i="235"/>
  <c r="D31" i="235"/>
  <c r="C31" i="235"/>
  <c r="F30" i="235"/>
  <c r="D30" i="235"/>
  <c r="C30" i="235"/>
  <c r="F29" i="235"/>
  <c r="D29" i="235"/>
  <c r="C29" i="235"/>
  <c r="F28" i="235"/>
  <c r="D28" i="235"/>
  <c r="C28" i="235"/>
  <c r="F27" i="235"/>
  <c r="D27" i="235"/>
  <c r="C27" i="235"/>
  <c r="F26" i="235"/>
  <c r="D26" i="235"/>
  <c r="C26" i="235"/>
  <c r="F25" i="235"/>
  <c r="D25" i="235"/>
  <c r="C25" i="235"/>
  <c r="F24" i="235"/>
  <c r="D24" i="235"/>
  <c r="C24" i="235"/>
  <c r="F23" i="235"/>
  <c r="D23" i="235"/>
  <c r="C23" i="235"/>
  <c r="F22" i="235"/>
  <c r="D22" i="235"/>
  <c r="C22" i="235"/>
  <c r="F21" i="235"/>
  <c r="D21" i="235"/>
  <c r="C21" i="235"/>
  <c r="F20" i="235"/>
  <c r="D20" i="235"/>
  <c r="C20" i="235"/>
  <c r="F19" i="235"/>
  <c r="D19" i="235"/>
  <c r="C19" i="235"/>
  <c r="F18" i="235"/>
  <c r="D18" i="235"/>
  <c r="C18" i="235"/>
  <c r="F17" i="235"/>
  <c r="D17" i="235"/>
  <c r="C17" i="235"/>
  <c r="F16" i="235"/>
  <c r="D16" i="235"/>
  <c r="C16" i="235"/>
  <c r="F15" i="235"/>
  <c r="D15" i="235"/>
  <c r="C15" i="235"/>
  <c r="F14" i="235"/>
  <c r="D14" i="235"/>
  <c r="C14" i="235"/>
  <c r="F13" i="235"/>
  <c r="D13" i="235"/>
  <c r="C13" i="235"/>
  <c r="F12" i="235"/>
  <c r="D12" i="235"/>
  <c r="C12" i="235"/>
  <c r="F11" i="235"/>
  <c r="D11" i="235"/>
  <c r="C11" i="235"/>
  <c r="B169" i="235"/>
  <c r="B168" i="235"/>
  <c r="B167" i="235"/>
  <c r="B166" i="235"/>
  <c r="B165" i="235"/>
  <c r="B164" i="235"/>
  <c r="B163" i="235"/>
  <c r="B162" i="235"/>
  <c r="B161" i="235"/>
  <c r="B160" i="235"/>
  <c r="B159" i="235"/>
  <c r="B158" i="235"/>
  <c r="B157" i="235"/>
  <c r="B156" i="235"/>
  <c r="B155" i="235"/>
  <c r="B154" i="235"/>
  <c r="B153" i="235"/>
  <c r="B152" i="235"/>
  <c r="B151" i="235"/>
  <c r="B150" i="235"/>
  <c r="B149" i="235"/>
  <c r="B148" i="235"/>
  <c r="B147" i="235"/>
  <c r="B146" i="235"/>
  <c r="B145" i="235"/>
  <c r="B144" i="235"/>
  <c r="B143" i="235"/>
  <c r="B142" i="235"/>
  <c r="B141" i="235"/>
  <c r="B140" i="235"/>
  <c r="B139" i="235"/>
  <c r="B138" i="235"/>
  <c r="B137" i="235"/>
  <c r="B136" i="235"/>
  <c r="B135" i="235"/>
  <c r="B134" i="235"/>
  <c r="B133" i="235"/>
  <c r="B132" i="235"/>
  <c r="B131" i="235"/>
  <c r="B130" i="235"/>
  <c r="B129" i="235"/>
  <c r="B128" i="235"/>
  <c r="B127" i="235"/>
  <c r="B126" i="235"/>
  <c r="B125" i="235"/>
  <c r="B124" i="235"/>
  <c r="B123" i="235"/>
  <c r="B122" i="235"/>
  <c r="B121" i="235"/>
  <c r="B120" i="235"/>
  <c r="B119" i="235"/>
  <c r="B118" i="235"/>
  <c r="B117" i="235"/>
  <c r="B116" i="235"/>
  <c r="B115" i="235"/>
  <c r="B114" i="235"/>
  <c r="B113" i="235"/>
  <c r="B112" i="235"/>
  <c r="B111" i="235"/>
  <c r="B110" i="235"/>
  <c r="B109" i="235"/>
  <c r="A11" i="235"/>
  <c r="A12" i="235"/>
  <c r="A13" i="235" s="1"/>
  <c r="A14" i="235" s="1"/>
  <c r="A15" i="235" s="1"/>
  <c r="A16" i="235" s="1"/>
  <c r="A17" i="235" s="1"/>
  <c r="A18" i="235" s="1"/>
  <c r="A19" i="235" s="1"/>
  <c r="A20" i="235" s="1"/>
  <c r="A21" i="235" s="1"/>
  <c r="A22" i="235" s="1"/>
  <c r="A23" i="235" s="1"/>
  <c r="A24" i="235" s="1"/>
  <c r="A25" i="235" s="1"/>
  <c r="A26" i="235" s="1"/>
  <c r="A27" i="235" s="1"/>
  <c r="A28" i="235" s="1"/>
  <c r="A29" i="235" s="1"/>
  <c r="A30" i="235" s="1"/>
  <c r="A31" i="235" s="1"/>
  <c r="A32" i="235" s="1"/>
  <c r="A33" i="235" s="1"/>
  <c r="A34" i="235" s="1"/>
  <c r="A35" i="235" s="1"/>
  <c r="A36" i="235" s="1"/>
  <c r="A37" i="235" s="1"/>
  <c r="A38" i="235" s="1"/>
  <c r="A39" i="235" s="1"/>
  <c r="A40" i="235" s="1"/>
  <c r="A41" i="235" s="1"/>
  <c r="A42" i="235" s="1"/>
  <c r="A43" i="235" s="1"/>
  <c r="A44" i="235" s="1"/>
  <c r="A45" i="235" s="1"/>
  <c r="A46" i="235" s="1"/>
  <c r="A47" i="235" s="1"/>
  <c r="A48" i="235" s="1"/>
  <c r="A49" i="235" s="1"/>
  <c r="A50" i="235" s="1"/>
  <c r="A51" i="235" s="1"/>
  <c r="A52" i="235" s="1"/>
  <c r="A53" i="235" s="1"/>
  <c r="A54" i="235" s="1"/>
  <c r="A55" i="235" s="1"/>
  <c r="A56" i="235" s="1"/>
  <c r="A57" i="235" s="1"/>
  <c r="A58" i="235" s="1"/>
  <c r="A59" i="235" s="1"/>
  <c r="A60" i="235" s="1"/>
  <c r="A61" i="235" s="1"/>
  <c r="A62" i="235" s="1"/>
  <c r="A63" i="235" s="1"/>
  <c r="A64" i="235" s="1"/>
  <c r="A65" i="235" s="1"/>
  <c r="A66" i="235" s="1"/>
  <c r="A67" i="235" s="1"/>
  <c r="A68" i="235" s="1"/>
  <c r="A69" i="235" s="1"/>
  <c r="A70" i="235" s="1"/>
  <c r="A71" i="235" s="1"/>
  <c r="A72" i="235" s="1"/>
  <c r="A73" i="235" s="1"/>
  <c r="A74" i="235" s="1"/>
  <c r="A75" i="235" s="1"/>
  <c r="A76" i="235" s="1"/>
  <c r="A77" i="235" s="1"/>
  <c r="A78" i="235" s="1"/>
  <c r="A79" i="235" s="1"/>
  <c r="A80" i="235" s="1"/>
  <c r="A81" i="235" s="1"/>
  <c r="A82" i="235" s="1"/>
  <c r="A83" i="235" s="1"/>
  <c r="A84" i="235" s="1"/>
  <c r="A85" i="235" s="1"/>
  <c r="A86" i="235" s="1"/>
  <c r="A87" i="235" s="1"/>
  <c r="A88" i="235" s="1"/>
  <c r="A89" i="235" s="1"/>
  <c r="A90" i="235" s="1"/>
  <c r="A91" i="235" s="1"/>
  <c r="A92" i="235" s="1"/>
  <c r="A93" i="235" s="1"/>
  <c r="A94" i="235" s="1"/>
  <c r="A95" i="235" s="1"/>
  <c r="A96" i="235" s="1"/>
  <c r="A97" i="235" s="1"/>
  <c r="A98" i="235" s="1"/>
  <c r="A99" i="235" s="1"/>
  <c r="A100" i="235" s="1"/>
  <c r="A101" i="235" s="1"/>
  <c r="A102" i="235" s="1"/>
  <c r="A103" i="235" s="1"/>
  <c r="A104" i="235" s="1"/>
  <c r="A105" i="235" s="1"/>
  <c r="A106" i="235" s="1"/>
  <c r="A107" i="235" s="1"/>
  <c r="A108" i="235" s="1"/>
  <c r="A109" i="235" s="1"/>
  <c r="A110" i="235" s="1"/>
  <c r="A111" i="235" s="1"/>
  <c r="A112" i="235" s="1"/>
  <c r="A113" i="235" s="1"/>
  <c r="A114" i="235" s="1"/>
  <c r="A115" i="235" s="1"/>
  <c r="A116" i="235" s="1"/>
  <c r="A117" i="235" s="1"/>
  <c r="A118" i="235" s="1"/>
  <c r="A119" i="235" s="1"/>
  <c r="A120" i="235" s="1"/>
  <c r="A121" i="235" s="1"/>
  <c r="A122" i="235" s="1"/>
  <c r="A123" i="235" s="1"/>
  <c r="A124" i="235" s="1"/>
  <c r="A125" i="235" s="1"/>
  <c r="A126" i="235" s="1"/>
  <c r="A127" i="235" s="1"/>
  <c r="A128" i="235" s="1"/>
  <c r="A129" i="235" s="1"/>
  <c r="A130" i="235" s="1"/>
  <c r="A131" i="235" s="1"/>
  <c r="A132" i="235" s="1"/>
  <c r="A133" i="235" s="1"/>
  <c r="A134" i="235" s="1"/>
  <c r="A135" i="235" s="1"/>
  <c r="A136" i="235" s="1"/>
  <c r="A137" i="235" s="1"/>
  <c r="A138" i="235" s="1"/>
  <c r="A139" i="235" s="1"/>
  <c r="A140" i="235" s="1"/>
  <c r="A141" i="235" s="1"/>
  <c r="A142" i="235" s="1"/>
  <c r="A143" i="235" s="1"/>
  <c r="A144" i="235" s="1"/>
  <c r="A145" i="235" s="1"/>
  <c r="A146" i="235" s="1"/>
  <c r="A147" i="235" s="1"/>
  <c r="A148" i="235" s="1"/>
  <c r="A149" i="235" s="1"/>
  <c r="A150" i="235" s="1"/>
  <c r="A151" i="235" s="1"/>
  <c r="A152" i="235" s="1"/>
  <c r="A153" i="235" s="1"/>
  <c r="A154" i="235" s="1"/>
  <c r="A155" i="235" s="1"/>
  <c r="A156" i="235" s="1"/>
  <c r="A157" i="235" s="1"/>
  <c r="A158" i="235" s="1"/>
  <c r="A159" i="235" s="1"/>
  <c r="A160" i="235" s="1"/>
  <c r="A161" i="235" s="1"/>
  <c r="A162" i="235" s="1"/>
  <c r="A163" i="235" s="1"/>
  <c r="A164" i="235" s="1"/>
  <c r="A165" i="235" s="1"/>
  <c r="A166" i="235" s="1"/>
  <c r="A167" i="235" s="1"/>
  <c r="A168" i="235" s="1"/>
  <c r="A169" i="235" s="1"/>
  <c r="A11" i="21"/>
  <c r="A12" i="21"/>
  <c r="A13" i="21" s="1"/>
  <c r="A14" i="2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V169" i="21"/>
  <c r="AC169" i="21" s="1"/>
  <c r="AA169" i="21"/>
  <c r="V168" i="21"/>
  <c r="AC168" i="21" s="1"/>
  <c r="AA168" i="21"/>
  <c r="V167" i="21"/>
  <c r="AC167" i="21" s="1"/>
  <c r="AA167" i="21"/>
  <c r="V166" i="21"/>
  <c r="AA166" i="21"/>
  <c r="V165" i="21"/>
  <c r="AA165" i="21"/>
  <c r="V164" i="21"/>
  <c r="AC164" i="21" s="1"/>
  <c r="AA164" i="21"/>
  <c r="V163" i="21"/>
  <c r="AA163" i="21"/>
  <c r="AC163" i="21"/>
  <c r="V162" i="21"/>
  <c r="AA162" i="21"/>
  <c r="V161" i="21"/>
  <c r="AA161" i="21"/>
  <c r="V160" i="21"/>
  <c r="AA160" i="21"/>
  <c r="AC160" i="21"/>
  <c r="V159" i="21"/>
  <c r="AA159" i="21"/>
  <c r="AC159" i="21"/>
  <c r="V158" i="21"/>
  <c r="AA158" i="21"/>
  <c r="V157" i="21"/>
  <c r="AA157" i="21"/>
  <c r="AC157" i="21"/>
  <c r="V156" i="21"/>
  <c r="AA156" i="21"/>
  <c r="AC156" i="21"/>
  <c r="V155" i="21"/>
  <c r="AC155" i="21" s="1"/>
  <c r="AA155" i="21"/>
  <c r="V154" i="21"/>
  <c r="AA154" i="21"/>
  <c r="V153" i="21"/>
  <c r="AC153" i="21" s="1"/>
  <c r="AA153" i="21"/>
  <c r="V152" i="21"/>
  <c r="AA152" i="21"/>
  <c r="V151" i="21"/>
  <c r="AA151" i="21"/>
  <c r="AC151" i="21" s="1"/>
  <c r="F35" i="293"/>
  <c r="C5" i="21"/>
  <c r="C15" i="296" s="1"/>
  <c r="C15" i="293"/>
  <c r="J5" i="21"/>
  <c r="C8" i="293" s="1"/>
  <c r="F35" i="294"/>
  <c r="C15" i="294"/>
  <c r="C8" i="294"/>
  <c r="F27" i="295"/>
  <c r="F35" i="295"/>
  <c r="F37" i="295" s="1"/>
  <c r="F41" i="295" s="1"/>
  <c r="F27" i="296"/>
  <c r="F35" i="296"/>
  <c r="F37" i="296" s="1"/>
  <c r="F41" i="296"/>
  <c r="F27" i="297"/>
  <c r="F35" i="297"/>
  <c r="C15" i="297"/>
  <c r="F27" i="298"/>
  <c r="F37" i="298" s="1"/>
  <c r="F35" i="298"/>
  <c r="F41" i="298"/>
  <c r="C15" i="298"/>
  <c r="F27" i="299"/>
  <c r="F35" i="299"/>
  <c r="F37" i="299"/>
  <c r="F41" i="299" s="1"/>
  <c r="F27" i="300"/>
  <c r="F37" i="300" s="1"/>
  <c r="F41" i="300" s="1"/>
  <c r="F35" i="300"/>
  <c r="C15" i="300"/>
  <c r="F27" i="301"/>
  <c r="F35" i="301"/>
  <c r="F37" i="301" s="1"/>
  <c r="F41" i="301" s="1"/>
  <c r="C15" i="301"/>
  <c r="C8" i="301"/>
  <c r="F27" i="302"/>
  <c r="F37" i="302" s="1"/>
  <c r="F35" i="302"/>
  <c r="F41" i="302"/>
  <c r="C15" i="302"/>
  <c r="C8" i="302"/>
  <c r="F27" i="303"/>
  <c r="F35" i="303"/>
  <c r="F37" i="303" s="1"/>
  <c r="F41" i="303" s="1"/>
  <c r="F27" i="304"/>
  <c r="F35" i="304"/>
  <c r="F37" i="304" s="1"/>
  <c r="F41" i="304"/>
  <c r="C15" i="304"/>
  <c r="F27" i="305"/>
  <c r="F35" i="305"/>
  <c r="F37" i="305"/>
  <c r="F41" i="305" s="1"/>
  <c r="C15" i="305"/>
  <c r="F27" i="306"/>
  <c r="F37" i="306" s="1"/>
  <c r="F35" i="306"/>
  <c r="F41" i="306"/>
  <c r="C15" i="306"/>
  <c r="F27" i="307"/>
  <c r="F35" i="307"/>
  <c r="F37" i="307"/>
  <c r="F41" i="307" s="1"/>
  <c r="C8" i="307"/>
  <c r="F27" i="308"/>
  <c r="F35" i="308"/>
  <c r="F37" i="308" s="1"/>
  <c r="F41" i="308"/>
  <c r="F27" i="309"/>
  <c r="F35" i="309"/>
  <c r="F37" i="309" s="1"/>
  <c r="F41" i="309" s="1"/>
  <c r="C15" i="309"/>
  <c r="F27" i="310"/>
  <c r="F37" i="310" s="1"/>
  <c r="F41" i="310" s="1"/>
  <c r="F35" i="310"/>
  <c r="C15" i="310"/>
  <c r="F27" i="292"/>
  <c r="F35" i="292"/>
  <c r="C8" i="292"/>
  <c r="D69" i="236"/>
  <c r="D85" i="236" s="1"/>
  <c r="F69" i="236"/>
  <c r="F85" i="236" s="1"/>
  <c r="H69" i="236"/>
  <c r="H85" i="236"/>
  <c r="G91" i="236"/>
  <c r="H91" i="236"/>
  <c r="H106" i="236" s="1"/>
  <c r="C71" i="236"/>
  <c r="E71" i="236"/>
  <c r="G71" i="236"/>
  <c r="J72" i="236" s="1"/>
  <c r="H71" i="236"/>
  <c r="I71" i="236"/>
  <c r="G92" i="236"/>
  <c r="H92" i="236"/>
  <c r="AA134" i="21"/>
  <c r="F91" i="236"/>
  <c r="F94" i="236"/>
  <c r="F95" i="236"/>
  <c r="F96" i="236"/>
  <c r="F97" i="236"/>
  <c r="F98" i="236"/>
  <c r="F99" i="236"/>
  <c r="F100" i="236"/>
  <c r="F101" i="236"/>
  <c r="F102" i="236"/>
  <c r="F103" i="236"/>
  <c r="F104" i="236"/>
  <c r="E91" i="236"/>
  <c r="E92" i="236"/>
  <c r="E94" i="236"/>
  <c r="E95" i="236"/>
  <c r="E96" i="236"/>
  <c r="E97" i="236"/>
  <c r="E98" i="236"/>
  <c r="E99" i="236"/>
  <c r="E100" i="236"/>
  <c r="E101" i="236"/>
  <c r="E102" i="236"/>
  <c r="E103" i="236"/>
  <c r="E104" i="236"/>
  <c r="D91" i="236"/>
  <c r="D94" i="236"/>
  <c r="D95" i="236"/>
  <c r="D96" i="236"/>
  <c r="D97" i="236"/>
  <c r="D98" i="236"/>
  <c r="D99" i="236"/>
  <c r="D100" i="236"/>
  <c r="D101" i="236"/>
  <c r="D102" i="236"/>
  <c r="D103" i="236"/>
  <c r="D104" i="236"/>
  <c r="C91" i="236"/>
  <c r="C92" i="236"/>
  <c r="C94" i="236"/>
  <c r="C95" i="236"/>
  <c r="C96" i="236"/>
  <c r="C97" i="236"/>
  <c r="C98" i="236"/>
  <c r="C99" i="236"/>
  <c r="C100" i="236"/>
  <c r="C101" i="236"/>
  <c r="C102" i="236"/>
  <c r="C103" i="236"/>
  <c r="C104" i="236"/>
  <c r="B15" i="236"/>
  <c r="D15" i="236"/>
  <c r="F15" i="236"/>
  <c r="G15" i="236"/>
  <c r="H15" i="236"/>
  <c r="I15" i="236"/>
  <c r="H37" i="236"/>
  <c r="B17" i="236"/>
  <c r="C17" i="236"/>
  <c r="D17" i="236"/>
  <c r="E17" i="236"/>
  <c r="F17" i="236"/>
  <c r="G17" i="236"/>
  <c r="H17" i="236"/>
  <c r="I17" i="236"/>
  <c r="J18" i="236"/>
  <c r="G38" i="236"/>
  <c r="H38" i="236"/>
  <c r="H52" i="236" s="1"/>
  <c r="F37" i="236"/>
  <c r="F38" i="236"/>
  <c r="F40" i="236"/>
  <c r="F41" i="236"/>
  <c r="F42" i="236"/>
  <c r="F43" i="236"/>
  <c r="F44" i="236"/>
  <c r="F45" i="236"/>
  <c r="F46" i="236"/>
  <c r="F47" i="236"/>
  <c r="F48" i="236"/>
  <c r="F49" i="236"/>
  <c r="F50" i="236"/>
  <c r="E38" i="236"/>
  <c r="E40" i="236"/>
  <c r="E41" i="236"/>
  <c r="E42" i="236"/>
  <c r="E43" i="236"/>
  <c r="E44" i="236"/>
  <c r="E45" i="236"/>
  <c r="E46" i="236"/>
  <c r="E47" i="236"/>
  <c r="E48" i="236"/>
  <c r="E49" i="236"/>
  <c r="E50" i="236"/>
  <c r="D37" i="236"/>
  <c r="D38" i="236"/>
  <c r="D40" i="236"/>
  <c r="D41" i="236"/>
  <c r="D42" i="236"/>
  <c r="D43" i="236"/>
  <c r="D44" i="236"/>
  <c r="D45" i="236"/>
  <c r="D46" i="236"/>
  <c r="D47" i="236"/>
  <c r="D48" i="236"/>
  <c r="D49" i="236"/>
  <c r="D50" i="236"/>
  <c r="C37" i="236"/>
  <c r="C38" i="236"/>
  <c r="C40" i="236"/>
  <c r="C41" i="236"/>
  <c r="C43" i="236"/>
  <c r="C44" i="236"/>
  <c r="C45" i="236"/>
  <c r="C46" i="236"/>
  <c r="C47" i="236"/>
  <c r="C48" i="236"/>
  <c r="C49" i="236"/>
  <c r="C50" i="236"/>
  <c r="I29" i="236"/>
  <c r="H29" i="236"/>
  <c r="G29" i="236"/>
  <c r="F29" i="236"/>
  <c r="E29" i="236"/>
  <c r="D29" i="236"/>
  <c r="C29" i="236"/>
  <c r="I28" i="236"/>
  <c r="H28" i="236"/>
  <c r="G28" i="236"/>
  <c r="F28" i="236"/>
  <c r="E28" i="236"/>
  <c r="D28" i="236"/>
  <c r="C28" i="236"/>
  <c r="I27" i="236"/>
  <c r="H27" i="236"/>
  <c r="G27" i="236"/>
  <c r="F27" i="236"/>
  <c r="E27" i="236"/>
  <c r="D27" i="236"/>
  <c r="C27" i="236"/>
  <c r="I26" i="236"/>
  <c r="H26" i="236"/>
  <c r="G26" i="236"/>
  <c r="F26" i="236"/>
  <c r="E26" i="236"/>
  <c r="D26" i="236"/>
  <c r="C26" i="236"/>
  <c r="I25" i="236"/>
  <c r="H25" i="236"/>
  <c r="G25" i="236"/>
  <c r="F25" i="236"/>
  <c r="E25" i="236"/>
  <c r="D25" i="236"/>
  <c r="C25" i="236"/>
  <c r="I24" i="236"/>
  <c r="H24" i="236"/>
  <c r="G24" i="236"/>
  <c r="F24" i="236"/>
  <c r="E24" i="236"/>
  <c r="D24" i="236"/>
  <c r="C24" i="236"/>
  <c r="I23" i="236"/>
  <c r="H23" i="236"/>
  <c r="G23" i="236"/>
  <c r="F23" i="236"/>
  <c r="E23" i="236"/>
  <c r="D23" i="236"/>
  <c r="C23" i="236"/>
  <c r="I22" i="236"/>
  <c r="H22" i="236"/>
  <c r="G22" i="236"/>
  <c r="F22" i="236"/>
  <c r="E22" i="236"/>
  <c r="D22" i="236"/>
  <c r="C22" i="236"/>
  <c r="I21" i="236"/>
  <c r="H21" i="236"/>
  <c r="G21" i="236"/>
  <c r="E21" i="236"/>
  <c r="D21" i="236"/>
  <c r="C21" i="236"/>
  <c r="I20" i="236"/>
  <c r="H20" i="236"/>
  <c r="G20" i="236"/>
  <c r="F20" i="236"/>
  <c r="E20" i="236"/>
  <c r="D20" i="236"/>
  <c r="C20" i="236"/>
  <c r="I19" i="236"/>
  <c r="H19" i="236"/>
  <c r="G19" i="236"/>
  <c r="F19" i="236"/>
  <c r="D19" i="236"/>
  <c r="B19" i="236"/>
  <c r="B21" i="236"/>
  <c r="B23" i="236"/>
  <c r="B25" i="236"/>
  <c r="B27" i="236"/>
  <c r="V134" i="21"/>
  <c r="F39" i="291"/>
  <c r="F33" i="291"/>
  <c r="F32" i="291"/>
  <c r="F35" i="291" s="1"/>
  <c r="F31" i="291"/>
  <c r="F30" i="291"/>
  <c r="F25" i="291"/>
  <c r="F24" i="291"/>
  <c r="F23" i="291"/>
  <c r="F22" i="291"/>
  <c r="F21" i="291"/>
  <c r="F20" i="291"/>
  <c r="F27" i="291" s="1"/>
  <c r="F19" i="291"/>
  <c r="F18" i="291"/>
  <c r="B18" i="291"/>
  <c r="E15" i="291"/>
  <c r="C13" i="291"/>
  <c r="C12" i="291"/>
  <c r="C11" i="291"/>
  <c r="F10" i="291"/>
  <c r="C10" i="291"/>
  <c r="C9" i="291"/>
  <c r="F8" i="291"/>
  <c r="F39" i="290"/>
  <c r="F33" i="290"/>
  <c r="F32" i="290"/>
  <c r="F31" i="290"/>
  <c r="F30" i="290"/>
  <c r="F25" i="290"/>
  <c r="F24" i="290"/>
  <c r="F23" i="290"/>
  <c r="F22" i="290"/>
  <c r="F21" i="290"/>
  <c r="F20" i="290"/>
  <c r="F19" i="290"/>
  <c r="F27" i="290"/>
  <c r="F18" i="290"/>
  <c r="B18" i="290"/>
  <c r="E15" i="290"/>
  <c r="C13" i="290"/>
  <c r="C12" i="290"/>
  <c r="C11" i="290"/>
  <c r="F10" i="290"/>
  <c r="C10" i="290"/>
  <c r="C9" i="290"/>
  <c r="F8" i="290"/>
  <c r="F39" i="289"/>
  <c r="F33" i="289"/>
  <c r="F32" i="289"/>
  <c r="F31" i="289"/>
  <c r="F30" i="289"/>
  <c r="F25" i="289"/>
  <c r="F24" i="289"/>
  <c r="F23" i="289"/>
  <c r="F22" i="289"/>
  <c r="F21" i="289"/>
  <c r="F20" i="289"/>
  <c r="F19" i="289"/>
  <c r="F18" i="289"/>
  <c r="F27" i="289" s="1"/>
  <c r="B18" i="289"/>
  <c r="E15" i="289"/>
  <c r="C13" i="289"/>
  <c r="C12" i="289"/>
  <c r="C11" i="289"/>
  <c r="F10" i="289"/>
  <c r="C10" i="289"/>
  <c r="C9" i="289"/>
  <c r="F8" i="289"/>
  <c r="F39" i="288"/>
  <c r="F33" i="288"/>
  <c r="F32" i="288"/>
  <c r="F35" i="288" s="1"/>
  <c r="F31" i="288"/>
  <c r="F30" i="288"/>
  <c r="F25" i="288"/>
  <c r="F24" i="288"/>
  <c r="F23" i="288"/>
  <c r="F22" i="288"/>
  <c r="F21" i="288"/>
  <c r="F20" i="288"/>
  <c r="F19" i="288"/>
  <c r="F18" i="288"/>
  <c r="B18" i="288"/>
  <c r="E15" i="288"/>
  <c r="C13" i="288"/>
  <c r="C12" i="288"/>
  <c r="C11" i="288"/>
  <c r="F10" i="288"/>
  <c r="C10" i="288"/>
  <c r="C9" i="288"/>
  <c r="F8" i="288"/>
  <c r="F39" i="287"/>
  <c r="F33" i="287"/>
  <c r="F32" i="287"/>
  <c r="F31" i="287"/>
  <c r="F30" i="287"/>
  <c r="F25" i="287"/>
  <c r="F24" i="287"/>
  <c r="F23" i="287"/>
  <c r="F22" i="287"/>
  <c r="F21" i="287"/>
  <c r="F20" i="287"/>
  <c r="F19" i="287"/>
  <c r="F27" i="287"/>
  <c r="F18" i="287"/>
  <c r="B18" i="287"/>
  <c r="E15" i="287"/>
  <c r="C13" i="287"/>
  <c r="C12" i="287"/>
  <c r="C11" i="287"/>
  <c r="F10" i="287"/>
  <c r="C10" i="287"/>
  <c r="C9" i="287"/>
  <c r="F8" i="287"/>
  <c r="F39" i="286"/>
  <c r="F33" i="286"/>
  <c r="F32" i="286"/>
  <c r="F31" i="286"/>
  <c r="F30" i="286"/>
  <c r="F35" i="286" s="1"/>
  <c r="F25" i="286"/>
  <c r="F24" i="286"/>
  <c r="F23" i="286"/>
  <c r="F22" i="286"/>
  <c r="F21" i="286"/>
  <c r="F20" i="286"/>
  <c r="F19" i="286"/>
  <c r="F27" i="286"/>
  <c r="F18" i="286"/>
  <c r="B18" i="286"/>
  <c r="E15" i="286"/>
  <c r="C13" i="286"/>
  <c r="C12" i="286"/>
  <c r="C11" i="286"/>
  <c r="F10" i="286"/>
  <c r="C10" i="286"/>
  <c r="C9" i="286"/>
  <c r="F8" i="286"/>
  <c r="F39" i="285"/>
  <c r="F33" i="285"/>
  <c r="F32" i="285"/>
  <c r="F31" i="285"/>
  <c r="F30" i="285"/>
  <c r="F25" i="285"/>
  <c r="F24" i="285"/>
  <c r="F23" i="285"/>
  <c r="F22" i="285"/>
  <c r="F21" i="285"/>
  <c r="F20" i="285"/>
  <c r="F19" i="285"/>
  <c r="F18" i="285"/>
  <c r="B18" i="285"/>
  <c r="E15" i="285"/>
  <c r="C13" i="285"/>
  <c r="C12" i="285"/>
  <c r="C11" i="285"/>
  <c r="F10" i="285"/>
  <c r="C10" i="285"/>
  <c r="C9" i="285"/>
  <c r="F8" i="285"/>
  <c r="F39" i="284"/>
  <c r="F33" i="284"/>
  <c r="F32" i="284"/>
  <c r="F31" i="284"/>
  <c r="F35" i="284"/>
  <c r="F30" i="284"/>
  <c r="F25" i="284"/>
  <c r="F24" i="284"/>
  <c r="F23" i="284"/>
  <c r="F22" i="284"/>
  <c r="F21" i="284"/>
  <c r="F20" i="284"/>
  <c r="F19" i="284"/>
  <c r="F18" i="284"/>
  <c r="F27" i="284" s="1"/>
  <c r="B18" i="284"/>
  <c r="E15" i="284"/>
  <c r="C13" i="284"/>
  <c r="C12" i="284"/>
  <c r="C11" i="284"/>
  <c r="F10" i="284"/>
  <c r="C10" i="284"/>
  <c r="C9" i="284"/>
  <c r="F8" i="284"/>
  <c r="F39" i="283"/>
  <c r="F33" i="283"/>
  <c r="F32" i="283"/>
  <c r="F31" i="283"/>
  <c r="F30" i="283"/>
  <c r="F35" i="283" s="1"/>
  <c r="F25" i="283"/>
  <c r="F24" i="283"/>
  <c r="F23" i="283"/>
  <c r="F22" i="283"/>
  <c r="F21" i="283"/>
  <c r="F20" i="283"/>
  <c r="F19" i="283"/>
  <c r="F27" i="283"/>
  <c r="F18" i="283"/>
  <c r="B18" i="283"/>
  <c r="E15" i="283"/>
  <c r="C13" i="283"/>
  <c r="C12" i="283"/>
  <c r="C11" i="283"/>
  <c r="F10" i="283"/>
  <c r="C10" i="283"/>
  <c r="C9" i="283"/>
  <c r="F8" i="283"/>
  <c r="F39" i="282"/>
  <c r="F33" i="282"/>
  <c r="F32" i="282"/>
  <c r="F31" i="282"/>
  <c r="F30" i="282"/>
  <c r="F25" i="282"/>
  <c r="F24" i="282"/>
  <c r="F23" i="282"/>
  <c r="F22" i="282"/>
  <c r="F21" i="282"/>
  <c r="F20" i="282"/>
  <c r="F19" i="282"/>
  <c r="F27" i="282"/>
  <c r="F18" i="282"/>
  <c r="B18" i="282"/>
  <c r="E15" i="282"/>
  <c r="C13" i="282"/>
  <c r="C12" i="282"/>
  <c r="C11" i="282"/>
  <c r="F10" i="282"/>
  <c r="C10" i="282"/>
  <c r="C9" i="282"/>
  <c r="F8" i="282"/>
  <c r="F39" i="281"/>
  <c r="F33" i="281"/>
  <c r="F32" i="281"/>
  <c r="F31" i="281"/>
  <c r="F30" i="281"/>
  <c r="F25" i="281"/>
  <c r="F24" i="281"/>
  <c r="F23" i="281"/>
  <c r="F22" i="281"/>
  <c r="F21" i="281"/>
  <c r="F20" i="281"/>
  <c r="F19" i="281"/>
  <c r="F18" i="281"/>
  <c r="F27" i="281" s="1"/>
  <c r="B18" i="281"/>
  <c r="E15" i="281"/>
  <c r="C13" i="281"/>
  <c r="C12" i="281"/>
  <c r="C11" i="281"/>
  <c r="F10" i="281"/>
  <c r="C10" i="281"/>
  <c r="C9" i="281"/>
  <c r="F8" i="281"/>
  <c r="F39" i="280"/>
  <c r="F33" i="280"/>
  <c r="F32" i="280"/>
  <c r="F31" i="280"/>
  <c r="F35" i="280"/>
  <c r="F30" i="280"/>
  <c r="F25" i="280"/>
  <c r="F24" i="280"/>
  <c r="F23" i="280"/>
  <c r="F22" i="280"/>
  <c r="F21" i="280"/>
  <c r="F20" i="280"/>
  <c r="F19" i="280"/>
  <c r="F18" i="280"/>
  <c r="B18" i="280"/>
  <c r="E15" i="280"/>
  <c r="C13" i="280"/>
  <c r="C12" i="280"/>
  <c r="C11" i="280"/>
  <c r="F10" i="280"/>
  <c r="C10" i="280"/>
  <c r="C9" i="280"/>
  <c r="F8" i="280"/>
  <c r="F39" i="279"/>
  <c r="F33" i="279"/>
  <c r="F32" i="279"/>
  <c r="F31" i="279"/>
  <c r="F30" i="279"/>
  <c r="F25" i="279"/>
  <c r="F24" i="279"/>
  <c r="F23" i="279"/>
  <c r="F22" i="279"/>
  <c r="F21" i="279"/>
  <c r="F20" i="279"/>
  <c r="F19" i="279"/>
  <c r="F27" i="279"/>
  <c r="F18" i="279"/>
  <c r="B18" i="279"/>
  <c r="E15" i="279"/>
  <c r="C13" i="279"/>
  <c r="C12" i="279"/>
  <c r="C11" i="279"/>
  <c r="F10" i="279"/>
  <c r="C10" i="279"/>
  <c r="C9" i="279"/>
  <c r="F8" i="279"/>
  <c r="F39" i="278"/>
  <c r="F33" i="278"/>
  <c r="F32" i="278"/>
  <c r="F31" i="278"/>
  <c r="F30" i="278"/>
  <c r="F35" i="278" s="1"/>
  <c r="F25" i="278"/>
  <c r="F24" i="278"/>
  <c r="F23" i="278"/>
  <c r="F22" i="278"/>
  <c r="F21" i="278"/>
  <c r="F20" i="278"/>
  <c r="F27" i="278" s="1"/>
  <c r="F19" i="278"/>
  <c r="F18" i="278"/>
  <c r="B18" i="278"/>
  <c r="E15" i="278"/>
  <c r="C13" i="278"/>
  <c r="C12" i="278"/>
  <c r="C11" i="278"/>
  <c r="F10" i="278"/>
  <c r="C10" i="278"/>
  <c r="C9" i="278"/>
  <c r="F8" i="278"/>
  <c r="F39" i="277"/>
  <c r="F33" i="277"/>
  <c r="F32" i="277"/>
  <c r="F31" i="277"/>
  <c r="F30" i="277"/>
  <c r="F25" i="277"/>
  <c r="F24" i="277"/>
  <c r="F23" i="277"/>
  <c r="F22" i="277"/>
  <c r="F21" i="277"/>
  <c r="F20" i="277"/>
  <c r="F19" i="277"/>
  <c r="F18" i="277"/>
  <c r="B18" i="277"/>
  <c r="E15" i="277"/>
  <c r="C13" i="277"/>
  <c r="C12" i="277"/>
  <c r="C11" i="277"/>
  <c r="F10" i="277"/>
  <c r="C10" i="277"/>
  <c r="C9" i="277"/>
  <c r="F8" i="277"/>
  <c r="F39" i="276"/>
  <c r="F33" i="276"/>
  <c r="F32" i="276"/>
  <c r="F31" i="276"/>
  <c r="F35" i="276"/>
  <c r="F30" i="276"/>
  <c r="F25" i="276"/>
  <c r="F24" i="276"/>
  <c r="F23" i="276"/>
  <c r="F22" i="276"/>
  <c r="F21" i="276"/>
  <c r="F20" i="276"/>
  <c r="F19" i="276"/>
  <c r="F18" i="276"/>
  <c r="F27" i="276" s="1"/>
  <c r="B18" i="276"/>
  <c r="E15" i="276"/>
  <c r="C13" i="276"/>
  <c r="C12" i="276"/>
  <c r="C11" i="276"/>
  <c r="F10" i="276"/>
  <c r="C10" i="276"/>
  <c r="C9" i="276"/>
  <c r="F8" i="276"/>
  <c r="F39" i="275"/>
  <c r="F33" i="275"/>
  <c r="F32" i="275"/>
  <c r="F35" i="275" s="1"/>
  <c r="F31" i="275"/>
  <c r="F30" i="275"/>
  <c r="F25" i="275"/>
  <c r="F24" i="275"/>
  <c r="F23" i="275"/>
  <c r="F22" i="275"/>
  <c r="F21" i="275"/>
  <c r="F20" i="275"/>
  <c r="F27" i="275" s="1"/>
  <c r="F19" i="275"/>
  <c r="F18" i="275"/>
  <c r="B18" i="275"/>
  <c r="E15" i="275"/>
  <c r="C13" i="275"/>
  <c r="C12" i="275"/>
  <c r="C11" i="275"/>
  <c r="F10" i="275"/>
  <c r="C10" i="275"/>
  <c r="C9" i="275"/>
  <c r="F8" i="275"/>
  <c r="F39" i="274"/>
  <c r="F33" i="274"/>
  <c r="F32" i="274"/>
  <c r="F31" i="274"/>
  <c r="F30" i="274"/>
  <c r="F25" i="274"/>
  <c r="F24" i="274"/>
  <c r="F23" i="274"/>
  <c r="F22" i="274"/>
  <c r="F21" i="274"/>
  <c r="F20" i="274"/>
  <c r="F19" i="274"/>
  <c r="F27" i="274"/>
  <c r="F18" i="274"/>
  <c r="B18" i="274"/>
  <c r="E15" i="274"/>
  <c r="C13" i="274"/>
  <c r="C12" i="274"/>
  <c r="C11" i="274"/>
  <c r="F10" i="274"/>
  <c r="C10" i="274"/>
  <c r="C9" i="274"/>
  <c r="F8" i="274"/>
  <c r="F39" i="273"/>
  <c r="F33" i="273"/>
  <c r="F32" i="273"/>
  <c r="F31" i="273"/>
  <c r="F30" i="273"/>
  <c r="F25" i="273"/>
  <c r="F24" i="273"/>
  <c r="F23" i="273"/>
  <c r="F22" i="273"/>
  <c r="F21" i="273"/>
  <c r="F20" i="273"/>
  <c r="F19" i="273"/>
  <c r="F18" i="273"/>
  <c r="F27" i="273" s="1"/>
  <c r="B18" i="273"/>
  <c r="E15" i="273"/>
  <c r="C13" i="273"/>
  <c r="C12" i="273"/>
  <c r="C11" i="273"/>
  <c r="F10" i="273"/>
  <c r="C10" i="273"/>
  <c r="C9" i="273"/>
  <c r="F8" i="273"/>
  <c r="F39" i="272"/>
  <c r="F33" i="272"/>
  <c r="F32" i="272"/>
  <c r="F35" i="272" s="1"/>
  <c r="F31" i="272"/>
  <c r="F30" i="272"/>
  <c r="F25" i="272"/>
  <c r="F24" i="272"/>
  <c r="F23" i="272"/>
  <c r="F22" i="272"/>
  <c r="F21" i="272"/>
  <c r="F20" i="272"/>
  <c r="F19" i="272"/>
  <c r="F18" i="272"/>
  <c r="B18" i="272"/>
  <c r="E15" i="272"/>
  <c r="C13" i="272"/>
  <c r="C12" i="272"/>
  <c r="C11" i="272"/>
  <c r="F10" i="272"/>
  <c r="C10" i="272"/>
  <c r="C9" i="272"/>
  <c r="F8" i="272"/>
  <c r="F39" i="271"/>
  <c r="F33" i="271"/>
  <c r="F32" i="271"/>
  <c r="F31" i="271"/>
  <c r="F30" i="271"/>
  <c r="F25" i="271"/>
  <c r="F24" i="271"/>
  <c r="F23" i="271"/>
  <c r="F22" i="271"/>
  <c r="F21" i="271"/>
  <c r="F20" i="271"/>
  <c r="F19" i="271"/>
  <c r="F27" i="271"/>
  <c r="F18" i="271"/>
  <c r="B18" i="271"/>
  <c r="E15" i="271"/>
  <c r="C13" i="271"/>
  <c r="C12" i="271"/>
  <c r="C11" i="271"/>
  <c r="F10" i="271"/>
  <c r="C10" i="271"/>
  <c r="C9" i="271"/>
  <c r="F8" i="271"/>
  <c r="F39" i="270"/>
  <c r="F33" i="270"/>
  <c r="F32" i="270"/>
  <c r="F31" i="270"/>
  <c r="F30" i="270"/>
  <c r="F35" i="270" s="1"/>
  <c r="F25" i="270"/>
  <c r="F24" i="270"/>
  <c r="F23" i="270"/>
  <c r="F22" i="270"/>
  <c r="F21" i="270"/>
  <c r="F20" i="270"/>
  <c r="F19" i="270"/>
  <c r="F27" i="270"/>
  <c r="F18" i="270"/>
  <c r="B18" i="270"/>
  <c r="E15" i="270"/>
  <c r="C13" i="270"/>
  <c r="C12" i="270"/>
  <c r="C11" i="270"/>
  <c r="F10" i="270"/>
  <c r="C10" i="270"/>
  <c r="C9" i="270"/>
  <c r="F8" i="270"/>
  <c r="F39" i="269"/>
  <c r="F33" i="269"/>
  <c r="F35" i="269" s="1"/>
  <c r="F32" i="269"/>
  <c r="F31" i="269"/>
  <c r="F30" i="269"/>
  <c r="F25" i="269"/>
  <c r="F24" i="269"/>
  <c r="F23" i="269"/>
  <c r="F22" i="269"/>
  <c r="F21" i="269"/>
  <c r="F20" i="269"/>
  <c r="F19" i="269"/>
  <c r="F18" i="269"/>
  <c r="B18" i="269"/>
  <c r="E15" i="269"/>
  <c r="C13" i="269"/>
  <c r="C12" i="269"/>
  <c r="C11" i="269"/>
  <c r="F10" i="269"/>
  <c r="C10" i="269"/>
  <c r="C9" i="269"/>
  <c r="F8" i="269"/>
  <c r="F39" i="268"/>
  <c r="F33" i="268"/>
  <c r="F32" i="268"/>
  <c r="F35" i="268" s="1"/>
  <c r="F31" i="268"/>
  <c r="F30" i="268"/>
  <c r="F25" i="268"/>
  <c r="F24" i="268"/>
  <c r="F23" i="268"/>
  <c r="F22" i="268"/>
  <c r="F21" i="268"/>
  <c r="F20" i="268"/>
  <c r="F19" i="268"/>
  <c r="F18" i="268"/>
  <c r="F27" i="268" s="1"/>
  <c r="B18" i="268"/>
  <c r="E15" i="268"/>
  <c r="C13" i="268"/>
  <c r="C12" i="268"/>
  <c r="C11" i="268"/>
  <c r="F10" i="268"/>
  <c r="C10" i="268"/>
  <c r="C9" i="268"/>
  <c r="F8" i="268"/>
  <c r="F39" i="267"/>
  <c r="F33" i="267"/>
  <c r="F32" i="267"/>
  <c r="F31" i="267"/>
  <c r="F30" i="267"/>
  <c r="F35" i="267" s="1"/>
  <c r="F25" i="267"/>
  <c r="F24" i="267"/>
  <c r="F23" i="267"/>
  <c r="F22" i="267"/>
  <c r="F21" i="267"/>
  <c r="F20" i="267"/>
  <c r="F19" i="267"/>
  <c r="F27" i="267"/>
  <c r="F18" i="267"/>
  <c r="B18" i="267"/>
  <c r="E15" i="267"/>
  <c r="C13" i="267"/>
  <c r="C12" i="267"/>
  <c r="C11" i="267"/>
  <c r="F10" i="267"/>
  <c r="C10" i="267"/>
  <c r="C9" i="267"/>
  <c r="F8" i="267"/>
  <c r="F39" i="266"/>
  <c r="F33" i="266"/>
  <c r="F32" i="266"/>
  <c r="F31" i="266"/>
  <c r="F30" i="266"/>
  <c r="F25" i="266"/>
  <c r="F24" i="266"/>
  <c r="F23" i="266"/>
  <c r="F22" i="266"/>
  <c r="F21" i="266"/>
  <c r="F20" i="266"/>
  <c r="F19" i="266"/>
  <c r="F27" i="266"/>
  <c r="F18" i="266"/>
  <c r="B18" i="266"/>
  <c r="E15" i="266"/>
  <c r="C13" i="266"/>
  <c r="C12" i="266"/>
  <c r="C11" i="266"/>
  <c r="F10" i="266"/>
  <c r="C10" i="266"/>
  <c r="C9" i="266"/>
  <c r="F8" i="266"/>
  <c r="F39" i="265"/>
  <c r="F33" i="265"/>
  <c r="F32" i="265"/>
  <c r="F31" i="265"/>
  <c r="F30" i="265"/>
  <c r="F25" i="265"/>
  <c r="F24" i="265"/>
  <c r="F23" i="265"/>
  <c r="F22" i="265"/>
  <c r="F21" i="265"/>
  <c r="F20" i="265"/>
  <c r="F19" i="265"/>
  <c r="F18" i="265"/>
  <c r="F27" i="265" s="1"/>
  <c r="B18" i="265"/>
  <c r="E15" i="265"/>
  <c r="C13" i="265"/>
  <c r="C12" i="265"/>
  <c r="C11" i="265"/>
  <c r="F10" i="265"/>
  <c r="C10" i="265"/>
  <c r="C9" i="265"/>
  <c r="F8" i="265"/>
  <c r="F39" i="264"/>
  <c r="F33" i="264"/>
  <c r="F32" i="264"/>
  <c r="F31" i="264"/>
  <c r="F35" i="264"/>
  <c r="F30" i="264"/>
  <c r="F25" i="264"/>
  <c r="F24" i="264"/>
  <c r="F23" i="264"/>
  <c r="F22" i="264"/>
  <c r="F21" i="264"/>
  <c r="F20" i="264"/>
  <c r="F19" i="264"/>
  <c r="F18" i="264"/>
  <c r="B18" i="264"/>
  <c r="E15" i="264"/>
  <c r="C13" i="264"/>
  <c r="C12" i="264"/>
  <c r="C11" i="264"/>
  <c r="F10" i="264"/>
  <c r="C10" i="264"/>
  <c r="C9" i="264"/>
  <c r="F8" i="264"/>
  <c r="F39" i="263"/>
  <c r="F33" i="263"/>
  <c r="F32" i="263"/>
  <c r="F31" i="263"/>
  <c r="F30" i="263"/>
  <c r="F25" i="263"/>
  <c r="F24" i="263"/>
  <c r="F23" i="263"/>
  <c r="F22" i="263"/>
  <c r="F21" i="263"/>
  <c r="F20" i="263"/>
  <c r="F19" i="263"/>
  <c r="F27" i="263"/>
  <c r="F18" i="263"/>
  <c r="B18" i="263"/>
  <c r="E15" i="263"/>
  <c r="C13" i="263"/>
  <c r="C12" i="263"/>
  <c r="C11" i="263"/>
  <c r="F10" i="263"/>
  <c r="C10" i="263"/>
  <c r="C9" i="263"/>
  <c r="F8" i="263"/>
  <c r="F39" i="262"/>
  <c r="F33" i="262"/>
  <c r="F32" i="262"/>
  <c r="F31" i="262"/>
  <c r="F30" i="262"/>
  <c r="F35" i="262" s="1"/>
  <c r="F25" i="262"/>
  <c r="F24" i="262"/>
  <c r="F23" i="262"/>
  <c r="F22" i="262"/>
  <c r="F21" i="262"/>
  <c r="F20" i="262"/>
  <c r="F27" i="262" s="1"/>
  <c r="F19" i="262"/>
  <c r="F18" i="262"/>
  <c r="B18" i="262"/>
  <c r="E15" i="262"/>
  <c r="C13" i="262"/>
  <c r="C12" i="262"/>
  <c r="C11" i="262"/>
  <c r="F10" i="262"/>
  <c r="C10" i="262"/>
  <c r="C9" i="262"/>
  <c r="F8" i="262"/>
  <c r="F39" i="261"/>
  <c r="F33" i="261"/>
  <c r="F32" i="261"/>
  <c r="F31" i="261"/>
  <c r="F30" i="261"/>
  <c r="F25" i="261"/>
  <c r="F24" i="261"/>
  <c r="F23" i="261"/>
  <c r="F22" i="261"/>
  <c r="F21" i="261"/>
  <c r="F20" i="261"/>
  <c r="F19" i="261"/>
  <c r="F18" i="261"/>
  <c r="B18" i="261"/>
  <c r="E15" i="261"/>
  <c r="C13" i="261"/>
  <c r="C12" i="261"/>
  <c r="C11" i="261"/>
  <c r="F10" i="261"/>
  <c r="C10" i="261"/>
  <c r="C9" i="261"/>
  <c r="F8" i="261"/>
  <c r="F39" i="260"/>
  <c r="F33" i="260"/>
  <c r="F32" i="260"/>
  <c r="F31" i="260"/>
  <c r="F35" i="260"/>
  <c r="F30" i="260"/>
  <c r="F25" i="260"/>
  <c r="F24" i="260"/>
  <c r="F23" i="260"/>
  <c r="F22" i="260"/>
  <c r="F21" i="260"/>
  <c r="F20" i="260"/>
  <c r="F19" i="260"/>
  <c r="F18" i="260"/>
  <c r="F27" i="260" s="1"/>
  <c r="B18" i="260"/>
  <c r="E15" i="260"/>
  <c r="C13" i="260"/>
  <c r="C12" i="260"/>
  <c r="C11" i="260"/>
  <c r="F10" i="260"/>
  <c r="C10" i="260"/>
  <c r="C9" i="260"/>
  <c r="F8" i="260"/>
  <c r="F39" i="259"/>
  <c r="F33" i="259"/>
  <c r="F32" i="259"/>
  <c r="F35" i="259" s="1"/>
  <c r="F31" i="259"/>
  <c r="F30" i="259"/>
  <c r="F25" i="259"/>
  <c r="F24" i="259"/>
  <c r="F23" i="259"/>
  <c r="F22" i="259"/>
  <c r="F21" i="259"/>
  <c r="F20" i="259"/>
  <c r="F27" i="259" s="1"/>
  <c r="F19" i="259"/>
  <c r="F18" i="259"/>
  <c r="B18" i="259"/>
  <c r="E15" i="259"/>
  <c r="C13" i="259"/>
  <c r="C12" i="259"/>
  <c r="C11" i="259"/>
  <c r="F10" i="259"/>
  <c r="C10" i="259"/>
  <c r="C9" i="259"/>
  <c r="F8" i="259"/>
  <c r="F39" i="258"/>
  <c r="F33" i="258"/>
  <c r="F32" i="258"/>
  <c r="F31" i="258"/>
  <c r="F30" i="258"/>
  <c r="F25" i="258"/>
  <c r="F24" i="258"/>
  <c r="F23" i="258"/>
  <c r="F22" i="258"/>
  <c r="F21" i="258"/>
  <c r="F20" i="258"/>
  <c r="F27" i="258" s="1"/>
  <c r="F19" i="258"/>
  <c r="F18" i="258"/>
  <c r="B18" i="258"/>
  <c r="E15" i="258"/>
  <c r="C13" i="258"/>
  <c r="C12" i="258"/>
  <c r="C11" i="258"/>
  <c r="F10" i="258"/>
  <c r="C10" i="258"/>
  <c r="C9" i="258"/>
  <c r="F8" i="258"/>
  <c r="F39" i="257"/>
  <c r="F33" i="257"/>
  <c r="F32" i="257"/>
  <c r="F31" i="257"/>
  <c r="F30" i="257"/>
  <c r="F25" i="257"/>
  <c r="F24" i="257"/>
  <c r="F23" i="257"/>
  <c r="F22" i="257"/>
  <c r="F21" i="257"/>
  <c r="F20" i="257"/>
  <c r="F19" i="257"/>
  <c r="F18" i="257"/>
  <c r="F27" i="257" s="1"/>
  <c r="B18" i="257"/>
  <c r="E15" i="257"/>
  <c r="C13" i="257"/>
  <c r="C12" i="257"/>
  <c r="C11" i="257"/>
  <c r="F10" i="257"/>
  <c r="C10" i="257"/>
  <c r="C9" i="257"/>
  <c r="F8" i="257"/>
  <c r="F39" i="256"/>
  <c r="F33" i="256"/>
  <c r="F32" i="256"/>
  <c r="F35" i="256" s="1"/>
  <c r="F31" i="256"/>
  <c r="F30" i="256"/>
  <c r="F25" i="256"/>
  <c r="F24" i="256"/>
  <c r="F23" i="256"/>
  <c r="F22" i="256"/>
  <c r="F21" i="256"/>
  <c r="F20" i="256"/>
  <c r="F19" i="256"/>
  <c r="F18" i="256"/>
  <c r="B18" i="256"/>
  <c r="E15" i="256"/>
  <c r="C13" i="256"/>
  <c r="C12" i="256"/>
  <c r="C11" i="256"/>
  <c r="F10" i="256"/>
  <c r="C10" i="256"/>
  <c r="C9" i="256"/>
  <c r="F8" i="256"/>
  <c r="F39" i="255"/>
  <c r="F33" i="255"/>
  <c r="F32" i="255"/>
  <c r="F31" i="255"/>
  <c r="F30" i="255"/>
  <c r="F25" i="255"/>
  <c r="F24" i="255"/>
  <c r="F23" i="255"/>
  <c r="F22" i="255"/>
  <c r="F21" i="255"/>
  <c r="F20" i="255"/>
  <c r="F19" i="255"/>
  <c r="F27" i="255"/>
  <c r="F18" i="255"/>
  <c r="B18" i="255"/>
  <c r="E15" i="255"/>
  <c r="C13" i="255"/>
  <c r="C12" i="255"/>
  <c r="C11" i="255"/>
  <c r="F10" i="255"/>
  <c r="C10" i="255"/>
  <c r="C9" i="255"/>
  <c r="F8" i="255"/>
  <c r="F39" i="254"/>
  <c r="F33" i="254"/>
  <c r="F32" i="254"/>
  <c r="F31" i="254"/>
  <c r="F30" i="254"/>
  <c r="F35" i="254" s="1"/>
  <c r="F25" i="254"/>
  <c r="F24" i="254"/>
  <c r="F23" i="254"/>
  <c r="F22" i="254"/>
  <c r="F21" i="254"/>
  <c r="F20" i="254"/>
  <c r="F19" i="254"/>
  <c r="F27" i="254"/>
  <c r="F18" i="254"/>
  <c r="B18" i="254"/>
  <c r="E15" i="254"/>
  <c r="C13" i="254"/>
  <c r="C12" i="254"/>
  <c r="C11" i="254"/>
  <c r="F10" i="254"/>
  <c r="C10" i="254"/>
  <c r="C9" i="254"/>
  <c r="F8" i="254"/>
  <c r="F39" i="253"/>
  <c r="F33" i="253"/>
  <c r="F32" i="253"/>
  <c r="F31" i="253"/>
  <c r="F30" i="253"/>
  <c r="F25" i="253"/>
  <c r="F24" i="253"/>
  <c r="F23" i="253"/>
  <c r="F22" i="253"/>
  <c r="F21" i="253"/>
  <c r="F20" i="253"/>
  <c r="F19" i="253"/>
  <c r="F18" i="253"/>
  <c r="B18" i="253"/>
  <c r="E15" i="253"/>
  <c r="C13" i="253"/>
  <c r="C12" i="253"/>
  <c r="C11" i="253"/>
  <c r="F10" i="253"/>
  <c r="C10" i="253"/>
  <c r="C9" i="253"/>
  <c r="F8" i="253"/>
  <c r="F39" i="252"/>
  <c r="F33" i="252"/>
  <c r="F32" i="252"/>
  <c r="F31" i="252"/>
  <c r="F30" i="252"/>
  <c r="F35" i="252" s="1"/>
  <c r="F25" i="252"/>
  <c r="F24" i="252"/>
  <c r="F23" i="252"/>
  <c r="F22" i="252"/>
  <c r="F21" i="252"/>
  <c r="F20" i="252"/>
  <c r="F27" i="252" s="1"/>
  <c r="F19" i="252"/>
  <c r="F18" i="252"/>
  <c r="B18" i="252"/>
  <c r="E15" i="252"/>
  <c r="C13" i="252"/>
  <c r="C12" i="252"/>
  <c r="C11" i="252"/>
  <c r="F10" i="252"/>
  <c r="C10" i="252"/>
  <c r="C9" i="252"/>
  <c r="F8" i="252"/>
  <c r="F39" i="251"/>
  <c r="F33" i="251"/>
  <c r="F32" i="251"/>
  <c r="F31" i="251"/>
  <c r="F30" i="251"/>
  <c r="F25" i="251"/>
  <c r="F24" i="251"/>
  <c r="F23" i="251"/>
  <c r="F22" i="251"/>
  <c r="F21" i="251"/>
  <c r="F20" i="251"/>
  <c r="F27" i="251" s="1"/>
  <c r="F19" i="251"/>
  <c r="F18" i="251"/>
  <c r="B18" i="251"/>
  <c r="E15" i="251"/>
  <c r="C13" i="251"/>
  <c r="C12" i="251"/>
  <c r="C11" i="251"/>
  <c r="F10" i="251"/>
  <c r="C10" i="251"/>
  <c r="C9" i="251"/>
  <c r="F8" i="251"/>
  <c r="C15" i="252"/>
  <c r="C8" i="252"/>
  <c r="C15" i="253"/>
  <c r="C15" i="254"/>
  <c r="F35" i="255"/>
  <c r="C15" i="255"/>
  <c r="C8" i="255"/>
  <c r="C15" i="256"/>
  <c r="C8" i="256"/>
  <c r="F35" i="257"/>
  <c r="C15" i="257"/>
  <c r="C15" i="258"/>
  <c r="C15" i="259"/>
  <c r="C8" i="259"/>
  <c r="C15" i="260"/>
  <c r="C8" i="260"/>
  <c r="F35" i="261"/>
  <c r="C15" i="261"/>
  <c r="C15" i="262"/>
  <c r="F35" i="263"/>
  <c r="C15" i="263"/>
  <c r="C8" i="263"/>
  <c r="C15" i="264"/>
  <c r="C8" i="264"/>
  <c r="F35" i="265"/>
  <c r="C15" i="265"/>
  <c r="C15" i="266"/>
  <c r="C15" i="267"/>
  <c r="C8" i="267"/>
  <c r="C15" i="268"/>
  <c r="C8" i="268"/>
  <c r="C15" i="269"/>
  <c r="C15" i="270"/>
  <c r="F35" i="271"/>
  <c r="C15" i="271"/>
  <c r="C8" i="271"/>
  <c r="C15" i="272"/>
  <c r="C8" i="272"/>
  <c r="F35" i="273"/>
  <c r="C15" i="273"/>
  <c r="C15" i="274"/>
  <c r="C15" i="275"/>
  <c r="C8" i="275"/>
  <c r="C15" i="276"/>
  <c r="C8" i="276"/>
  <c r="F35" i="277"/>
  <c r="C15" i="277"/>
  <c r="C15" i="278"/>
  <c r="F35" i="279"/>
  <c r="C15" i="279"/>
  <c r="C8" i="279"/>
  <c r="C15" i="280"/>
  <c r="C8" i="280"/>
  <c r="F35" i="281"/>
  <c r="C15" i="281"/>
  <c r="C15" i="282"/>
  <c r="C15" i="283"/>
  <c r="C8" i="283"/>
  <c r="C15" i="284"/>
  <c r="C8" i="284"/>
  <c r="F35" i="285"/>
  <c r="C15" i="285"/>
  <c r="C15" i="286"/>
  <c r="F35" i="287"/>
  <c r="C15" i="287"/>
  <c r="C8" i="287"/>
  <c r="C15" i="288"/>
  <c r="C8" i="288"/>
  <c r="F35" i="289"/>
  <c r="C15" i="289"/>
  <c r="C15" i="290"/>
  <c r="C15" i="291"/>
  <c r="C8" i="291"/>
  <c r="C15" i="251"/>
  <c r="C8" i="251"/>
  <c r="F39" i="240"/>
  <c r="F33" i="240"/>
  <c r="F32" i="240"/>
  <c r="F31" i="240"/>
  <c r="F30" i="240"/>
  <c r="F25" i="240"/>
  <c r="F24" i="240"/>
  <c r="F23" i="240"/>
  <c r="F22" i="240"/>
  <c r="F21" i="240"/>
  <c r="F20" i="240"/>
  <c r="F19" i="240"/>
  <c r="F18" i="240"/>
  <c r="F27" i="240" s="1"/>
  <c r="B18" i="240"/>
  <c r="E15" i="240"/>
  <c r="C13" i="240"/>
  <c r="C12" i="240"/>
  <c r="C11" i="240"/>
  <c r="F10" i="240"/>
  <c r="C10" i="240"/>
  <c r="C9" i="240"/>
  <c r="F8" i="240"/>
  <c r="V150" i="21"/>
  <c r="AA150" i="21"/>
  <c r="V149" i="21"/>
  <c r="AC149" i="21" s="1"/>
  <c r="AA149" i="21"/>
  <c r="V148" i="21"/>
  <c r="AA148" i="21"/>
  <c r="V147" i="21"/>
  <c r="AA147" i="21"/>
  <c r="AC147" i="21" s="1"/>
  <c r="V146" i="21"/>
  <c r="AA146" i="21"/>
  <c r="V145" i="21"/>
  <c r="AC145" i="21" s="1"/>
  <c r="AA145" i="21"/>
  <c r="V144" i="21"/>
  <c r="AA144" i="21"/>
  <c r="AC144" i="21" s="1"/>
  <c r="V143" i="21"/>
  <c r="AA143" i="21"/>
  <c r="AC143" i="21"/>
  <c r="V142" i="21"/>
  <c r="AA142" i="21"/>
  <c r="V141" i="21"/>
  <c r="AA141" i="21"/>
  <c r="AC141" i="21" s="1"/>
  <c r="V140" i="21"/>
  <c r="AA140" i="21"/>
  <c r="AC140" i="21"/>
  <c r="V139" i="21"/>
  <c r="AC139" i="21" s="1"/>
  <c r="AA139" i="21"/>
  <c r="V138" i="21"/>
  <c r="AA138" i="21"/>
  <c r="V137" i="21"/>
  <c r="AA137" i="21"/>
  <c r="AC137" i="21"/>
  <c r="V136" i="21"/>
  <c r="AC136" i="21" s="1"/>
  <c r="AA136" i="21"/>
  <c r="V135" i="21"/>
  <c r="AA135" i="21"/>
  <c r="V133" i="21"/>
  <c r="AA133" i="21"/>
  <c r="V132" i="21"/>
  <c r="AC132" i="21" s="1"/>
  <c r="AA132" i="21"/>
  <c r="V131" i="21"/>
  <c r="AC131" i="21" s="1"/>
  <c r="AA131" i="21"/>
  <c r="V130" i="21"/>
  <c r="AA130" i="21"/>
  <c r="AC130" i="21" s="1"/>
  <c r="V129" i="21"/>
  <c r="AA129" i="21"/>
  <c r="V128" i="21"/>
  <c r="AC128" i="21" s="1"/>
  <c r="AA128" i="21"/>
  <c r="V127" i="21"/>
  <c r="AA127" i="21"/>
  <c r="AC127" i="21"/>
  <c r="V126" i="21"/>
  <c r="AA126" i="21"/>
  <c r="AC126" i="21"/>
  <c r="V125" i="21"/>
  <c r="AA125" i="21"/>
  <c r="V124" i="21"/>
  <c r="AA124" i="21"/>
  <c r="AC124" i="21"/>
  <c r="V123" i="21"/>
  <c r="AA123" i="21"/>
  <c r="AC123" i="21"/>
  <c r="V122" i="21"/>
  <c r="AC122" i="21" s="1"/>
  <c r="AA122" i="21"/>
  <c r="V121" i="21"/>
  <c r="AA121" i="21"/>
  <c r="V120" i="21"/>
  <c r="AA120" i="21"/>
  <c r="AC120" i="21"/>
  <c r="V119" i="21"/>
  <c r="AC119" i="21" s="1"/>
  <c r="AA119" i="21"/>
  <c r="V118" i="21"/>
  <c r="AC118" i="21" s="1"/>
  <c r="AA118" i="21"/>
  <c r="V117" i="21"/>
  <c r="AA117" i="21"/>
  <c r="V116" i="21"/>
  <c r="AC116" i="21" s="1"/>
  <c r="AA116" i="21"/>
  <c r="V115" i="21"/>
  <c r="AA115" i="21"/>
  <c r="V114" i="21"/>
  <c r="AA114" i="21"/>
  <c r="AC114" i="21" s="1"/>
  <c r="V113" i="21"/>
  <c r="AA113" i="21"/>
  <c r="V112" i="21"/>
  <c r="AC112" i="21" s="1"/>
  <c r="AA112" i="21"/>
  <c r="V111" i="21"/>
  <c r="AA111" i="21"/>
  <c r="AC111" i="21" s="1"/>
  <c r="V110" i="21"/>
  <c r="AA110" i="21"/>
  <c r="AC110" i="21"/>
  <c r="V109" i="21"/>
  <c r="AA109" i="21"/>
  <c r="AA10" i="21"/>
  <c r="AC10" i="21"/>
  <c r="AA11" i="21"/>
  <c r="AC11" i="21" s="1"/>
  <c r="AA12" i="21"/>
  <c r="AA13" i="21"/>
  <c r="AA14" i="21"/>
  <c r="AC14" i="21" s="1"/>
  <c r="AA15" i="21"/>
  <c r="AC15" i="21" s="1"/>
  <c r="AA16" i="21"/>
  <c r="AC16" i="21"/>
  <c r="AA17" i="21"/>
  <c r="AC17" i="21"/>
  <c r="AA66" i="21"/>
  <c r="AA67" i="21"/>
  <c r="AA68" i="21"/>
  <c r="AA69" i="21"/>
  <c r="AA70" i="21"/>
  <c r="AA71" i="21"/>
  <c r="AA72" i="21"/>
  <c r="AA73" i="21"/>
  <c r="AA74" i="21"/>
  <c r="AA75" i="21"/>
  <c r="AA76" i="21"/>
  <c r="AA77" i="21"/>
  <c r="AA78" i="21"/>
  <c r="AA79" i="21"/>
  <c r="AA80" i="21"/>
  <c r="AA81" i="21"/>
  <c r="AA82" i="21"/>
  <c r="AA83" i="21"/>
  <c r="AA84" i="21"/>
  <c r="AA85" i="21"/>
  <c r="AA86" i="21"/>
  <c r="AA87" i="21"/>
  <c r="AA88" i="21"/>
  <c r="AA89" i="21"/>
  <c r="AA90" i="21"/>
  <c r="AA91" i="21"/>
  <c r="AA92" i="21"/>
  <c r="AA93" i="21"/>
  <c r="AA94" i="21"/>
  <c r="AA95" i="21"/>
  <c r="AA96" i="21"/>
  <c r="AA97" i="21"/>
  <c r="AA98" i="21"/>
  <c r="AA99" i="21"/>
  <c r="AA100" i="21"/>
  <c r="AA101" i="21"/>
  <c r="AA102" i="21"/>
  <c r="AA103" i="21"/>
  <c r="F31" i="151"/>
  <c r="F18" i="151"/>
  <c r="AA18" i="21"/>
  <c r="AC18" i="21"/>
  <c r="AA19" i="21"/>
  <c r="AC19" i="21" s="1"/>
  <c r="AA20" i="21"/>
  <c r="AC20" i="21"/>
  <c r="AA21" i="21"/>
  <c r="AC21" i="21" s="1"/>
  <c r="AA22" i="21"/>
  <c r="AC22" i="21"/>
  <c r="AA23" i="21"/>
  <c r="AC23" i="21" s="1"/>
  <c r="AA24" i="21"/>
  <c r="AC24" i="21"/>
  <c r="AA25" i="21"/>
  <c r="AA26" i="21"/>
  <c r="AC26" i="21" s="1"/>
  <c r="AA27" i="21"/>
  <c r="AA28" i="21"/>
  <c r="AC28" i="21" s="1"/>
  <c r="AA29" i="21"/>
  <c r="AC29" i="21"/>
  <c r="AA30" i="21"/>
  <c r="AC30" i="21" s="1"/>
  <c r="AA31" i="21"/>
  <c r="AC31" i="21"/>
  <c r="AA32" i="21"/>
  <c r="AC32" i="21" s="1"/>
  <c r="AA33" i="21"/>
  <c r="AC33" i="21"/>
  <c r="AA34" i="21"/>
  <c r="AC34" i="21" s="1"/>
  <c r="AA35" i="21"/>
  <c r="AA36" i="21"/>
  <c r="AA37" i="21"/>
  <c r="V25" i="21"/>
  <c r="AC25" i="21" s="1"/>
  <c r="V27" i="21"/>
  <c r="V35" i="21"/>
  <c r="AC35" i="21" s="1"/>
  <c r="V36" i="21"/>
  <c r="V37" i="21"/>
  <c r="AC37" i="21"/>
  <c r="V38" i="21"/>
  <c r="AC38" i="21" s="1"/>
  <c r="AA38" i="21"/>
  <c r="V39" i="21"/>
  <c r="AA39" i="21"/>
  <c r="V40" i="21"/>
  <c r="AA40" i="21"/>
  <c r="V41" i="21"/>
  <c r="AC41" i="21" s="1"/>
  <c r="AA41" i="21"/>
  <c r="V42" i="21"/>
  <c r="AC42" i="21" s="1"/>
  <c r="AA42" i="21"/>
  <c r="V43" i="21"/>
  <c r="AA43" i="21"/>
  <c r="AC43" i="21" s="1"/>
  <c r="V44" i="21"/>
  <c r="AA44" i="21"/>
  <c r="V45" i="21"/>
  <c r="AC45" i="21" s="1"/>
  <c r="AA45" i="21"/>
  <c r="V46" i="21"/>
  <c r="AA46" i="21"/>
  <c r="AC46" i="21"/>
  <c r="V47" i="21"/>
  <c r="AA47" i="21"/>
  <c r="AC47" i="21"/>
  <c r="V48" i="21"/>
  <c r="AA48" i="21"/>
  <c r="V49" i="21"/>
  <c r="AA49" i="21"/>
  <c r="AC49" i="21"/>
  <c r="V50" i="21"/>
  <c r="AA50" i="21"/>
  <c r="AC50" i="21"/>
  <c r="V51" i="21"/>
  <c r="AC51" i="21" s="1"/>
  <c r="AA51" i="21"/>
  <c r="V52" i="21"/>
  <c r="AA52" i="21"/>
  <c r="V53" i="21"/>
  <c r="AA53" i="21"/>
  <c r="AC53" i="21"/>
  <c r="V54" i="21"/>
  <c r="AC54" i="21" s="1"/>
  <c r="AA54" i="21"/>
  <c r="V55" i="21"/>
  <c r="AC55" i="21" s="1"/>
  <c r="AA55" i="21"/>
  <c r="V56" i="21"/>
  <c r="AA56" i="21"/>
  <c r="AC56" i="21" s="1"/>
  <c r="V57" i="21"/>
  <c r="AA57" i="21"/>
  <c r="V58" i="21"/>
  <c r="AC58" i="21" s="1"/>
  <c r="AA58" i="21"/>
  <c r="V59" i="21"/>
  <c r="AA59" i="21"/>
  <c r="AC59" i="21"/>
  <c r="V60" i="21"/>
  <c r="AA60" i="21"/>
  <c r="AC60" i="21"/>
  <c r="V61" i="21"/>
  <c r="AA61" i="21"/>
  <c r="V62" i="21"/>
  <c r="AA62" i="21"/>
  <c r="AC62" i="21"/>
  <c r="V63" i="21"/>
  <c r="AA63" i="21"/>
  <c r="AC63" i="21"/>
  <c r="V64" i="21"/>
  <c r="AC64" i="21" s="1"/>
  <c r="AA64" i="21"/>
  <c r="V65" i="21"/>
  <c r="AA65" i="21"/>
  <c r="D63" i="236"/>
  <c r="B60" i="236"/>
  <c r="B6" i="236"/>
  <c r="D9" i="236"/>
  <c r="F39" i="250"/>
  <c r="F33" i="250"/>
  <c r="F32" i="250"/>
  <c r="F31" i="250"/>
  <c r="F35" i="250" s="1"/>
  <c r="F30" i="250"/>
  <c r="F25" i="250"/>
  <c r="F24" i="250"/>
  <c r="F23" i="250"/>
  <c r="F22" i="250"/>
  <c r="F21" i="250"/>
  <c r="F20" i="250"/>
  <c r="F27" i="250" s="1"/>
  <c r="F37" i="250" s="1"/>
  <c r="F41" i="250" s="1"/>
  <c r="F19" i="250"/>
  <c r="F18" i="250"/>
  <c r="B18" i="250"/>
  <c r="E15" i="250"/>
  <c r="C13" i="250"/>
  <c r="C12" i="250"/>
  <c r="C11" i="250"/>
  <c r="F10" i="250"/>
  <c r="C10" i="250"/>
  <c r="C9" i="250"/>
  <c r="F8" i="250"/>
  <c r="F39" i="249"/>
  <c r="F33" i="249"/>
  <c r="F32" i="249"/>
  <c r="F31" i="249"/>
  <c r="F30" i="249"/>
  <c r="F25" i="249"/>
  <c r="F24" i="249"/>
  <c r="F23" i="249"/>
  <c r="F22" i="249"/>
  <c r="F21" i="249"/>
  <c r="F20" i="249"/>
  <c r="F19" i="249"/>
  <c r="F18" i="249"/>
  <c r="F27" i="249" s="1"/>
  <c r="B18" i="249"/>
  <c r="E15" i="249"/>
  <c r="C13" i="249"/>
  <c r="C12" i="249"/>
  <c r="C11" i="249"/>
  <c r="F10" i="249"/>
  <c r="C10" i="249"/>
  <c r="C9" i="249"/>
  <c r="F8" i="249"/>
  <c r="F39" i="241"/>
  <c r="F33" i="241"/>
  <c r="F32" i="241"/>
  <c r="F31" i="241"/>
  <c r="F30" i="241"/>
  <c r="F35" i="241"/>
  <c r="F25" i="241"/>
  <c r="F24" i="241"/>
  <c r="F23" i="241"/>
  <c r="F22" i="241"/>
  <c r="F21" i="241"/>
  <c r="F20" i="241"/>
  <c r="F19" i="241"/>
  <c r="F18" i="241"/>
  <c r="B18" i="241"/>
  <c r="E15" i="241"/>
  <c r="C13" i="241"/>
  <c r="C12" i="241"/>
  <c r="C11" i="241"/>
  <c r="F10" i="241"/>
  <c r="C10" i="241"/>
  <c r="C9" i="241"/>
  <c r="F8" i="241"/>
  <c r="F39" i="242"/>
  <c r="F33" i="242"/>
  <c r="F32" i="242"/>
  <c r="F31" i="242"/>
  <c r="F30" i="242"/>
  <c r="F25" i="242"/>
  <c r="F24" i="242"/>
  <c r="F23" i="242"/>
  <c r="F22" i="242"/>
  <c r="F21" i="242"/>
  <c r="F20" i="242"/>
  <c r="F27" i="242" s="1"/>
  <c r="F19" i="242"/>
  <c r="F18" i="242"/>
  <c r="B18" i="242"/>
  <c r="E15" i="242"/>
  <c r="C13" i="242"/>
  <c r="C12" i="242"/>
  <c r="C11" i="242"/>
  <c r="F10" i="242"/>
  <c r="C10" i="242"/>
  <c r="C9" i="242"/>
  <c r="F8" i="242"/>
  <c r="F39" i="245"/>
  <c r="F33" i="245"/>
  <c r="F32" i="245"/>
  <c r="F31" i="245"/>
  <c r="F35" i="245" s="1"/>
  <c r="F30" i="245"/>
  <c r="F25" i="245"/>
  <c r="F24" i="245"/>
  <c r="F23" i="245"/>
  <c r="F22" i="245"/>
  <c r="F21" i="245"/>
  <c r="F20" i="245"/>
  <c r="F27" i="245" s="1"/>
  <c r="F37" i="245" s="1"/>
  <c r="F41" i="245" s="1"/>
  <c r="F19" i="245"/>
  <c r="F18" i="245"/>
  <c r="B18" i="245"/>
  <c r="E15" i="245"/>
  <c r="C13" i="245"/>
  <c r="C12" i="245"/>
  <c r="C11" i="245"/>
  <c r="F10" i="245"/>
  <c r="C10" i="245"/>
  <c r="C9" i="245"/>
  <c r="F8" i="245"/>
  <c r="F39" i="248"/>
  <c r="F33" i="248"/>
  <c r="F32" i="248"/>
  <c r="F31" i="248"/>
  <c r="F30" i="248"/>
  <c r="F25" i="248"/>
  <c r="F24" i="248"/>
  <c r="F23" i="248"/>
  <c r="F22" i="248"/>
  <c r="F21" i="248"/>
  <c r="F20" i="248"/>
  <c r="F19" i="248"/>
  <c r="F18" i="248"/>
  <c r="F27" i="248" s="1"/>
  <c r="B18" i="248"/>
  <c r="E15" i="248"/>
  <c r="C13" i="248"/>
  <c r="C12" i="248"/>
  <c r="C11" i="248"/>
  <c r="F10" i="248"/>
  <c r="C10" i="248"/>
  <c r="C9" i="248"/>
  <c r="F8" i="248"/>
  <c r="F39" i="247"/>
  <c r="F33" i="247"/>
  <c r="F32" i="247"/>
  <c r="F31" i="247"/>
  <c r="F30" i="247"/>
  <c r="F35" i="247"/>
  <c r="F25" i="247"/>
  <c r="F24" i="247"/>
  <c r="F23" i="247"/>
  <c r="F22" i="247"/>
  <c r="F21" i="247"/>
  <c r="F20" i="247"/>
  <c r="F19" i="247"/>
  <c r="F18" i="247"/>
  <c r="B18" i="247"/>
  <c r="E15" i="247"/>
  <c r="C13" i="247"/>
  <c r="C12" i="247"/>
  <c r="C11" i="247"/>
  <c r="F10" i="247"/>
  <c r="C10" i="247"/>
  <c r="C9" i="247"/>
  <c r="F8" i="247"/>
  <c r="F39" i="246"/>
  <c r="F33" i="246"/>
  <c r="F32" i="246"/>
  <c r="F31" i="246"/>
  <c r="F30" i="246"/>
  <c r="F25" i="246"/>
  <c r="F24" i="246"/>
  <c r="F23" i="246"/>
  <c r="F22" i="246"/>
  <c r="F21" i="246"/>
  <c r="F20" i="246"/>
  <c r="F19" i="246"/>
  <c r="F18" i="246"/>
  <c r="F27" i="246"/>
  <c r="B18" i="246"/>
  <c r="E15" i="246"/>
  <c r="C13" i="246"/>
  <c r="C12" i="246"/>
  <c r="C11" i="246"/>
  <c r="F10" i="246"/>
  <c r="C10" i="246"/>
  <c r="C9" i="246"/>
  <c r="F8" i="246"/>
  <c r="F39" i="244"/>
  <c r="F33" i="244"/>
  <c r="F32" i="244"/>
  <c r="F31" i="244"/>
  <c r="F30" i="244"/>
  <c r="F25" i="244"/>
  <c r="F24" i="244"/>
  <c r="F23" i="244"/>
  <c r="F22" i="244"/>
  <c r="F21" i="244"/>
  <c r="F20" i="244"/>
  <c r="F27" i="244" s="1"/>
  <c r="F19" i="244"/>
  <c r="F18" i="244"/>
  <c r="B18" i="244"/>
  <c r="E15" i="244"/>
  <c r="C13" i="244"/>
  <c r="C12" i="244"/>
  <c r="C11" i="244"/>
  <c r="F10" i="244"/>
  <c r="C10" i="244"/>
  <c r="C9" i="244"/>
  <c r="F8" i="244"/>
  <c r="F39" i="243"/>
  <c r="F33" i="243"/>
  <c r="F32" i="243"/>
  <c r="F31" i="243"/>
  <c r="F30" i="243"/>
  <c r="F25" i="243"/>
  <c r="F24" i="243"/>
  <c r="F23" i="243"/>
  <c r="F22" i="243"/>
  <c r="F21" i="243"/>
  <c r="F20" i="243"/>
  <c r="F19" i="243"/>
  <c r="F18" i="243"/>
  <c r="F27" i="243" s="1"/>
  <c r="B18" i="243"/>
  <c r="E15" i="243"/>
  <c r="C13" i="243"/>
  <c r="C12" i="243"/>
  <c r="C11" i="243"/>
  <c r="F10" i="243"/>
  <c r="C10" i="243"/>
  <c r="C9" i="243"/>
  <c r="F8" i="243"/>
  <c r="F39" i="233"/>
  <c r="F33" i="233"/>
  <c r="F32" i="233"/>
  <c r="F31" i="233"/>
  <c r="F30" i="233"/>
  <c r="F35" i="233"/>
  <c r="F25" i="233"/>
  <c r="F24" i="233"/>
  <c r="F23" i="233"/>
  <c r="F22" i="233"/>
  <c r="F21" i="233"/>
  <c r="F20" i="233"/>
  <c r="F19" i="233"/>
  <c r="F18" i="233"/>
  <c r="B18" i="233"/>
  <c r="E15" i="233"/>
  <c r="C13" i="233"/>
  <c r="C12" i="233"/>
  <c r="C11" i="233"/>
  <c r="F10" i="233"/>
  <c r="C10" i="233"/>
  <c r="C9" i="233"/>
  <c r="F8" i="233"/>
  <c r="F39" i="232"/>
  <c r="F33" i="232"/>
  <c r="F32" i="232"/>
  <c r="F31" i="232"/>
  <c r="F30" i="232"/>
  <c r="F25" i="232"/>
  <c r="F24" i="232"/>
  <c r="F23" i="232"/>
  <c r="F22" i="232"/>
  <c r="F21" i="232"/>
  <c r="F20" i="232"/>
  <c r="F27" i="232" s="1"/>
  <c r="F19" i="232"/>
  <c r="F18" i="232"/>
  <c r="B18" i="232"/>
  <c r="E15" i="232"/>
  <c r="C13" i="232"/>
  <c r="C12" i="232"/>
  <c r="C11" i="232"/>
  <c r="F10" i="232"/>
  <c r="C10" i="232"/>
  <c r="C9" i="232"/>
  <c r="F8" i="232"/>
  <c r="F39" i="231"/>
  <c r="F33" i="231"/>
  <c r="F32" i="231"/>
  <c r="F31" i="231"/>
  <c r="F35" i="231" s="1"/>
  <c r="F30" i="231"/>
  <c r="F25" i="231"/>
  <c r="F24" i="231"/>
  <c r="F23" i="231"/>
  <c r="F22" i="231"/>
  <c r="F21" i="231"/>
  <c r="F20" i="231"/>
  <c r="F19" i="231"/>
  <c r="F18" i="231"/>
  <c r="F27" i="231"/>
  <c r="F37" i="231" s="1"/>
  <c r="F41" i="231" s="1"/>
  <c r="B18" i="231"/>
  <c r="E15" i="231"/>
  <c r="C13" i="231"/>
  <c r="C12" i="231"/>
  <c r="C11" i="231"/>
  <c r="F10" i="231"/>
  <c r="C10" i="231"/>
  <c r="C9" i="231"/>
  <c r="F8" i="231"/>
  <c r="F39" i="230"/>
  <c r="F33" i="230"/>
  <c r="F32" i="230"/>
  <c r="F31" i="230"/>
  <c r="F30" i="230"/>
  <c r="F25" i="230"/>
  <c r="F24" i="230"/>
  <c r="F23" i="230"/>
  <c r="F22" i="230"/>
  <c r="F21" i="230"/>
  <c r="F20" i="230"/>
  <c r="F19" i="230"/>
  <c r="F18" i="230"/>
  <c r="F27" i="230"/>
  <c r="B18" i="230"/>
  <c r="E15" i="230"/>
  <c r="C13" i="230"/>
  <c r="C12" i="230"/>
  <c r="C11" i="230"/>
  <c r="F10" i="230"/>
  <c r="C10" i="230"/>
  <c r="C9" i="230"/>
  <c r="F8" i="230"/>
  <c r="F39" i="229"/>
  <c r="F33" i="229"/>
  <c r="F32" i="229"/>
  <c r="F35" i="229" s="1"/>
  <c r="F31" i="229"/>
  <c r="F30" i="229"/>
  <c r="F25" i="229"/>
  <c r="F24" i="229"/>
  <c r="F23" i="229"/>
  <c r="F22" i="229"/>
  <c r="F21" i="229"/>
  <c r="F20" i="229"/>
  <c r="F19" i="229"/>
  <c r="F18" i="229"/>
  <c r="B18" i="229"/>
  <c r="E15" i="229"/>
  <c r="C13" i="229"/>
  <c r="C12" i="229"/>
  <c r="C11" i="229"/>
  <c r="F10" i="229"/>
  <c r="C10" i="229"/>
  <c r="C9" i="229"/>
  <c r="F8" i="229"/>
  <c r="F39" i="201"/>
  <c r="F33" i="201"/>
  <c r="F32" i="201"/>
  <c r="F31" i="201"/>
  <c r="F35" i="201" s="1"/>
  <c r="F30" i="201"/>
  <c r="F25" i="201"/>
  <c r="F24" i="201"/>
  <c r="F23" i="201"/>
  <c r="F22" i="201"/>
  <c r="F21" i="201"/>
  <c r="F20" i="201"/>
  <c r="F19" i="201"/>
  <c r="F18" i="201"/>
  <c r="F27" i="201"/>
  <c r="B18" i="201"/>
  <c r="E15" i="201"/>
  <c r="C13" i="201"/>
  <c r="C12" i="201"/>
  <c r="C11" i="201"/>
  <c r="F10" i="201"/>
  <c r="C10" i="201"/>
  <c r="C9" i="201"/>
  <c r="F8" i="201"/>
  <c r="F39" i="200"/>
  <c r="F33" i="200"/>
  <c r="F32" i="200"/>
  <c r="F31" i="200"/>
  <c r="F30" i="200"/>
  <c r="F25" i="200"/>
  <c r="F24" i="200"/>
  <c r="F23" i="200"/>
  <c r="F22" i="200"/>
  <c r="F21" i="200"/>
  <c r="F20" i="200"/>
  <c r="F27" i="200" s="1"/>
  <c r="F19" i="200"/>
  <c r="F18" i="200"/>
  <c r="B18" i="200"/>
  <c r="E15" i="200"/>
  <c r="C13" i="200"/>
  <c r="C12" i="200"/>
  <c r="C11" i="200"/>
  <c r="F10" i="200"/>
  <c r="C10" i="200"/>
  <c r="C9" i="200"/>
  <c r="F8" i="200"/>
  <c r="F39" i="198"/>
  <c r="F33" i="198"/>
  <c r="F32" i="198"/>
  <c r="F31" i="198"/>
  <c r="F30" i="198"/>
  <c r="F25" i="198"/>
  <c r="F24" i="198"/>
  <c r="F23" i="198"/>
  <c r="F22" i="198"/>
  <c r="F21" i="198"/>
  <c r="F20" i="198"/>
  <c r="F19" i="198"/>
  <c r="F18" i="198"/>
  <c r="F27" i="198" s="1"/>
  <c r="B18" i="198"/>
  <c r="E15" i="198"/>
  <c r="C13" i="198"/>
  <c r="C12" i="198"/>
  <c r="C11" i="198"/>
  <c r="F10" i="198"/>
  <c r="C10" i="198"/>
  <c r="C9" i="198"/>
  <c r="F8" i="198"/>
  <c r="F39" i="197"/>
  <c r="F33" i="197"/>
  <c r="F32" i="197"/>
  <c r="F31" i="197"/>
  <c r="F30" i="197"/>
  <c r="F35" i="197"/>
  <c r="F25" i="197"/>
  <c r="F24" i="197"/>
  <c r="F23" i="197"/>
  <c r="F22" i="197"/>
  <c r="F21" i="197"/>
  <c r="F20" i="197"/>
  <c r="F19" i="197"/>
  <c r="F18" i="197"/>
  <c r="B18" i="197"/>
  <c r="E15" i="197"/>
  <c r="C13" i="197"/>
  <c r="C12" i="197"/>
  <c r="C11" i="197"/>
  <c r="F10" i="197"/>
  <c r="C10" i="197"/>
  <c r="C9" i="197"/>
  <c r="F8" i="197"/>
  <c r="F39" i="196"/>
  <c r="F33" i="196"/>
  <c r="F32" i="196"/>
  <c r="F31" i="196"/>
  <c r="F30" i="196"/>
  <c r="F25" i="196"/>
  <c r="F24" i="196"/>
  <c r="F23" i="196"/>
  <c r="F22" i="196"/>
  <c r="F21" i="196"/>
  <c r="F20" i="196"/>
  <c r="F27" i="196" s="1"/>
  <c r="F19" i="196"/>
  <c r="F18" i="196"/>
  <c r="B18" i="196"/>
  <c r="E15" i="196"/>
  <c r="C13" i="196"/>
  <c r="C12" i="196"/>
  <c r="C11" i="196"/>
  <c r="F10" i="196"/>
  <c r="C10" i="196"/>
  <c r="C9" i="196"/>
  <c r="F8" i="196"/>
  <c r="F39" i="195"/>
  <c r="F33" i="195"/>
  <c r="F32" i="195"/>
  <c r="F31" i="195"/>
  <c r="F35" i="195" s="1"/>
  <c r="F30" i="195"/>
  <c r="F25" i="195"/>
  <c r="F24" i="195"/>
  <c r="F23" i="195"/>
  <c r="F22" i="195"/>
  <c r="F21" i="195"/>
  <c r="F20" i="195"/>
  <c r="F19" i="195"/>
  <c r="F18" i="195"/>
  <c r="F27" i="195"/>
  <c r="F37" i="195" s="1"/>
  <c r="F41" i="195" s="1"/>
  <c r="B18" i="195"/>
  <c r="E15" i="195"/>
  <c r="C13" i="195"/>
  <c r="C12" i="195"/>
  <c r="C11" i="195"/>
  <c r="F10" i="195"/>
  <c r="C10" i="195"/>
  <c r="C9" i="195"/>
  <c r="F8" i="195"/>
  <c r="F39" i="194"/>
  <c r="F33" i="194"/>
  <c r="F32" i="194"/>
  <c r="F31" i="194"/>
  <c r="F30" i="194"/>
  <c r="F25" i="194"/>
  <c r="F24" i="194"/>
  <c r="F23" i="194"/>
  <c r="F22" i="194"/>
  <c r="F21" i="194"/>
  <c r="F20" i="194"/>
  <c r="F19" i="194"/>
  <c r="F18" i="194"/>
  <c r="F27" i="194"/>
  <c r="B18" i="194"/>
  <c r="E15" i="194"/>
  <c r="C13" i="194"/>
  <c r="C12" i="194"/>
  <c r="C11" i="194"/>
  <c r="F10" i="194"/>
  <c r="C10" i="194"/>
  <c r="C9" i="194"/>
  <c r="F8" i="194"/>
  <c r="F39" i="193"/>
  <c r="F33" i="193"/>
  <c r="F32" i="193"/>
  <c r="F35" i="193" s="1"/>
  <c r="F31" i="193"/>
  <c r="F30" i="193"/>
  <c r="F25" i="193"/>
  <c r="F24" i="193"/>
  <c r="F23" i="193"/>
  <c r="F22" i="193"/>
  <c r="F21" i="193"/>
  <c r="F20" i="193"/>
  <c r="F19" i="193"/>
  <c r="F18" i="193"/>
  <c r="B18" i="193"/>
  <c r="E15" i="193"/>
  <c r="C13" i="193"/>
  <c r="C12" i="193"/>
  <c r="C11" i="193"/>
  <c r="F10" i="193"/>
  <c r="C10" i="193"/>
  <c r="C9" i="193"/>
  <c r="F8" i="193"/>
  <c r="F39" i="192"/>
  <c r="F33" i="192"/>
  <c r="F32" i="192"/>
  <c r="F31" i="192"/>
  <c r="F35" i="192" s="1"/>
  <c r="F30" i="192"/>
  <c r="F25" i="192"/>
  <c r="F24" i="192"/>
  <c r="F23" i="192"/>
  <c r="F22" i="192"/>
  <c r="F21" i="192"/>
  <c r="F20" i="192"/>
  <c r="F19" i="192"/>
  <c r="F18" i="192"/>
  <c r="F27" i="192"/>
  <c r="B18" i="192"/>
  <c r="E15" i="192"/>
  <c r="C13" i="192"/>
  <c r="C12" i="192"/>
  <c r="C11" i="192"/>
  <c r="F10" i="192"/>
  <c r="C10" i="192"/>
  <c r="C9" i="192"/>
  <c r="F8" i="192"/>
  <c r="F39" i="191"/>
  <c r="F33" i="191"/>
  <c r="F32" i="191"/>
  <c r="F31" i="191"/>
  <c r="F30" i="191"/>
  <c r="F25" i="191"/>
  <c r="F24" i="191"/>
  <c r="F23" i="191"/>
  <c r="F22" i="191"/>
  <c r="F21" i="191"/>
  <c r="F20" i="191"/>
  <c r="F27" i="191" s="1"/>
  <c r="F19" i="191"/>
  <c r="F18" i="191"/>
  <c r="B18" i="191"/>
  <c r="E15" i="191"/>
  <c r="C13" i="191"/>
  <c r="C12" i="191"/>
  <c r="C11" i="191"/>
  <c r="F10" i="191"/>
  <c r="C10" i="191"/>
  <c r="C9" i="191"/>
  <c r="F8" i="191"/>
  <c r="F39" i="190"/>
  <c r="F33" i="190"/>
  <c r="F32" i="190"/>
  <c r="F31" i="190"/>
  <c r="F30" i="190"/>
  <c r="F25" i="190"/>
  <c r="F24" i="190"/>
  <c r="F23" i="190"/>
  <c r="F22" i="190"/>
  <c r="F21" i="190"/>
  <c r="F20" i="190"/>
  <c r="F19" i="190"/>
  <c r="F18" i="190"/>
  <c r="F27" i="190" s="1"/>
  <c r="B18" i="190"/>
  <c r="E15" i="190"/>
  <c r="C13" i="190"/>
  <c r="C12" i="190"/>
  <c r="C11" i="190"/>
  <c r="F10" i="190"/>
  <c r="C10" i="190"/>
  <c r="C9" i="190"/>
  <c r="F8" i="190"/>
  <c r="F39" i="189"/>
  <c r="F33" i="189"/>
  <c r="F32" i="189"/>
  <c r="F31" i="189"/>
  <c r="F30" i="189"/>
  <c r="F35" i="189"/>
  <c r="F25" i="189"/>
  <c r="F24" i="189"/>
  <c r="F23" i="189"/>
  <c r="F22" i="189"/>
  <c r="F21" i="189"/>
  <c r="F20" i="189"/>
  <c r="F19" i="189"/>
  <c r="F18" i="189"/>
  <c r="B18" i="189"/>
  <c r="E15" i="189"/>
  <c r="C13" i="189"/>
  <c r="C12" i="189"/>
  <c r="C11" i="189"/>
  <c r="F10" i="189"/>
  <c r="C10" i="189"/>
  <c r="C9" i="189"/>
  <c r="F8" i="189"/>
  <c r="F39" i="188"/>
  <c r="F33" i="188"/>
  <c r="F32" i="188"/>
  <c r="F31" i="188"/>
  <c r="F30" i="188"/>
  <c r="F25" i="188"/>
  <c r="F24" i="188"/>
  <c r="F23" i="188"/>
  <c r="F22" i="188"/>
  <c r="F21" i="188"/>
  <c r="F20" i="188"/>
  <c r="F27" i="188" s="1"/>
  <c r="F19" i="188"/>
  <c r="F18" i="188"/>
  <c r="B18" i="188"/>
  <c r="E15" i="188"/>
  <c r="C13" i="188"/>
  <c r="C12" i="188"/>
  <c r="C11" i="188"/>
  <c r="F10" i="188"/>
  <c r="C10" i="188"/>
  <c r="C9" i="188"/>
  <c r="F8" i="188"/>
  <c r="F39" i="223"/>
  <c r="F33" i="223"/>
  <c r="F32" i="223"/>
  <c r="F31" i="223"/>
  <c r="F35" i="223" s="1"/>
  <c r="F30" i="223"/>
  <c r="F25" i="223"/>
  <c r="F24" i="223"/>
  <c r="F23" i="223"/>
  <c r="F22" i="223"/>
  <c r="F21" i="223"/>
  <c r="F20" i="223"/>
  <c r="F19" i="223"/>
  <c r="F18" i="223"/>
  <c r="F27" i="223"/>
  <c r="F37" i="223" s="1"/>
  <c r="F41" i="223" s="1"/>
  <c r="B18" i="223"/>
  <c r="E15" i="223"/>
  <c r="C13" i="223"/>
  <c r="C12" i="223"/>
  <c r="C11" i="223"/>
  <c r="F10" i="223"/>
  <c r="C10" i="223"/>
  <c r="C9" i="223"/>
  <c r="F8" i="223"/>
  <c r="F39" i="222"/>
  <c r="F33" i="222"/>
  <c r="F32" i="222"/>
  <c r="F31" i="222"/>
  <c r="F30" i="222"/>
  <c r="F25" i="222"/>
  <c r="F24" i="222"/>
  <c r="F23" i="222"/>
  <c r="F22" i="222"/>
  <c r="F21" i="222"/>
  <c r="F20" i="222"/>
  <c r="F19" i="222"/>
  <c r="F18" i="222"/>
  <c r="F27" i="222"/>
  <c r="B18" i="222"/>
  <c r="E15" i="222"/>
  <c r="C13" i="222"/>
  <c r="C12" i="222"/>
  <c r="C11" i="222"/>
  <c r="F10" i="222"/>
  <c r="C10" i="222"/>
  <c r="C9" i="222"/>
  <c r="F8" i="222"/>
  <c r="F39" i="221"/>
  <c r="F33" i="221"/>
  <c r="F32" i="221"/>
  <c r="F35" i="221" s="1"/>
  <c r="F31" i="221"/>
  <c r="F30" i="221"/>
  <c r="F25" i="221"/>
  <c r="F24" i="221"/>
  <c r="F23" i="221"/>
  <c r="F22" i="221"/>
  <c r="F21" i="221"/>
  <c r="F20" i="221"/>
  <c r="F19" i="221"/>
  <c r="F18" i="221"/>
  <c r="B18" i="221"/>
  <c r="E15" i="221"/>
  <c r="C13" i="221"/>
  <c r="C12" i="221"/>
  <c r="C11" i="221"/>
  <c r="F10" i="221"/>
  <c r="C10" i="221"/>
  <c r="C9" i="221"/>
  <c r="F8" i="221"/>
  <c r="F39" i="220"/>
  <c r="F33" i="220"/>
  <c r="F32" i="220"/>
  <c r="F31" i="220"/>
  <c r="F35" i="220" s="1"/>
  <c r="F30" i="220"/>
  <c r="F25" i="220"/>
  <c r="F24" i="220"/>
  <c r="F23" i="220"/>
  <c r="F22" i="220"/>
  <c r="F21" i="220"/>
  <c r="F20" i="220"/>
  <c r="F19" i="220"/>
  <c r="F18" i="220"/>
  <c r="F27" i="220"/>
  <c r="B18" i="220"/>
  <c r="E15" i="220"/>
  <c r="C13" i="220"/>
  <c r="C12" i="220"/>
  <c r="C11" i="220"/>
  <c r="F10" i="220"/>
  <c r="C10" i="220"/>
  <c r="C9" i="220"/>
  <c r="F8" i="220"/>
  <c r="F39" i="219"/>
  <c r="F33" i="219"/>
  <c r="F32" i="219"/>
  <c r="F31" i="219"/>
  <c r="F30" i="219"/>
  <c r="F25" i="219"/>
  <c r="F24" i="219"/>
  <c r="F23" i="219"/>
  <c r="F22" i="219"/>
  <c r="F21" i="219"/>
  <c r="F20" i="219"/>
  <c r="F27" i="219" s="1"/>
  <c r="F19" i="219"/>
  <c r="F18" i="219"/>
  <c r="B18" i="219"/>
  <c r="E15" i="219"/>
  <c r="C13" i="219"/>
  <c r="C12" i="219"/>
  <c r="C11" i="219"/>
  <c r="F10" i="219"/>
  <c r="C10" i="219"/>
  <c r="C9" i="219"/>
  <c r="F8" i="219"/>
  <c r="F39" i="218"/>
  <c r="F33" i="218"/>
  <c r="F32" i="218"/>
  <c r="F31" i="218"/>
  <c r="F30" i="218"/>
  <c r="F25" i="218"/>
  <c r="F24" i="218"/>
  <c r="F23" i="218"/>
  <c r="F22" i="218"/>
  <c r="F21" i="218"/>
  <c r="F20" i="218"/>
  <c r="F19" i="218"/>
  <c r="F18" i="218"/>
  <c r="F27" i="218" s="1"/>
  <c r="B18" i="218"/>
  <c r="E15" i="218"/>
  <c r="C13" i="218"/>
  <c r="C12" i="218"/>
  <c r="C11" i="218"/>
  <c r="F10" i="218"/>
  <c r="C10" i="218"/>
  <c r="C9" i="218"/>
  <c r="F8" i="218"/>
  <c r="F39" i="217"/>
  <c r="F33" i="217"/>
  <c r="F32" i="217"/>
  <c r="F31" i="217"/>
  <c r="F30" i="217"/>
  <c r="F35" i="217"/>
  <c r="F25" i="217"/>
  <c r="F24" i="217"/>
  <c r="F23" i="217"/>
  <c r="F22" i="217"/>
  <c r="F21" i="217"/>
  <c r="F20" i="217"/>
  <c r="F19" i="217"/>
  <c r="F18" i="217"/>
  <c r="B18" i="217"/>
  <c r="E15" i="217"/>
  <c r="C13" i="217"/>
  <c r="C12" i="217"/>
  <c r="C11" i="217"/>
  <c r="F10" i="217"/>
  <c r="C10" i="217"/>
  <c r="C9" i="217"/>
  <c r="F8" i="217"/>
  <c r="F39" i="216"/>
  <c r="F33" i="216"/>
  <c r="F32" i="216"/>
  <c r="F31" i="216"/>
  <c r="F30" i="216"/>
  <c r="F25" i="216"/>
  <c r="F24" i="216"/>
  <c r="F23" i="216"/>
  <c r="F22" i="216"/>
  <c r="F21" i="216"/>
  <c r="F20" i="216"/>
  <c r="F27" i="216" s="1"/>
  <c r="F19" i="216"/>
  <c r="F18" i="216"/>
  <c r="B18" i="216"/>
  <c r="E15" i="216"/>
  <c r="C13" i="216"/>
  <c r="C12" i="216"/>
  <c r="C11" i="216"/>
  <c r="F10" i="216"/>
  <c r="C10" i="216"/>
  <c r="C9" i="216"/>
  <c r="F8" i="216"/>
  <c r="F39" i="215"/>
  <c r="F33" i="215"/>
  <c r="F32" i="215"/>
  <c r="F31" i="215"/>
  <c r="F35" i="215" s="1"/>
  <c r="F30" i="215"/>
  <c r="F25" i="215"/>
  <c r="F24" i="215"/>
  <c r="F23" i="215"/>
  <c r="F22" i="215"/>
  <c r="F21" i="215"/>
  <c r="F20" i="215"/>
  <c r="F19" i="215"/>
  <c r="F18" i="215"/>
  <c r="F27" i="215"/>
  <c r="F37" i="215" s="1"/>
  <c r="F41" i="215" s="1"/>
  <c r="B18" i="215"/>
  <c r="E15" i="215"/>
  <c r="C13" i="215"/>
  <c r="C12" i="215"/>
  <c r="C11" i="215"/>
  <c r="F10" i="215"/>
  <c r="C10" i="215"/>
  <c r="C9" i="215"/>
  <c r="F8" i="215"/>
  <c r="F39" i="214"/>
  <c r="F33" i="214"/>
  <c r="F32" i="214"/>
  <c r="F31" i="214"/>
  <c r="F30" i="214"/>
  <c r="F25" i="214"/>
  <c r="F24" i="214"/>
  <c r="F23" i="214"/>
  <c r="F22" i="214"/>
  <c r="F21" i="214"/>
  <c r="F20" i="214"/>
  <c r="F19" i="214"/>
  <c r="F18" i="214"/>
  <c r="F27" i="214"/>
  <c r="B18" i="214"/>
  <c r="E15" i="214"/>
  <c r="C13" i="214"/>
  <c r="C12" i="214"/>
  <c r="C11" i="214"/>
  <c r="F10" i="214"/>
  <c r="C10" i="214"/>
  <c r="C9" i="214"/>
  <c r="F8" i="214"/>
  <c r="F39" i="213"/>
  <c r="F33" i="213"/>
  <c r="F32" i="213"/>
  <c r="F35" i="213" s="1"/>
  <c r="F31" i="213"/>
  <c r="F30" i="213"/>
  <c r="F25" i="213"/>
  <c r="F24" i="213"/>
  <c r="F23" i="213"/>
  <c r="F22" i="213"/>
  <c r="F21" i="213"/>
  <c r="F20" i="213"/>
  <c r="F19" i="213"/>
  <c r="F18" i="213"/>
  <c r="B18" i="213"/>
  <c r="E15" i="213"/>
  <c r="C13" i="213"/>
  <c r="C12" i="213"/>
  <c r="C11" i="213"/>
  <c r="F10" i="213"/>
  <c r="C10" i="213"/>
  <c r="C9" i="213"/>
  <c r="F8" i="213"/>
  <c r="F39" i="212"/>
  <c r="F33" i="212"/>
  <c r="F32" i="212"/>
  <c r="F31" i="212"/>
  <c r="F35" i="212" s="1"/>
  <c r="F30" i="212"/>
  <c r="F25" i="212"/>
  <c r="F24" i="212"/>
  <c r="F23" i="212"/>
  <c r="F22" i="212"/>
  <c r="F21" i="212"/>
  <c r="F20" i="212"/>
  <c r="F19" i="212"/>
  <c r="F18" i="212"/>
  <c r="F27" i="212"/>
  <c r="B18" i="212"/>
  <c r="E15" i="212"/>
  <c r="C13" i="212"/>
  <c r="C12" i="212"/>
  <c r="C11" i="212"/>
  <c r="F10" i="212"/>
  <c r="C10" i="212"/>
  <c r="C9" i="212"/>
  <c r="F8" i="212"/>
  <c r="F39" i="175"/>
  <c r="F33" i="175"/>
  <c r="F32" i="175"/>
  <c r="F31" i="175"/>
  <c r="F30" i="175"/>
  <c r="F25" i="175"/>
  <c r="F24" i="175"/>
  <c r="F23" i="175"/>
  <c r="F22" i="175"/>
  <c r="F21" i="175"/>
  <c r="F20" i="175"/>
  <c r="F27" i="175" s="1"/>
  <c r="F19" i="175"/>
  <c r="F18" i="175"/>
  <c r="B18" i="175"/>
  <c r="E15" i="175"/>
  <c r="C13" i="175"/>
  <c r="C12" i="175"/>
  <c r="C11" i="175"/>
  <c r="F10" i="175"/>
  <c r="C10" i="175"/>
  <c r="C9" i="175"/>
  <c r="F8" i="175"/>
  <c r="F39" i="174"/>
  <c r="F33" i="174"/>
  <c r="F32" i="174"/>
  <c r="F31" i="174"/>
  <c r="F30" i="174"/>
  <c r="F25" i="174"/>
  <c r="F24" i="174"/>
  <c r="F23" i="174"/>
  <c r="F22" i="174"/>
  <c r="F21" i="174"/>
  <c r="F20" i="174"/>
  <c r="F19" i="174"/>
  <c r="F18" i="174"/>
  <c r="F27" i="174" s="1"/>
  <c r="B18" i="174"/>
  <c r="E15" i="174"/>
  <c r="C13" i="174"/>
  <c r="C12" i="174"/>
  <c r="C11" i="174"/>
  <c r="F10" i="174"/>
  <c r="C10" i="174"/>
  <c r="C9" i="174"/>
  <c r="F8" i="174"/>
  <c r="F39" i="173"/>
  <c r="F33" i="173"/>
  <c r="F32" i="173"/>
  <c r="F31" i="173"/>
  <c r="F30" i="173"/>
  <c r="F35" i="173"/>
  <c r="F25" i="173"/>
  <c r="F24" i="173"/>
  <c r="F23" i="173"/>
  <c r="F22" i="173"/>
  <c r="F21" i="173"/>
  <c r="F20" i="173"/>
  <c r="F19" i="173"/>
  <c r="F18" i="173"/>
  <c r="B18" i="173"/>
  <c r="E15" i="173"/>
  <c r="C13" i="173"/>
  <c r="C12" i="173"/>
  <c r="C11" i="173"/>
  <c r="F10" i="173"/>
  <c r="C10" i="173"/>
  <c r="C9" i="173"/>
  <c r="F8" i="173"/>
  <c r="F39" i="172"/>
  <c r="F33" i="172"/>
  <c r="F32" i="172"/>
  <c r="F31" i="172"/>
  <c r="F30" i="172"/>
  <c r="F25" i="172"/>
  <c r="F24" i="172"/>
  <c r="F23" i="172"/>
  <c r="F22" i="172"/>
  <c r="F21" i="172"/>
  <c r="F20" i="172"/>
  <c r="F27" i="172" s="1"/>
  <c r="F19" i="172"/>
  <c r="F18" i="172"/>
  <c r="B18" i="172"/>
  <c r="E15" i="172"/>
  <c r="C13" i="172"/>
  <c r="C12" i="172"/>
  <c r="C11" i="172"/>
  <c r="F10" i="172"/>
  <c r="C10" i="172"/>
  <c r="C9" i="172"/>
  <c r="F8" i="172"/>
  <c r="F39" i="171"/>
  <c r="F33" i="171"/>
  <c r="F32" i="171"/>
  <c r="F31" i="171"/>
  <c r="F35" i="171" s="1"/>
  <c r="F30" i="171"/>
  <c r="F25" i="171"/>
  <c r="F24" i="171"/>
  <c r="F23" i="171"/>
  <c r="F22" i="171"/>
  <c r="F21" i="171"/>
  <c r="F20" i="171"/>
  <c r="F19" i="171"/>
  <c r="F18" i="171"/>
  <c r="F27" i="171"/>
  <c r="F37" i="171" s="1"/>
  <c r="F41" i="171" s="1"/>
  <c r="B18" i="171"/>
  <c r="E15" i="171"/>
  <c r="C13" i="171"/>
  <c r="C12" i="171"/>
  <c r="C11" i="171"/>
  <c r="F10" i="171"/>
  <c r="C10" i="171"/>
  <c r="C9" i="171"/>
  <c r="F8" i="171"/>
  <c r="F39" i="170"/>
  <c r="F33" i="170"/>
  <c r="F32" i="170"/>
  <c r="F31" i="170"/>
  <c r="F30" i="170"/>
  <c r="F25" i="170"/>
  <c r="F24" i="170"/>
  <c r="F23" i="170"/>
  <c r="F22" i="170"/>
  <c r="F21" i="170"/>
  <c r="F20" i="170"/>
  <c r="F19" i="170"/>
  <c r="F18" i="170"/>
  <c r="F27" i="170"/>
  <c r="B18" i="170"/>
  <c r="E15" i="170"/>
  <c r="C13" i="170"/>
  <c r="C12" i="170"/>
  <c r="C11" i="170"/>
  <c r="F10" i="170"/>
  <c r="C10" i="170"/>
  <c r="C9" i="170"/>
  <c r="F8" i="170"/>
  <c r="F39" i="169"/>
  <c r="F33" i="169"/>
  <c r="F32" i="169"/>
  <c r="F35" i="169" s="1"/>
  <c r="F31" i="169"/>
  <c r="F30" i="169"/>
  <c r="F25" i="169"/>
  <c r="F24" i="169"/>
  <c r="F23" i="169"/>
  <c r="F22" i="169"/>
  <c r="F21" i="169"/>
  <c r="F20" i="169"/>
  <c r="F19" i="169"/>
  <c r="F18" i="169"/>
  <c r="B18" i="169"/>
  <c r="E15" i="169"/>
  <c r="C13" i="169"/>
  <c r="C12" i="169"/>
  <c r="C11" i="169"/>
  <c r="F10" i="169"/>
  <c r="C10" i="169"/>
  <c r="C9" i="169"/>
  <c r="F8" i="169"/>
  <c r="F39" i="168"/>
  <c r="F33" i="168"/>
  <c r="F32" i="168"/>
  <c r="F31" i="168"/>
  <c r="F35" i="168" s="1"/>
  <c r="F30" i="168"/>
  <c r="F25" i="168"/>
  <c r="F24" i="168"/>
  <c r="F23" i="168"/>
  <c r="F22" i="168"/>
  <c r="F21" i="168"/>
  <c r="F20" i="168"/>
  <c r="F19" i="168"/>
  <c r="F18" i="168"/>
  <c r="F27" i="168"/>
  <c r="B18" i="168"/>
  <c r="E15" i="168"/>
  <c r="C13" i="168"/>
  <c r="C12" i="168"/>
  <c r="C11" i="168"/>
  <c r="F10" i="168"/>
  <c r="C10" i="168"/>
  <c r="C9" i="168"/>
  <c r="F8" i="168"/>
  <c r="F39" i="167"/>
  <c r="F33" i="167"/>
  <c r="F32" i="167"/>
  <c r="F31" i="167"/>
  <c r="F30" i="167"/>
  <c r="F25" i="167"/>
  <c r="F24" i="167"/>
  <c r="F23" i="167"/>
  <c r="F22" i="167"/>
  <c r="F21" i="167"/>
  <c r="F20" i="167"/>
  <c r="F27" i="167" s="1"/>
  <c r="F19" i="167"/>
  <c r="F18" i="167"/>
  <c r="B18" i="167"/>
  <c r="E15" i="167"/>
  <c r="C13" i="167"/>
  <c r="C12" i="167"/>
  <c r="C11" i="167"/>
  <c r="F10" i="167"/>
  <c r="C10" i="167"/>
  <c r="C9" i="167"/>
  <c r="F8" i="167"/>
  <c r="F39" i="166"/>
  <c r="F33" i="166"/>
  <c r="F32" i="166"/>
  <c r="F31" i="166"/>
  <c r="F30" i="166"/>
  <c r="F25" i="166"/>
  <c r="F24" i="166"/>
  <c r="F23" i="166"/>
  <c r="F22" i="166"/>
  <c r="F21" i="166"/>
  <c r="F20" i="166"/>
  <c r="F19" i="166"/>
  <c r="F18" i="166"/>
  <c r="F27" i="166" s="1"/>
  <c r="B18" i="166"/>
  <c r="E15" i="166"/>
  <c r="C13" i="166"/>
  <c r="C12" i="166"/>
  <c r="C11" i="166"/>
  <c r="F10" i="166"/>
  <c r="C10" i="166"/>
  <c r="C9" i="166"/>
  <c r="F8" i="166"/>
  <c r="F39" i="239"/>
  <c r="F33" i="239"/>
  <c r="F32" i="239"/>
  <c r="F31" i="239"/>
  <c r="F30" i="239"/>
  <c r="F35" i="239"/>
  <c r="F25" i="239"/>
  <c r="F24" i="239"/>
  <c r="F23" i="239"/>
  <c r="F22" i="239"/>
  <c r="F21" i="239"/>
  <c r="F20" i="239"/>
  <c r="F19" i="239"/>
  <c r="F18" i="239"/>
  <c r="B18" i="239"/>
  <c r="E15" i="239"/>
  <c r="C13" i="239"/>
  <c r="C12" i="239"/>
  <c r="C11" i="239"/>
  <c r="F10" i="239"/>
  <c r="C10" i="239"/>
  <c r="C9" i="239"/>
  <c r="F8" i="239"/>
  <c r="F39" i="224"/>
  <c r="F33" i="224"/>
  <c r="F32" i="224"/>
  <c r="F31" i="224"/>
  <c r="F30" i="224"/>
  <c r="F25" i="224"/>
  <c r="F24" i="224"/>
  <c r="F23" i="224"/>
  <c r="F22" i="224"/>
  <c r="F21" i="224"/>
  <c r="F20" i="224"/>
  <c r="F27" i="224" s="1"/>
  <c r="F19" i="224"/>
  <c r="F18" i="224"/>
  <c r="B18" i="224"/>
  <c r="E15" i="224"/>
  <c r="C13" i="224"/>
  <c r="C12" i="224"/>
  <c r="C11" i="224"/>
  <c r="F10" i="224"/>
  <c r="C10" i="224"/>
  <c r="C9" i="224"/>
  <c r="F8" i="224"/>
  <c r="F39" i="227"/>
  <c r="F33" i="227"/>
  <c r="F32" i="227"/>
  <c r="F31" i="227"/>
  <c r="F35" i="227" s="1"/>
  <c r="F30" i="227"/>
  <c r="F25" i="227"/>
  <c r="F24" i="227"/>
  <c r="F23" i="227"/>
  <c r="F22" i="227"/>
  <c r="F21" i="227"/>
  <c r="F20" i="227"/>
  <c r="F19" i="227"/>
  <c r="F18" i="227"/>
  <c r="F27" i="227"/>
  <c r="F37" i="227" s="1"/>
  <c r="F41" i="227" s="1"/>
  <c r="B18" i="227"/>
  <c r="E15" i="227"/>
  <c r="C13" i="227"/>
  <c r="C12" i="227"/>
  <c r="C11" i="227"/>
  <c r="F10" i="227"/>
  <c r="C10" i="227"/>
  <c r="C9" i="227"/>
  <c r="F8" i="227"/>
  <c r="F39" i="226"/>
  <c r="F33" i="226"/>
  <c r="F32" i="226"/>
  <c r="F31" i="226"/>
  <c r="F30" i="226"/>
  <c r="F25" i="226"/>
  <c r="F24" i="226"/>
  <c r="F23" i="226"/>
  <c r="F22" i="226"/>
  <c r="F21" i="226"/>
  <c r="F20" i="226"/>
  <c r="F19" i="226"/>
  <c r="F18" i="226"/>
  <c r="F27" i="226"/>
  <c r="B18" i="226"/>
  <c r="E15" i="226"/>
  <c r="C13" i="226"/>
  <c r="C12" i="226"/>
  <c r="C11" i="226"/>
  <c r="F10" i="226"/>
  <c r="C10" i="226"/>
  <c r="C9" i="226"/>
  <c r="F8" i="226"/>
  <c r="F39" i="228"/>
  <c r="F33" i="228"/>
  <c r="F32" i="228"/>
  <c r="F35" i="228" s="1"/>
  <c r="F31" i="228"/>
  <c r="F30" i="228"/>
  <c r="F25" i="228"/>
  <c r="F24" i="228"/>
  <c r="F23" i="228"/>
  <c r="F22" i="228"/>
  <c r="F21" i="228"/>
  <c r="F20" i="228"/>
  <c r="F19" i="228"/>
  <c r="F18" i="228"/>
  <c r="B18" i="228"/>
  <c r="E15" i="228"/>
  <c r="C13" i="228"/>
  <c r="C12" i="228"/>
  <c r="C11" i="228"/>
  <c r="F10" i="228"/>
  <c r="C10" i="228"/>
  <c r="C9" i="228"/>
  <c r="F8" i="228"/>
  <c r="F39" i="225"/>
  <c r="F33" i="225"/>
  <c r="F32" i="225"/>
  <c r="F31" i="225"/>
  <c r="F35" i="225" s="1"/>
  <c r="F30" i="225"/>
  <c r="F25" i="225"/>
  <c r="F24" i="225"/>
  <c r="F23" i="225"/>
  <c r="F22" i="225"/>
  <c r="F21" i="225"/>
  <c r="F20" i="225"/>
  <c r="F19" i="225"/>
  <c r="F18" i="225"/>
  <c r="F27" i="225"/>
  <c r="B18" i="225"/>
  <c r="E15" i="225"/>
  <c r="C13" i="225"/>
  <c r="C12" i="225"/>
  <c r="C11" i="225"/>
  <c r="F10" i="225"/>
  <c r="C10" i="225"/>
  <c r="C9" i="225"/>
  <c r="F8" i="225"/>
  <c r="F39" i="150"/>
  <c r="F33" i="150"/>
  <c r="F32" i="150"/>
  <c r="F31" i="150"/>
  <c r="F30" i="150"/>
  <c r="F25" i="150"/>
  <c r="F24" i="150"/>
  <c r="F23" i="150"/>
  <c r="F22" i="150"/>
  <c r="F21" i="150"/>
  <c r="F20" i="150"/>
  <c r="F27" i="150" s="1"/>
  <c r="F19" i="150"/>
  <c r="F18" i="150"/>
  <c r="B18" i="150"/>
  <c r="E15" i="150"/>
  <c r="C13" i="150"/>
  <c r="C12" i="150"/>
  <c r="C11" i="150"/>
  <c r="F10" i="150"/>
  <c r="C10" i="150"/>
  <c r="C9" i="150"/>
  <c r="F8" i="150"/>
  <c r="F39" i="96"/>
  <c r="F33" i="96"/>
  <c r="F32" i="96"/>
  <c r="F31" i="96"/>
  <c r="F30" i="96"/>
  <c r="F25" i="96"/>
  <c r="F24" i="96"/>
  <c r="F23" i="96"/>
  <c r="F22" i="96"/>
  <c r="F21" i="96"/>
  <c r="F20" i="96"/>
  <c r="F19" i="96"/>
  <c r="F18" i="96"/>
  <c r="F27" i="96" s="1"/>
  <c r="B18" i="96"/>
  <c r="E15" i="96"/>
  <c r="C13" i="96"/>
  <c r="C12" i="96"/>
  <c r="C11" i="96"/>
  <c r="F10" i="96"/>
  <c r="C10" i="96"/>
  <c r="C9" i="96"/>
  <c r="F8" i="96"/>
  <c r="F39" i="164"/>
  <c r="F33" i="164"/>
  <c r="F32" i="164"/>
  <c r="F31" i="164"/>
  <c r="F30" i="164"/>
  <c r="F35" i="164"/>
  <c r="F25" i="164"/>
  <c r="F24" i="164"/>
  <c r="F23" i="164"/>
  <c r="F22" i="164"/>
  <c r="F21" i="164"/>
  <c r="F20" i="164"/>
  <c r="F19" i="164"/>
  <c r="F18" i="164"/>
  <c r="B18" i="164"/>
  <c r="E15" i="164"/>
  <c r="C13" i="164"/>
  <c r="C12" i="164"/>
  <c r="C11" i="164"/>
  <c r="F10" i="164"/>
  <c r="C10" i="164"/>
  <c r="C9" i="164"/>
  <c r="F8" i="164"/>
  <c r="F39" i="163"/>
  <c r="F33" i="163"/>
  <c r="F32" i="163"/>
  <c r="F31" i="163"/>
  <c r="F30" i="163"/>
  <c r="F25" i="163"/>
  <c r="F24" i="163"/>
  <c r="F23" i="163"/>
  <c r="F22" i="163"/>
  <c r="F21" i="163"/>
  <c r="F20" i="163"/>
  <c r="F27" i="163" s="1"/>
  <c r="B18" i="163"/>
  <c r="E15" i="163"/>
  <c r="C13" i="163"/>
  <c r="C12" i="163"/>
  <c r="C11" i="163"/>
  <c r="C10" i="163"/>
  <c r="C9" i="163"/>
  <c r="F8" i="163"/>
  <c r="F19" i="163"/>
  <c r="F18" i="163"/>
  <c r="F10" i="163"/>
  <c r="F39" i="162"/>
  <c r="F33" i="162"/>
  <c r="F32" i="162"/>
  <c r="F31" i="162"/>
  <c r="F35" i="162" s="1"/>
  <c r="F30" i="162"/>
  <c r="F25" i="162"/>
  <c r="F24" i="162"/>
  <c r="F23" i="162"/>
  <c r="F22" i="162"/>
  <c r="F21" i="162"/>
  <c r="F20" i="162"/>
  <c r="F19" i="162"/>
  <c r="F18" i="162"/>
  <c r="F27" i="162"/>
  <c r="F37" i="162" s="1"/>
  <c r="F41" i="162" s="1"/>
  <c r="B18" i="162"/>
  <c r="E15" i="162"/>
  <c r="C13" i="162"/>
  <c r="C12" i="162"/>
  <c r="C11" i="162"/>
  <c r="F10" i="162"/>
  <c r="C10" i="162"/>
  <c r="C9" i="162"/>
  <c r="F8" i="162"/>
  <c r="F39" i="137"/>
  <c r="F33" i="137"/>
  <c r="F32" i="137"/>
  <c r="F31" i="137"/>
  <c r="F30" i="137"/>
  <c r="F25" i="137"/>
  <c r="F24" i="137"/>
  <c r="F23" i="137"/>
  <c r="F22" i="137"/>
  <c r="F21" i="137"/>
  <c r="F20" i="137"/>
  <c r="F19" i="137"/>
  <c r="F18" i="137"/>
  <c r="F27" i="137"/>
  <c r="B18" i="137"/>
  <c r="E15" i="137"/>
  <c r="C13" i="137"/>
  <c r="C12" i="137"/>
  <c r="C11" i="137"/>
  <c r="F10" i="137"/>
  <c r="C10" i="137"/>
  <c r="C9" i="137"/>
  <c r="F8" i="137"/>
  <c r="F39" i="136"/>
  <c r="F33" i="136"/>
  <c r="F32" i="136"/>
  <c r="F31" i="136"/>
  <c r="F30" i="136"/>
  <c r="F35" i="136" s="1"/>
  <c r="F37" i="136" s="1"/>
  <c r="F41" i="136" s="1"/>
  <c r="F25" i="136"/>
  <c r="F24" i="136"/>
  <c r="F23" i="136"/>
  <c r="F22" i="136"/>
  <c r="F21" i="136"/>
  <c r="F20" i="136"/>
  <c r="F19" i="136"/>
  <c r="F18" i="136"/>
  <c r="B18" i="136"/>
  <c r="E15" i="136"/>
  <c r="C13" i="136"/>
  <c r="C12" i="136"/>
  <c r="C11" i="136"/>
  <c r="F10" i="136"/>
  <c r="C10" i="136"/>
  <c r="C9" i="136"/>
  <c r="F8" i="136"/>
  <c r="F39" i="135"/>
  <c r="F33" i="135"/>
  <c r="F32" i="135"/>
  <c r="F31" i="135"/>
  <c r="F35" i="135" s="1"/>
  <c r="F30" i="135"/>
  <c r="F25" i="135"/>
  <c r="F24" i="135"/>
  <c r="F23" i="135"/>
  <c r="F22" i="135"/>
  <c r="F21" i="135"/>
  <c r="F20" i="135"/>
  <c r="F19" i="135"/>
  <c r="F18" i="135"/>
  <c r="F27" i="135" s="1"/>
  <c r="B18" i="135"/>
  <c r="E15" i="135"/>
  <c r="C13" i="135"/>
  <c r="C12" i="135"/>
  <c r="C11" i="135"/>
  <c r="F10" i="135"/>
  <c r="C10" i="135"/>
  <c r="C9" i="135"/>
  <c r="F8" i="135"/>
  <c r="F39" i="134"/>
  <c r="F33" i="134"/>
  <c r="F32" i="134"/>
  <c r="F31" i="134"/>
  <c r="F35" i="134" s="1"/>
  <c r="F30" i="134"/>
  <c r="F25" i="134"/>
  <c r="F24" i="134"/>
  <c r="F23" i="134"/>
  <c r="F22" i="134"/>
  <c r="F21" i="134"/>
  <c r="F20" i="134"/>
  <c r="F19" i="134"/>
  <c r="F18" i="134"/>
  <c r="F27" i="134" s="1"/>
  <c r="F37" i="134" s="1"/>
  <c r="F41" i="134" s="1"/>
  <c r="B18" i="134"/>
  <c r="E15" i="134"/>
  <c r="C13" i="134"/>
  <c r="C12" i="134"/>
  <c r="C11" i="134"/>
  <c r="F10" i="134"/>
  <c r="C10" i="134"/>
  <c r="C9" i="134"/>
  <c r="F8" i="134"/>
  <c r="F39" i="149"/>
  <c r="F33" i="149"/>
  <c r="F32" i="149"/>
  <c r="F31" i="149"/>
  <c r="F30" i="149"/>
  <c r="F25" i="149"/>
  <c r="F24" i="149"/>
  <c r="F23" i="149"/>
  <c r="F22" i="149"/>
  <c r="F21" i="149"/>
  <c r="F20" i="149"/>
  <c r="F19" i="149"/>
  <c r="F18" i="149"/>
  <c r="F27" i="149"/>
  <c r="B18" i="149"/>
  <c r="E15" i="149"/>
  <c r="C13" i="149"/>
  <c r="C12" i="149"/>
  <c r="C11" i="149"/>
  <c r="F10" i="149"/>
  <c r="C10" i="149"/>
  <c r="C9" i="149"/>
  <c r="F8" i="149"/>
  <c r="F39" i="148"/>
  <c r="F33" i="148"/>
  <c r="F32" i="148"/>
  <c r="F31" i="148"/>
  <c r="F30" i="148"/>
  <c r="F35" i="148" s="1"/>
  <c r="F37" i="148" s="1"/>
  <c r="F41" i="148" s="1"/>
  <c r="F25" i="148"/>
  <c r="F24" i="148"/>
  <c r="F23" i="148"/>
  <c r="F22" i="148"/>
  <c r="F21" i="148"/>
  <c r="F20" i="148"/>
  <c r="F19" i="148"/>
  <c r="F18" i="148"/>
  <c r="B18" i="148"/>
  <c r="E15" i="148"/>
  <c r="C13" i="148"/>
  <c r="C12" i="148"/>
  <c r="C11" i="148"/>
  <c r="F10" i="148"/>
  <c r="C10" i="148"/>
  <c r="C9" i="148"/>
  <c r="F8" i="148"/>
  <c r="F39" i="147"/>
  <c r="F33" i="147"/>
  <c r="F32" i="147"/>
  <c r="F31" i="147"/>
  <c r="F35" i="147" s="1"/>
  <c r="F30" i="147"/>
  <c r="F25" i="147"/>
  <c r="F24" i="147"/>
  <c r="F23" i="147"/>
  <c r="F22" i="147"/>
  <c r="F21" i="147"/>
  <c r="F20" i="147"/>
  <c r="F19" i="147"/>
  <c r="F18" i="147"/>
  <c r="F27" i="147" s="1"/>
  <c r="B18" i="147"/>
  <c r="E15" i="147"/>
  <c r="C13" i="147"/>
  <c r="C12" i="147"/>
  <c r="C11" i="147"/>
  <c r="F10" i="147"/>
  <c r="C10" i="147"/>
  <c r="C9" i="147"/>
  <c r="F8" i="147"/>
  <c r="F39" i="146"/>
  <c r="F33" i="146"/>
  <c r="F32" i="146"/>
  <c r="F31" i="146"/>
  <c r="F35" i="146" s="1"/>
  <c r="F30" i="146"/>
  <c r="F25" i="146"/>
  <c r="F24" i="146"/>
  <c r="F23" i="146"/>
  <c r="F22" i="146"/>
  <c r="F21" i="146"/>
  <c r="F20" i="146"/>
  <c r="F19" i="146"/>
  <c r="F18" i="146"/>
  <c r="F27" i="146" s="1"/>
  <c r="B18" i="146"/>
  <c r="E15" i="146"/>
  <c r="C13" i="146"/>
  <c r="C12" i="146"/>
  <c r="C11" i="146"/>
  <c r="F10" i="146"/>
  <c r="C10" i="146"/>
  <c r="C9" i="146"/>
  <c r="F8" i="146"/>
  <c r="F39" i="145"/>
  <c r="F33" i="145"/>
  <c r="F32" i="145"/>
  <c r="F31" i="145"/>
  <c r="F30" i="145"/>
  <c r="F25" i="145"/>
  <c r="F24" i="145"/>
  <c r="F23" i="145"/>
  <c r="F22" i="145"/>
  <c r="F21" i="145"/>
  <c r="F20" i="145"/>
  <c r="F19" i="145"/>
  <c r="F18" i="145"/>
  <c r="F27" i="145"/>
  <c r="B18" i="145"/>
  <c r="E15" i="145"/>
  <c r="C13" i="145"/>
  <c r="C12" i="145"/>
  <c r="C11" i="145"/>
  <c r="F10" i="145"/>
  <c r="C10" i="145"/>
  <c r="C9" i="145"/>
  <c r="F8" i="145"/>
  <c r="F39" i="144"/>
  <c r="F33" i="144"/>
  <c r="F32" i="144"/>
  <c r="F31" i="144"/>
  <c r="F30" i="144"/>
  <c r="F25" i="144"/>
  <c r="F24" i="144"/>
  <c r="F23" i="144"/>
  <c r="F22" i="144"/>
  <c r="F21" i="144"/>
  <c r="F20" i="144"/>
  <c r="F19" i="144"/>
  <c r="F18" i="144"/>
  <c r="B18" i="144"/>
  <c r="E15" i="144"/>
  <c r="C13" i="144"/>
  <c r="C12" i="144"/>
  <c r="C11" i="144"/>
  <c r="F10" i="144"/>
  <c r="C10" i="144"/>
  <c r="C9" i="144"/>
  <c r="F8" i="144"/>
  <c r="F39" i="143"/>
  <c r="F33" i="143"/>
  <c r="F32" i="143"/>
  <c r="F31" i="143"/>
  <c r="F30" i="143"/>
  <c r="F35" i="143" s="1"/>
  <c r="F25" i="143"/>
  <c r="F24" i="143"/>
  <c r="F23" i="143"/>
  <c r="F22" i="143"/>
  <c r="F21" i="143"/>
  <c r="F20" i="143"/>
  <c r="F19" i="143"/>
  <c r="F27" i="143" s="1"/>
  <c r="F18" i="143"/>
  <c r="B18" i="143"/>
  <c r="E15" i="143"/>
  <c r="C13" i="143"/>
  <c r="C12" i="143"/>
  <c r="C11" i="143"/>
  <c r="F10" i="143"/>
  <c r="C10" i="143"/>
  <c r="C9" i="143"/>
  <c r="F8" i="143"/>
  <c r="F39" i="142"/>
  <c r="F33" i="142"/>
  <c r="F32" i="142"/>
  <c r="F31" i="142"/>
  <c r="F30" i="142"/>
  <c r="F35" i="142" s="1"/>
  <c r="F25" i="142"/>
  <c r="F24" i="142"/>
  <c r="F23" i="142"/>
  <c r="F22" i="142"/>
  <c r="F21" i="142"/>
  <c r="F20" i="142"/>
  <c r="F19" i="142"/>
  <c r="F27" i="142" s="1"/>
  <c r="F18" i="142"/>
  <c r="B18" i="142"/>
  <c r="E15" i="142"/>
  <c r="C13" i="142"/>
  <c r="C12" i="142"/>
  <c r="C11" i="142"/>
  <c r="F10" i="142"/>
  <c r="C10" i="142"/>
  <c r="C9" i="142"/>
  <c r="F8" i="142"/>
  <c r="F39" i="141"/>
  <c r="F33" i="141"/>
  <c r="F32" i="141"/>
  <c r="F31" i="141"/>
  <c r="F30" i="141"/>
  <c r="F25" i="141"/>
  <c r="F24" i="141"/>
  <c r="F23" i="141"/>
  <c r="F22" i="141"/>
  <c r="F21" i="141"/>
  <c r="F20" i="141"/>
  <c r="F19" i="141"/>
  <c r="F18" i="141"/>
  <c r="F27" i="141" s="1"/>
  <c r="B18" i="141"/>
  <c r="E15" i="141"/>
  <c r="C13" i="141"/>
  <c r="C12" i="141"/>
  <c r="C11" i="141"/>
  <c r="F10" i="141"/>
  <c r="C10" i="141"/>
  <c r="C9" i="141"/>
  <c r="F8" i="141"/>
  <c r="F39" i="140"/>
  <c r="F33" i="140"/>
  <c r="F32" i="140"/>
  <c r="F31" i="140"/>
  <c r="F35" i="140" s="1"/>
  <c r="F30" i="140"/>
  <c r="F25" i="140"/>
  <c r="F24" i="140"/>
  <c r="F23" i="140"/>
  <c r="F22" i="140"/>
  <c r="F21" i="140"/>
  <c r="F20" i="140"/>
  <c r="F19" i="140"/>
  <c r="F18" i="140"/>
  <c r="B18" i="140"/>
  <c r="E15" i="140"/>
  <c r="C13" i="140"/>
  <c r="C12" i="140"/>
  <c r="C11" i="140"/>
  <c r="F10" i="140"/>
  <c r="C10" i="140"/>
  <c r="C9" i="140"/>
  <c r="F8" i="140"/>
  <c r="F39" i="139"/>
  <c r="F33" i="139"/>
  <c r="F32" i="139"/>
  <c r="F31" i="139"/>
  <c r="F30" i="139"/>
  <c r="F35" i="139" s="1"/>
  <c r="F25" i="139"/>
  <c r="F24" i="139"/>
  <c r="F23" i="139"/>
  <c r="F22" i="139"/>
  <c r="F21" i="139"/>
  <c r="F20" i="139"/>
  <c r="F19" i="139"/>
  <c r="F27" i="139" s="1"/>
  <c r="F18" i="139"/>
  <c r="B18" i="139"/>
  <c r="E15" i="139"/>
  <c r="C13" i="139"/>
  <c r="C12" i="139"/>
  <c r="C11" i="139"/>
  <c r="F10" i="139"/>
  <c r="C10" i="139"/>
  <c r="C9" i="139"/>
  <c r="F8" i="139"/>
  <c r="F39" i="138"/>
  <c r="F33" i="138"/>
  <c r="F32" i="138"/>
  <c r="F31" i="138"/>
  <c r="F30" i="138"/>
  <c r="F25" i="138"/>
  <c r="F24" i="138"/>
  <c r="F23" i="138"/>
  <c r="F22" i="138"/>
  <c r="F21" i="138"/>
  <c r="F20" i="138"/>
  <c r="F19" i="138"/>
  <c r="F18" i="138"/>
  <c r="F27" i="138" s="1"/>
  <c r="B18" i="138"/>
  <c r="E15" i="138"/>
  <c r="C13" i="138"/>
  <c r="C12" i="138"/>
  <c r="C11" i="138"/>
  <c r="F10" i="138"/>
  <c r="C10" i="138"/>
  <c r="C9" i="138"/>
  <c r="F8" i="138"/>
  <c r="F39" i="133"/>
  <c r="F33" i="133"/>
  <c r="F32" i="133"/>
  <c r="F31" i="133"/>
  <c r="F30" i="133"/>
  <c r="F25" i="133"/>
  <c r="F24" i="133"/>
  <c r="F23" i="133"/>
  <c r="F22" i="133"/>
  <c r="F21" i="133"/>
  <c r="F20" i="133"/>
  <c r="F19" i="133"/>
  <c r="F18" i="133"/>
  <c r="F27" i="133"/>
  <c r="B18" i="133"/>
  <c r="E15" i="133"/>
  <c r="C13" i="133"/>
  <c r="C12" i="133"/>
  <c r="C11" i="133"/>
  <c r="F10" i="133"/>
  <c r="C10" i="133"/>
  <c r="C9" i="133"/>
  <c r="F8" i="133"/>
  <c r="F39" i="132"/>
  <c r="F33" i="132"/>
  <c r="F32" i="132"/>
  <c r="F31" i="132"/>
  <c r="F30" i="132"/>
  <c r="F35" i="132" s="1"/>
  <c r="F25" i="132"/>
  <c r="F24" i="132"/>
  <c r="F23" i="132"/>
  <c r="F22" i="132"/>
  <c r="F21" i="132"/>
  <c r="F20" i="132"/>
  <c r="F19" i="132"/>
  <c r="F18" i="132"/>
  <c r="B18" i="132"/>
  <c r="E15" i="132"/>
  <c r="C13" i="132"/>
  <c r="C12" i="132"/>
  <c r="C11" i="132"/>
  <c r="F10" i="132"/>
  <c r="C10" i="132"/>
  <c r="C9" i="132"/>
  <c r="F8" i="132"/>
  <c r="F39" i="131"/>
  <c r="F33" i="131"/>
  <c r="F32" i="131"/>
  <c r="F31" i="131"/>
  <c r="F35" i="131" s="1"/>
  <c r="F30" i="131"/>
  <c r="F25" i="131"/>
  <c r="F24" i="131"/>
  <c r="F23" i="131"/>
  <c r="F22" i="131"/>
  <c r="F21" i="131"/>
  <c r="F20" i="131"/>
  <c r="F19" i="131"/>
  <c r="F18" i="131"/>
  <c r="F27" i="131" s="1"/>
  <c r="B18" i="131"/>
  <c r="E15" i="131"/>
  <c r="C13" i="131"/>
  <c r="C12" i="131"/>
  <c r="C11" i="131"/>
  <c r="F10" i="131"/>
  <c r="C10" i="131"/>
  <c r="C9" i="131"/>
  <c r="F8" i="131"/>
  <c r="F39" i="130"/>
  <c r="F33" i="130"/>
  <c r="F32" i="130"/>
  <c r="F31" i="130"/>
  <c r="F35" i="130" s="1"/>
  <c r="F30" i="130"/>
  <c r="F25" i="130"/>
  <c r="F24" i="130"/>
  <c r="F23" i="130"/>
  <c r="F22" i="130"/>
  <c r="F21" i="130"/>
  <c r="F20" i="130"/>
  <c r="F19" i="130"/>
  <c r="F18" i="130"/>
  <c r="F27" i="130" s="1"/>
  <c r="F37" i="130" s="1"/>
  <c r="F41" i="130" s="1"/>
  <c r="B18" i="130"/>
  <c r="E15" i="130"/>
  <c r="C13" i="130"/>
  <c r="C12" i="130"/>
  <c r="C11" i="130"/>
  <c r="F10" i="130"/>
  <c r="C10" i="130"/>
  <c r="C9" i="130"/>
  <c r="F8" i="130"/>
  <c r="F39" i="129"/>
  <c r="F33" i="129"/>
  <c r="F32" i="129"/>
  <c r="F31" i="129"/>
  <c r="F30" i="129"/>
  <c r="F25" i="129"/>
  <c r="F24" i="129"/>
  <c r="F23" i="129"/>
  <c r="F22" i="129"/>
  <c r="F21" i="129"/>
  <c r="F20" i="129"/>
  <c r="F19" i="129"/>
  <c r="F18" i="129"/>
  <c r="F27" i="129"/>
  <c r="B18" i="129"/>
  <c r="E15" i="129"/>
  <c r="C13" i="129"/>
  <c r="C12" i="129"/>
  <c r="C11" i="129"/>
  <c r="F10" i="129"/>
  <c r="C10" i="129"/>
  <c r="C9" i="129"/>
  <c r="F8" i="129"/>
  <c r="F39" i="128"/>
  <c r="F33" i="128"/>
  <c r="F32" i="128"/>
  <c r="F31" i="128"/>
  <c r="F30" i="128"/>
  <c r="F35" i="128" s="1"/>
  <c r="F25" i="128"/>
  <c r="F24" i="128"/>
  <c r="F23" i="128"/>
  <c r="F22" i="128"/>
  <c r="F21" i="128"/>
  <c r="F20" i="128"/>
  <c r="F19" i="128"/>
  <c r="F18" i="128"/>
  <c r="B18" i="128"/>
  <c r="E15" i="128"/>
  <c r="C13" i="128"/>
  <c r="C12" i="128"/>
  <c r="C11" i="128"/>
  <c r="F10" i="128"/>
  <c r="C10" i="128"/>
  <c r="C9" i="128"/>
  <c r="F8" i="128"/>
  <c r="F39" i="127"/>
  <c r="F33" i="127"/>
  <c r="F32" i="127"/>
  <c r="F31" i="127"/>
  <c r="F35" i="127" s="1"/>
  <c r="F30" i="127"/>
  <c r="F25" i="127"/>
  <c r="F24" i="127"/>
  <c r="F23" i="127"/>
  <c r="F22" i="127"/>
  <c r="F21" i="127"/>
  <c r="F20" i="127"/>
  <c r="F19" i="127"/>
  <c r="F18" i="127"/>
  <c r="F27" i="127" s="1"/>
  <c r="B18" i="127"/>
  <c r="E15" i="127"/>
  <c r="C13" i="127"/>
  <c r="C12" i="127"/>
  <c r="C11" i="127"/>
  <c r="F10" i="127"/>
  <c r="C10" i="127"/>
  <c r="C9" i="127"/>
  <c r="F8" i="127"/>
  <c r="F39" i="126"/>
  <c r="F33" i="126"/>
  <c r="F32" i="126"/>
  <c r="F31" i="126"/>
  <c r="F30" i="126"/>
  <c r="F35" i="126"/>
  <c r="F25" i="126"/>
  <c r="F24" i="126"/>
  <c r="F23" i="126"/>
  <c r="F22" i="126"/>
  <c r="F21" i="126"/>
  <c r="F20" i="126"/>
  <c r="F19" i="126"/>
  <c r="F18" i="126"/>
  <c r="F27" i="126" s="1"/>
  <c r="F37" i="126" s="1"/>
  <c r="F41" i="126" s="1"/>
  <c r="B18" i="126"/>
  <c r="E15" i="126"/>
  <c r="C13" i="126"/>
  <c r="C12" i="126"/>
  <c r="C11" i="126"/>
  <c r="F10" i="126"/>
  <c r="C10" i="126"/>
  <c r="C9" i="126"/>
  <c r="F8" i="126"/>
  <c r="F39" i="125"/>
  <c r="F33" i="125"/>
  <c r="F32" i="125"/>
  <c r="F31" i="125"/>
  <c r="F30" i="125"/>
  <c r="F25" i="125"/>
  <c r="F24" i="125"/>
  <c r="F23" i="125"/>
  <c r="F22" i="125"/>
  <c r="F21" i="125"/>
  <c r="F20" i="125"/>
  <c r="F19" i="125"/>
  <c r="F18" i="125"/>
  <c r="F27" i="125"/>
  <c r="B18" i="125"/>
  <c r="E15" i="125"/>
  <c r="C13" i="125"/>
  <c r="C12" i="125"/>
  <c r="C11" i="125"/>
  <c r="F10" i="125"/>
  <c r="C10" i="125"/>
  <c r="C9" i="125"/>
  <c r="F8" i="125"/>
  <c r="F39" i="124"/>
  <c r="F33" i="124"/>
  <c r="F32" i="124"/>
  <c r="F31" i="124"/>
  <c r="F30" i="124"/>
  <c r="F35" i="124" s="1"/>
  <c r="F25" i="124"/>
  <c r="F24" i="124"/>
  <c r="F23" i="124"/>
  <c r="F22" i="124"/>
  <c r="F21" i="124"/>
  <c r="F20" i="124"/>
  <c r="F19" i="124"/>
  <c r="F18" i="124"/>
  <c r="B18" i="124"/>
  <c r="E15" i="124"/>
  <c r="C13" i="124"/>
  <c r="C12" i="124"/>
  <c r="C11" i="124"/>
  <c r="F10" i="124"/>
  <c r="C10" i="124"/>
  <c r="C9" i="124"/>
  <c r="F8" i="124"/>
  <c r="F39" i="123"/>
  <c r="F33" i="123"/>
  <c r="F32" i="123"/>
  <c r="F31" i="123"/>
  <c r="F35" i="123" s="1"/>
  <c r="F30" i="123"/>
  <c r="F25" i="123"/>
  <c r="F24" i="123"/>
  <c r="F23" i="123"/>
  <c r="F22" i="123"/>
  <c r="F21" i="123"/>
  <c r="F20" i="123"/>
  <c r="F19" i="123"/>
  <c r="F18" i="123"/>
  <c r="F27" i="123" s="1"/>
  <c r="B18" i="123"/>
  <c r="E15" i="123"/>
  <c r="C13" i="123"/>
  <c r="C12" i="123"/>
  <c r="C11" i="123"/>
  <c r="F10" i="123"/>
  <c r="C10" i="123"/>
  <c r="C9" i="123"/>
  <c r="F8" i="123"/>
  <c r="F39" i="161"/>
  <c r="F33" i="161"/>
  <c r="F32" i="161"/>
  <c r="F31" i="161"/>
  <c r="F30" i="161"/>
  <c r="F35" i="161"/>
  <c r="F25" i="161"/>
  <c r="F24" i="161"/>
  <c r="F23" i="161"/>
  <c r="F22" i="161"/>
  <c r="F21" i="161"/>
  <c r="F20" i="161"/>
  <c r="F19" i="161"/>
  <c r="F18" i="161"/>
  <c r="F27" i="161" s="1"/>
  <c r="F37" i="161" s="1"/>
  <c r="F41" i="161" s="1"/>
  <c r="B18" i="161"/>
  <c r="E15" i="161"/>
  <c r="C13" i="161"/>
  <c r="C12" i="161"/>
  <c r="C11" i="161"/>
  <c r="F10" i="161"/>
  <c r="C10" i="161"/>
  <c r="C9" i="161"/>
  <c r="F8" i="161"/>
  <c r="F39" i="160"/>
  <c r="F33" i="160"/>
  <c r="F32" i="160"/>
  <c r="F31" i="160"/>
  <c r="F30" i="160"/>
  <c r="F25" i="160"/>
  <c r="F24" i="160"/>
  <c r="F23" i="160"/>
  <c r="F22" i="160"/>
  <c r="F21" i="160"/>
  <c r="F20" i="160"/>
  <c r="F19" i="160"/>
  <c r="F18" i="160"/>
  <c r="F27" i="160"/>
  <c r="B18" i="160"/>
  <c r="E15" i="160"/>
  <c r="C13" i="160"/>
  <c r="C12" i="160"/>
  <c r="C11" i="160"/>
  <c r="F10" i="160"/>
  <c r="C10" i="160"/>
  <c r="C9" i="160"/>
  <c r="F8" i="160"/>
  <c r="F39" i="159"/>
  <c r="F33" i="159"/>
  <c r="F32" i="159"/>
  <c r="F35" i="159" s="1"/>
  <c r="F31" i="159"/>
  <c r="F30" i="159"/>
  <c r="F25" i="159"/>
  <c r="F24" i="159"/>
  <c r="F23" i="159"/>
  <c r="F22" i="159"/>
  <c r="F21" i="159"/>
  <c r="F20" i="159"/>
  <c r="F19" i="159"/>
  <c r="F18" i="159"/>
  <c r="B18" i="159"/>
  <c r="E15" i="159"/>
  <c r="C13" i="159"/>
  <c r="C12" i="159"/>
  <c r="C11" i="159"/>
  <c r="F10" i="159"/>
  <c r="C10" i="159"/>
  <c r="C9" i="159"/>
  <c r="F8" i="159"/>
  <c r="F39" i="158"/>
  <c r="F33" i="158"/>
  <c r="F32" i="158"/>
  <c r="F31" i="158"/>
  <c r="F30" i="158"/>
  <c r="F35" i="158"/>
  <c r="F25" i="158"/>
  <c r="F24" i="158"/>
  <c r="F23" i="158"/>
  <c r="F22" i="158"/>
  <c r="F21" i="158"/>
  <c r="F20" i="158"/>
  <c r="F19" i="158"/>
  <c r="F18" i="158"/>
  <c r="F27" i="158" s="1"/>
  <c r="B18" i="158"/>
  <c r="E15" i="158"/>
  <c r="C13" i="158"/>
  <c r="C12" i="158"/>
  <c r="C11" i="158"/>
  <c r="F10" i="158"/>
  <c r="C10" i="158"/>
  <c r="C9" i="158"/>
  <c r="F8" i="158"/>
  <c r="F39" i="157"/>
  <c r="F33" i="157"/>
  <c r="F32" i="157"/>
  <c r="F31" i="157"/>
  <c r="F30" i="157"/>
  <c r="F35" i="157"/>
  <c r="F25" i="157"/>
  <c r="F24" i="157"/>
  <c r="F23" i="157"/>
  <c r="F22" i="157"/>
  <c r="F21" i="157"/>
  <c r="F20" i="157"/>
  <c r="F19" i="157"/>
  <c r="F18" i="157"/>
  <c r="F27" i="157" s="1"/>
  <c r="F37" i="157" s="1"/>
  <c r="F41" i="157" s="1"/>
  <c r="B18" i="157"/>
  <c r="E15" i="157"/>
  <c r="C13" i="157"/>
  <c r="C12" i="157"/>
  <c r="C11" i="157"/>
  <c r="F10" i="157"/>
  <c r="C10" i="157"/>
  <c r="C9" i="157"/>
  <c r="F8" i="157"/>
  <c r="F39" i="156"/>
  <c r="F33" i="156"/>
  <c r="F32" i="156"/>
  <c r="F31" i="156"/>
  <c r="F30" i="156"/>
  <c r="F25" i="156"/>
  <c r="F24" i="156"/>
  <c r="F23" i="156"/>
  <c r="F22" i="156"/>
  <c r="F21" i="156"/>
  <c r="F20" i="156"/>
  <c r="F19" i="156"/>
  <c r="F18" i="156"/>
  <c r="F27" i="156"/>
  <c r="B18" i="156"/>
  <c r="E15" i="156"/>
  <c r="C13" i="156"/>
  <c r="C12" i="156"/>
  <c r="C11" i="156"/>
  <c r="F10" i="156"/>
  <c r="C10" i="156"/>
  <c r="C9" i="156"/>
  <c r="F8" i="156"/>
  <c r="F39" i="155"/>
  <c r="F33" i="155"/>
  <c r="F32" i="155"/>
  <c r="F31" i="155"/>
  <c r="F30" i="155"/>
  <c r="F35" i="155"/>
  <c r="F25" i="155"/>
  <c r="F24" i="155"/>
  <c r="F23" i="155"/>
  <c r="F22" i="155"/>
  <c r="F21" i="155"/>
  <c r="F20" i="155"/>
  <c r="F19" i="155"/>
  <c r="F18" i="155"/>
  <c r="B18" i="155"/>
  <c r="E15" i="155"/>
  <c r="C13" i="155"/>
  <c r="C12" i="155"/>
  <c r="C11" i="155"/>
  <c r="F10" i="155"/>
  <c r="C10" i="155"/>
  <c r="C9" i="155"/>
  <c r="F8" i="155"/>
  <c r="F39" i="154"/>
  <c r="F33" i="154"/>
  <c r="F32" i="154"/>
  <c r="F31" i="154"/>
  <c r="F30" i="154"/>
  <c r="F35" i="154"/>
  <c r="F25" i="154"/>
  <c r="F24" i="154"/>
  <c r="F23" i="154"/>
  <c r="F22" i="154"/>
  <c r="F21" i="154"/>
  <c r="F20" i="154"/>
  <c r="F19" i="154"/>
  <c r="F18" i="154"/>
  <c r="F27" i="154" s="1"/>
  <c r="B18" i="154"/>
  <c r="E15" i="154"/>
  <c r="C13" i="154"/>
  <c r="C12" i="154"/>
  <c r="C11" i="154"/>
  <c r="F10" i="154"/>
  <c r="C10" i="154"/>
  <c r="C9" i="154"/>
  <c r="F8" i="154"/>
  <c r="F39" i="153"/>
  <c r="F33" i="153"/>
  <c r="F32" i="153"/>
  <c r="F31" i="153"/>
  <c r="F30" i="153"/>
  <c r="F35" i="153"/>
  <c r="F25" i="153"/>
  <c r="F24" i="153"/>
  <c r="F23" i="153"/>
  <c r="F22" i="153"/>
  <c r="F21" i="153"/>
  <c r="F20" i="153"/>
  <c r="F19" i="153"/>
  <c r="F18" i="153"/>
  <c r="B18" i="153"/>
  <c r="E15" i="153"/>
  <c r="C13" i="153"/>
  <c r="C12" i="153"/>
  <c r="C11" i="153"/>
  <c r="F10" i="153"/>
  <c r="C10" i="153"/>
  <c r="C9" i="153"/>
  <c r="F8" i="153"/>
  <c r="F39" i="152"/>
  <c r="F33" i="152"/>
  <c r="F32" i="152"/>
  <c r="F31" i="152"/>
  <c r="F30" i="152"/>
  <c r="F35" i="152"/>
  <c r="F25" i="152"/>
  <c r="F24" i="152"/>
  <c r="F23" i="152"/>
  <c r="F22" i="152"/>
  <c r="F21" i="152"/>
  <c r="F20" i="152"/>
  <c r="F19" i="152"/>
  <c r="F18" i="152"/>
  <c r="B18" i="152"/>
  <c r="E15" i="152"/>
  <c r="C13" i="152"/>
  <c r="C12" i="152"/>
  <c r="C11" i="152"/>
  <c r="F10" i="152"/>
  <c r="C10" i="152"/>
  <c r="C9" i="152"/>
  <c r="F8" i="152"/>
  <c r="F27" i="153"/>
  <c r="C15" i="153"/>
  <c r="C8" i="153"/>
  <c r="C15" i="154"/>
  <c r="C8" i="154"/>
  <c r="F27" i="155"/>
  <c r="F37" i="155" s="1"/>
  <c r="F41" i="155" s="1"/>
  <c r="C15" i="155"/>
  <c r="C8" i="155"/>
  <c r="F35" i="156"/>
  <c r="C15" i="156"/>
  <c r="C8" i="156"/>
  <c r="C15" i="157"/>
  <c r="C8" i="157"/>
  <c r="C15" i="158"/>
  <c r="C8" i="158"/>
  <c r="F27" i="159"/>
  <c r="F37" i="159" s="1"/>
  <c r="F41" i="159" s="1"/>
  <c r="C15" i="159"/>
  <c r="C8" i="159"/>
  <c r="F35" i="160"/>
  <c r="C15" i="160"/>
  <c r="C8" i="160"/>
  <c r="C15" i="161"/>
  <c r="C8" i="161"/>
  <c r="C15" i="123"/>
  <c r="C8" i="123"/>
  <c r="F27" i="124"/>
  <c r="F37" i="124" s="1"/>
  <c r="F41" i="124" s="1"/>
  <c r="C15" i="124"/>
  <c r="C8" i="124"/>
  <c r="F35" i="125"/>
  <c r="C15" i="125"/>
  <c r="C8" i="125"/>
  <c r="C15" i="126"/>
  <c r="C8" i="126"/>
  <c r="C15" i="127"/>
  <c r="C8" i="127"/>
  <c r="F27" i="128"/>
  <c r="C15" i="128"/>
  <c r="C8" i="128"/>
  <c r="F35" i="129"/>
  <c r="C15" i="129"/>
  <c r="C8" i="129"/>
  <c r="C15" i="130"/>
  <c r="C8" i="130"/>
  <c r="C15" i="131"/>
  <c r="C8" i="131"/>
  <c r="F27" i="132"/>
  <c r="F37" i="132" s="1"/>
  <c r="F41" i="132" s="1"/>
  <c r="C15" i="132"/>
  <c r="C8" i="132"/>
  <c r="F35" i="133"/>
  <c r="C15" i="133"/>
  <c r="C8" i="133"/>
  <c r="C15" i="138"/>
  <c r="C8" i="138"/>
  <c r="C15" i="139"/>
  <c r="C8" i="139"/>
  <c r="F27" i="140"/>
  <c r="F37" i="140" s="1"/>
  <c r="F41" i="140" s="1"/>
  <c r="C15" i="140"/>
  <c r="C8" i="140"/>
  <c r="F35" i="141"/>
  <c r="C15" i="141"/>
  <c r="C8" i="141"/>
  <c r="C15" i="142"/>
  <c r="C8" i="142"/>
  <c r="C15" i="143"/>
  <c r="C8" i="143"/>
  <c r="F27" i="144"/>
  <c r="C15" i="144"/>
  <c r="C8" i="144"/>
  <c r="F35" i="145"/>
  <c r="C15" i="145"/>
  <c r="C8" i="145"/>
  <c r="C15" i="146"/>
  <c r="C8" i="146"/>
  <c r="C15" i="147"/>
  <c r="C8" i="147"/>
  <c r="F27" i="148"/>
  <c r="C15" i="148"/>
  <c r="C8" i="148"/>
  <c r="F35" i="149"/>
  <c r="C15" i="149"/>
  <c r="C8" i="149"/>
  <c r="C15" i="134"/>
  <c r="C8" i="134"/>
  <c r="C15" i="135"/>
  <c r="C8" i="135"/>
  <c r="F27" i="136"/>
  <c r="C15" i="136"/>
  <c r="C8" i="136"/>
  <c r="F35" i="137"/>
  <c r="C15" i="137"/>
  <c r="C8" i="137"/>
  <c r="C15" i="162"/>
  <c r="C8" i="162"/>
  <c r="C15" i="163"/>
  <c r="C8" i="163"/>
  <c r="F27" i="164"/>
  <c r="F37" i="164"/>
  <c r="F41" i="164"/>
  <c r="C15" i="164"/>
  <c r="C8" i="164"/>
  <c r="F35" i="96"/>
  <c r="C15" i="96"/>
  <c r="C8" i="96"/>
  <c r="C15" i="150"/>
  <c r="C8" i="150"/>
  <c r="C15" i="225"/>
  <c r="C8" i="225"/>
  <c r="F27" i="228"/>
  <c r="F37" i="228" s="1"/>
  <c r="F41" i="228" s="1"/>
  <c r="C15" i="228"/>
  <c r="C8" i="228"/>
  <c r="F35" i="226"/>
  <c r="C15" i="226"/>
  <c r="C8" i="226"/>
  <c r="C15" i="227"/>
  <c r="C8" i="227"/>
  <c r="C15" i="224"/>
  <c r="C8" i="224"/>
  <c r="F27" i="239"/>
  <c r="F37" i="239" s="1"/>
  <c r="F41" i="239" s="1"/>
  <c r="C15" i="239"/>
  <c r="C8" i="239"/>
  <c r="F35" i="166"/>
  <c r="C15" i="166"/>
  <c r="C8" i="166"/>
  <c r="C15" i="167"/>
  <c r="C8" i="167"/>
  <c r="C15" i="168"/>
  <c r="C8" i="168"/>
  <c r="F27" i="169"/>
  <c r="F37" i="169" s="1"/>
  <c r="F41" i="169" s="1"/>
  <c r="C15" i="169"/>
  <c r="C8" i="169"/>
  <c r="F35" i="170"/>
  <c r="C15" i="170"/>
  <c r="C8" i="170"/>
  <c r="C15" i="171"/>
  <c r="C8" i="171"/>
  <c r="C15" i="172"/>
  <c r="C8" i="172"/>
  <c r="F27" i="173"/>
  <c r="F37" i="173" s="1"/>
  <c r="F41" i="173" s="1"/>
  <c r="C15" i="173"/>
  <c r="C8" i="173"/>
  <c r="F35" i="174"/>
  <c r="C15" i="174"/>
  <c r="C8" i="174"/>
  <c r="C15" i="175"/>
  <c r="C8" i="175"/>
  <c r="C15" i="212"/>
  <c r="C8" i="212"/>
  <c r="F27" i="213"/>
  <c r="F37" i="213" s="1"/>
  <c r="F41" i="213" s="1"/>
  <c r="C15" i="213"/>
  <c r="C8" i="213"/>
  <c r="F35" i="214"/>
  <c r="C15" i="214"/>
  <c r="C8" i="214"/>
  <c r="C15" i="215"/>
  <c r="C8" i="215"/>
  <c r="C15" i="216"/>
  <c r="C8" i="216"/>
  <c r="F27" i="217"/>
  <c r="F37" i="217" s="1"/>
  <c r="F41" i="217" s="1"/>
  <c r="C15" i="217"/>
  <c r="C8" i="217"/>
  <c r="F35" i="218"/>
  <c r="C15" i="218"/>
  <c r="C8" i="218"/>
  <c r="C15" i="219"/>
  <c r="C8" i="219"/>
  <c r="C15" i="220"/>
  <c r="C8" i="220"/>
  <c r="F27" i="221"/>
  <c r="F37" i="221" s="1"/>
  <c r="F41" i="221" s="1"/>
  <c r="C15" i="221"/>
  <c r="C8" i="221"/>
  <c r="F35" i="222"/>
  <c r="C15" i="222"/>
  <c r="C8" i="222"/>
  <c r="C15" i="223"/>
  <c r="C8" i="223"/>
  <c r="C15" i="188"/>
  <c r="C8" i="188"/>
  <c r="F27" i="189"/>
  <c r="F37" i="189" s="1"/>
  <c r="F41" i="189" s="1"/>
  <c r="C15" i="189"/>
  <c r="C8" i="189"/>
  <c r="F35" i="190"/>
  <c r="C15" i="190"/>
  <c r="C8" i="190"/>
  <c r="C15" i="191"/>
  <c r="C8" i="191"/>
  <c r="C15" i="192"/>
  <c r="C8" i="192"/>
  <c r="F27" i="193"/>
  <c r="F37" i="193" s="1"/>
  <c r="F41" i="193" s="1"/>
  <c r="C15" i="193"/>
  <c r="C8" i="193"/>
  <c r="F35" i="194"/>
  <c r="C15" i="194"/>
  <c r="C8" i="194"/>
  <c r="C15" i="195"/>
  <c r="C8" i="195"/>
  <c r="C15" i="196"/>
  <c r="C8" i="196"/>
  <c r="F27" i="197"/>
  <c r="F37" i="197" s="1"/>
  <c r="F41" i="197" s="1"/>
  <c r="C15" i="197"/>
  <c r="C8" i="197"/>
  <c r="F35" i="198"/>
  <c r="C15" i="198"/>
  <c r="C8" i="198"/>
  <c r="C15" i="200"/>
  <c r="C8" i="200"/>
  <c r="C15" i="201"/>
  <c r="C8" i="201"/>
  <c r="F27" i="229"/>
  <c r="F37" i="229" s="1"/>
  <c r="F41" i="229" s="1"/>
  <c r="C15" i="229"/>
  <c r="C8" i="229"/>
  <c r="F35" i="230"/>
  <c r="C15" i="230"/>
  <c r="C8" i="230"/>
  <c r="C15" i="231"/>
  <c r="C8" i="231"/>
  <c r="C15" i="232"/>
  <c r="C8" i="232"/>
  <c r="F27" i="233"/>
  <c r="F37" i="233" s="1"/>
  <c r="F41" i="233" s="1"/>
  <c r="C15" i="233"/>
  <c r="C8" i="233"/>
  <c r="F35" i="243"/>
  <c r="C15" i="243"/>
  <c r="C8" i="243"/>
  <c r="C15" i="244"/>
  <c r="C8" i="244"/>
  <c r="C15" i="246"/>
  <c r="C8" i="246"/>
  <c r="F27" i="247"/>
  <c r="F37" i="247" s="1"/>
  <c r="F41" i="247" s="1"/>
  <c r="C15" i="247"/>
  <c r="C8" i="247"/>
  <c r="F35" i="248"/>
  <c r="C15" i="248"/>
  <c r="C8" i="248"/>
  <c r="C15" i="245"/>
  <c r="C8" i="245"/>
  <c r="C15" i="242"/>
  <c r="C8" i="242"/>
  <c r="F27" i="241"/>
  <c r="F37" i="241" s="1"/>
  <c r="F41" i="241" s="1"/>
  <c r="C15" i="241"/>
  <c r="C8" i="241"/>
  <c r="F35" i="249"/>
  <c r="C15" i="249"/>
  <c r="C8" i="249"/>
  <c r="C15" i="250"/>
  <c r="C8" i="250"/>
  <c r="F35" i="240"/>
  <c r="C15" i="240"/>
  <c r="C8" i="240"/>
  <c r="F27" i="152"/>
  <c r="F37" i="152" s="1"/>
  <c r="F41" i="152" s="1"/>
  <c r="C15" i="152"/>
  <c r="C8" i="152"/>
  <c r="F25" i="151"/>
  <c r="F24" i="151"/>
  <c r="F23" i="151"/>
  <c r="F22" i="151"/>
  <c r="F21" i="151"/>
  <c r="F20" i="151"/>
  <c r="F19" i="151"/>
  <c r="F27" i="151" s="1"/>
  <c r="C8" i="151"/>
  <c r="F39" i="151"/>
  <c r="F30" i="151"/>
  <c r="F32" i="151"/>
  <c r="F33" i="151"/>
  <c r="B18" i="151"/>
  <c r="E15" i="151"/>
  <c r="F10" i="151"/>
  <c r="F8" i="151"/>
  <c r="C13" i="151"/>
  <c r="C12" i="151"/>
  <c r="C11" i="151"/>
  <c r="C10" i="151"/>
  <c r="C9" i="151"/>
  <c r="V108" i="21"/>
  <c r="V107" i="21"/>
  <c r="V106" i="21"/>
  <c r="V105" i="21"/>
  <c r="V104" i="21"/>
  <c r="V103" i="21"/>
  <c r="V102" i="21"/>
  <c r="V101" i="21"/>
  <c r="V100" i="21"/>
  <c r="V99" i="21"/>
  <c r="V98" i="21"/>
  <c r="V97" i="21"/>
  <c r="V96" i="21"/>
  <c r="V95" i="21"/>
  <c r="V94" i="21"/>
  <c r="V93" i="21"/>
  <c r="V92" i="21"/>
  <c r="V91" i="21"/>
  <c r="V90" i="21"/>
  <c r="V89" i="21"/>
  <c r="V88" i="21"/>
  <c r="V87" i="21"/>
  <c r="V86" i="21"/>
  <c r="V85" i="21"/>
  <c r="V84" i="21"/>
  <c r="V83" i="21"/>
  <c r="V82" i="21"/>
  <c r="V81" i="21"/>
  <c r="V80" i="21"/>
  <c r="V79" i="21"/>
  <c r="V78" i="21"/>
  <c r="V77" i="21"/>
  <c r="V76" i="21"/>
  <c r="V75" i="21"/>
  <c r="V74" i="21"/>
  <c r="V73" i="21"/>
  <c r="AC73" i="21"/>
  <c r="V72" i="21"/>
  <c r="V71" i="21"/>
  <c r="AC71" i="21" s="1"/>
  <c r="V70" i="21"/>
  <c r="V69" i="21"/>
  <c r="AC69" i="21" s="1"/>
  <c r="V68" i="21"/>
  <c r="V67" i="21"/>
  <c r="AC67" i="21" s="1"/>
  <c r="V66" i="21"/>
  <c r="M6" i="236"/>
  <c r="J31" i="238"/>
  <c r="J30" i="238"/>
  <c r="J29" i="238"/>
  <c r="J28" i="238"/>
  <c r="J27" i="238"/>
  <c r="J26" i="238"/>
  <c r="J25" i="238"/>
  <c r="J24" i="238"/>
  <c r="J23" i="238"/>
  <c r="J22" i="238"/>
  <c r="L21" i="238"/>
  <c r="J21" i="238" s="1"/>
  <c r="L20" i="238"/>
  <c r="J20" i="238" s="1"/>
  <c r="G18" i="238"/>
  <c r="G19" i="238" s="1"/>
  <c r="G20" i="238" s="1"/>
  <c r="G21" i="238" s="1"/>
  <c r="G22" i="238" s="1"/>
  <c r="G23" i="238" s="1"/>
  <c r="G24" i="238" s="1"/>
  <c r="G25" i="238" s="1"/>
  <c r="G26" i="238" s="1"/>
  <c r="G27" i="238" s="1"/>
  <c r="G28" i="238" s="1"/>
  <c r="G29" i="238" s="1"/>
  <c r="G30" i="238" s="1"/>
  <c r="G31" i="238" s="1"/>
  <c r="G32" i="238" s="1"/>
  <c r="G33" i="238" s="1"/>
  <c r="G34" i="238" s="1"/>
  <c r="G35" i="238" s="1"/>
  <c r="G36" i="238" s="1"/>
  <c r="G37" i="238" s="1"/>
  <c r="G38" i="238" s="1"/>
  <c r="G39" i="238" s="1"/>
  <c r="G40" i="238" s="1"/>
  <c r="G41" i="238" s="1"/>
  <c r="G42" i="238" s="1"/>
  <c r="G43" i="238" s="1"/>
  <c r="G44" i="238" s="1"/>
  <c r="G45" i="238" s="1"/>
  <c r="G46" i="238" s="1"/>
  <c r="G47" i="238" s="1"/>
  <c r="G48" i="238" s="1"/>
  <c r="G49" i="238" s="1"/>
  <c r="G50" i="238" s="1"/>
  <c r="G51" i="238" s="1"/>
  <c r="G52" i="238" s="1"/>
  <c r="G53" i="238" s="1"/>
  <c r="G54" i="238" s="1"/>
  <c r="G55" i="238" s="1"/>
  <c r="G56" i="238" s="1"/>
  <c r="G57" i="238" s="1"/>
  <c r="G58" i="238" s="1"/>
  <c r="G59" i="238" s="1"/>
  <c r="G60" i="238" s="1"/>
  <c r="G61" i="238" s="1"/>
  <c r="G62" i="238" s="1"/>
  <c r="G63" i="238" s="1"/>
  <c r="G64" i="238" s="1"/>
  <c r="G65" i="238" s="1"/>
  <c r="G66" i="238" s="1"/>
  <c r="G67" i="238" s="1"/>
  <c r="G68" i="238" s="1"/>
  <c r="G69" i="238" s="1"/>
  <c r="G70" i="238" s="1"/>
  <c r="G71" i="238" s="1"/>
  <c r="G72" i="238" s="1"/>
  <c r="G73" i="238" s="1"/>
  <c r="G74" i="238" s="1"/>
  <c r="G75" i="238" s="1"/>
  <c r="G76" i="238" s="1"/>
  <c r="G77" i="238" s="1"/>
  <c r="G78" i="238" s="1"/>
  <c r="G79" i="238" s="1"/>
  <c r="G80" i="238" s="1"/>
  <c r="G81" i="238" s="1"/>
  <c r="G82" i="238" s="1"/>
  <c r="G83" i="238" s="1"/>
  <c r="G84" i="238" s="1"/>
  <c r="G85" i="238" s="1"/>
  <c r="G86" i="238" s="1"/>
  <c r="G87" i="238" s="1"/>
  <c r="G88" i="238" s="1"/>
  <c r="G89" i="238" s="1"/>
  <c r="G90" i="238" s="1"/>
  <c r="G91" i="238" s="1"/>
  <c r="G92" i="238" s="1"/>
  <c r="G93" i="238" s="1"/>
  <c r="G94" i="238" s="1"/>
  <c r="G95" i="238" s="1"/>
  <c r="G96" i="238" s="1"/>
  <c r="G97" i="238" s="1"/>
  <c r="G98" i="238" s="1"/>
  <c r="G99" i="238" s="1"/>
  <c r="G100" i="238" s="1"/>
  <c r="G101" i="238" s="1"/>
  <c r="G102" i="238" s="1"/>
  <c r="G103" i="238" s="1"/>
  <c r="G104" i="238" s="1"/>
  <c r="G105" i="238" s="1"/>
  <c r="G106" i="238" s="1"/>
  <c r="G107" i="238" s="1"/>
  <c r="G108" i="238" s="1"/>
  <c r="G109" i="238" s="1"/>
  <c r="G110" i="238" s="1"/>
  <c r="G111" i="238" s="1"/>
  <c r="G112" i="238" s="1"/>
  <c r="G113" i="238" s="1"/>
  <c r="G114" i="238" s="1"/>
  <c r="G115" i="238" s="1"/>
  <c r="G116" i="238" s="1"/>
  <c r="G117" i="238" s="1"/>
  <c r="G118" i="238" s="1"/>
  <c r="G119" i="238" s="1"/>
  <c r="G120" i="238" s="1"/>
  <c r="G121" i="238" s="1"/>
  <c r="G122" i="238" s="1"/>
  <c r="G123" i="238" s="1"/>
  <c r="G124" i="238" s="1"/>
  <c r="G125" i="238" s="1"/>
  <c r="G126" i="238" s="1"/>
  <c r="G127" i="238" s="1"/>
  <c r="G128" i="238" s="1"/>
  <c r="G129" i="238" s="1"/>
  <c r="G130" i="238" s="1"/>
  <c r="G131" i="238" s="1"/>
  <c r="G132" i="238" s="1"/>
  <c r="G133" i="238" s="1"/>
  <c r="G134" i="238" s="1"/>
  <c r="G135" i="238" s="1"/>
  <c r="G136" i="238" s="1"/>
  <c r="G137" i="238" s="1"/>
  <c r="G138" i="238" s="1"/>
  <c r="G139" i="238" s="1"/>
  <c r="G140" i="238" s="1"/>
  <c r="G141" i="238" s="1"/>
  <c r="G142" i="238" s="1"/>
  <c r="G143" i="238" s="1"/>
  <c r="G144" i="238" s="1"/>
  <c r="G145" i="238" s="1"/>
  <c r="G146" i="238" s="1"/>
  <c r="G147" i="238" s="1"/>
  <c r="G148" i="238" s="1"/>
  <c r="G149" i="238" s="1"/>
  <c r="G150" i="238" s="1"/>
  <c r="G151" i="238" s="1"/>
  <c r="G152" i="238" s="1"/>
  <c r="G153" i="238" s="1"/>
  <c r="G154" i="238" s="1"/>
  <c r="G155" i="238" s="1"/>
  <c r="G156" i="238" s="1"/>
  <c r="G157" i="238" s="1"/>
  <c r="G158" i="238" s="1"/>
  <c r="G159" i="238" s="1"/>
  <c r="G160" i="238" s="1"/>
  <c r="G161" i="238" s="1"/>
  <c r="G162" i="238" s="1"/>
  <c r="G163" i="238" s="1"/>
  <c r="G164" i="238" s="1"/>
  <c r="G165" i="238" s="1"/>
  <c r="G166" i="238" s="1"/>
  <c r="G167" i="238" s="1"/>
  <c r="G168" i="238" s="1"/>
  <c r="G169" i="238" s="1"/>
  <c r="G170" i="238" s="1"/>
  <c r="G171" i="238" s="1"/>
  <c r="G172" i="238" s="1"/>
  <c r="G173" i="238" s="1"/>
  <c r="G174" i="238" s="1"/>
  <c r="G175" i="238" s="1"/>
  <c r="G176" i="238" s="1"/>
  <c r="G177" i="238" s="1"/>
  <c r="G178" i="238" s="1"/>
  <c r="G179" i="238" s="1"/>
  <c r="G180" i="238" s="1"/>
  <c r="G181" i="238" s="1"/>
  <c r="G182" i="238" s="1"/>
  <c r="G183" i="238" s="1"/>
  <c r="G184" i="238" s="1"/>
  <c r="G185" i="238" s="1"/>
  <c r="G186" i="238" s="1"/>
  <c r="G187" i="238" s="1"/>
  <c r="G188" i="238" s="1"/>
  <c r="G189" i="238" s="1"/>
  <c r="G190" i="238" s="1"/>
  <c r="G191" i="238" s="1"/>
  <c r="G192" i="238" s="1"/>
  <c r="G193" i="238" s="1"/>
  <c r="G194" i="238" s="1"/>
  <c r="G195" i="238" s="1"/>
  <c r="G196" i="238" s="1"/>
  <c r="G197" i="238" s="1"/>
  <c r="G198" i="238" s="1"/>
  <c r="G199" i="238" s="1"/>
  <c r="G200" i="238" s="1"/>
  <c r="G201" i="238" s="1"/>
  <c r="G202" i="238" s="1"/>
  <c r="G203" i="238" s="1"/>
  <c r="G204" i="238" s="1"/>
  <c r="G205" i="238" s="1"/>
  <c r="G206" i="238" s="1"/>
  <c r="G207" i="238" s="1"/>
  <c r="G208" i="238" s="1"/>
  <c r="G209" i="238" s="1"/>
  <c r="G210" i="238" s="1"/>
  <c r="G211" i="238" s="1"/>
  <c r="G212" i="238" s="1"/>
  <c r="G213" i="238" s="1"/>
  <c r="G214" i="238" s="1"/>
  <c r="G215" i="238" s="1"/>
  <c r="G216" i="238" s="1"/>
  <c r="G217" i="238" s="1"/>
  <c r="G221" i="238" s="1"/>
  <c r="F4" i="238" s="1"/>
  <c r="C7" i="238"/>
  <c r="C8" i="238"/>
  <c r="C9" i="238"/>
  <c r="J33" i="237"/>
  <c r="J32" i="237"/>
  <c r="J31" i="237"/>
  <c r="J30" i="237"/>
  <c r="J29" i="237"/>
  <c r="J28" i="237"/>
  <c r="J27" i="237"/>
  <c r="C11" i="237"/>
  <c r="C10" i="237"/>
  <c r="C9" i="237"/>
  <c r="A19" i="238"/>
  <c r="A20" i="238"/>
  <c r="A21" i="238" s="1"/>
  <c r="A22" i="238"/>
  <c r="A23" i="238" s="1"/>
  <c r="A24" i="238" s="1"/>
  <c r="A25" i="238" s="1"/>
  <c r="A26" i="238"/>
  <c r="A27" i="238" s="1"/>
  <c r="A28" i="238" s="1"/>
  <c r="A29" i="238" s="1"/>
  <c r="A30" i="238"/>
  <c r="A31" i="238" s="1"/>
  <c r="A32" i="238" s="1"/>
  <c r="A33" i="238" s="1"/>
  <c r="A34" i="238" s="1"/>
  <c r="A35" i="238" s="1"/>
  <c r="A36" i="238" s="1"/>
  <c r="A37" i="238" s="1"/>
  <c r="A38" i="238" s="1"/>
  <c r="A39" i="238" s="1"/>
  <c r="A40" i="238" s="1"/>
  <c r="A41" i="238" s="1"/>
  <c r="A42" i="238" s="1"/>
  <c r="A43" i="238" s="1"/>
  <c r="A44" i="238" s="1"/>
  <c r="A45" i="238" s="1"/>
  <c r="A46" i="238" s="1"/>
  <c r="A47" i="238" s="1"/>
  <c r="A48" i="238" s="1"/>
  <c r="A49" i="238" s="1"/>
  <c r="A50" i="238" s="1"/>
  <c r="A51" i="238" s="1"/>
  <c r="A52" i="238" s="1"/>
  <c r="A53" i="238" s="1"/>
  <c r="A54" i="238" s="1"/>
  <c r="A55" i="238" s="1"/>
  <c r="A56" i="238" s="1"/>
  <c r="A57" i="238" s="1"/>
  <c r="A58" i="238" s="1"/>
  <c r="A59" i="238" s="1"/>
  <c r="A60" i="238" s="1"/>
  <c r="A61" i="238" s="1"/>
  <c r="A62" i="238" s="1"/>
  <c r="A63" i="238" s="1"/>
  <c r="A64" i="238" s="1"/>
  <c r="A65" i="238" s="1"/>
  <c r="A66" i="238" s="1"/>
  <c r="A67" i="238" s="1"/>
  <c r="A68" i="238" s="1"/>
  <c r="A69" i="238" s="1"/>
  <c r="A70" i="238" s="1"/>
  <c r="A71" i="238" s="1"/>
  <c r="A72" i="238" s="1"/>
  <c r="A73" i="238" s="1"/>
  <c r="A74" i="238" s="1"/>
  <c r="A75" i="238" s="1"/>
  <c r="A76" i="238" s="1"/>
  <c r="A77" i="238" s="1"/>
  <c r="A78" i="238" s="1"/>
  <c r="A79" i="238" s="1"/>
  <c r="A80" i="238" s="1"/>
  <c r="A81" i="238" s="1"/>
  <c r="A82" i="238" s="1"/>
  <c r="A83" i="238" s="1"/>
  <c r="A84" i="238" s="1"/>
  <c r="A85" i="238" s="1"/>
  <c r="A86" i="238" s="1"/>
  <c r="A87" i="238" s="1"/>
  <c r="A88" i="238" s="1"/>
  <c r="A89" i="238" s="1"/>
  <c r="A90" i="238" s="1"/>
  <c r="A91" i="238" s="1"/>
  <c r="A92" i="238" s="1"/>
  <c r="A93" i="238" s="1"/>
  <c r="A94" i="238" s="1"/>
  <c r="A95" i="238" s="1"/>
  <c r="A96" i="238" s="1"/>
  <c r="A97" i="238" s="1"/>
  <c r="A98" i="238" s="1"/>
  <c r="A99" i="238" s="1"/>
  <c r="A100" i="238" s="1"/>
  <c r="A101" i="238" s="1"/>
  <c r="A102" i="238" s="1"/>
  <c r="A103" i="238" s="1"/>
  <c r="A104" i="238" s="1"/>
  <c r="A105" i="238" s="1"/>
  <c r="A106" i="238" s="1"/>
  <c r="A107" i="238" s="1"/>
  <c r="A108" i="238" s="1"/>
  <c r="A109" i="238" s="1"/>
  <c r="A110" i="238" s="1"/>
  <c r="A111" i="238" s="1"/>
  <c r="A112" i="238" s="1"/>
  <c r="A113" i="238" s="1"/>
  <c r="A114" i="238" s="1"/>
  <c r="A115" i="238" s="1"/>
  <c r="A116" i="238" s="1"/>
  <c r="A117" i="238" s="1"/>
  <c r="A118" i="238" s="1"/>
  <c r="A119" i="238" s="1"/>
  <c r="A120" i="238" s="1"/>
  <c r="A121" i="238" s="1"/>
  <c r="A122" i="238" s="1"/>
  <c r="A123" i="238" s="1"/>
  <c r="A124" i="238" s="1"/>
  <c r="A125" i="238" s="1"/>
  <c r="A126" i="238" s="1"/>
  <c r="A127" i="238" s="1"/>
  <c r="A128" i="238" s="1"/>
  <c r="A129" i="238" s="1"/>
  <c r="A130" i="238" s="1"/>
  <c r="A131" i="238" s="1"/>
  <c r="A132" i="238" s="1"/>
  <c r="A133" i="238" s="1"/>
  <c r="A134" i="238" s="1"/>
  <c r="A135" i="238" s="1"/>
  <c r="A136" i="238" s="1"/>
  <c r="A137" i="238" s="1"/>
  <c r="A138" i="238" s="1"/>
  <c r="A139" i="238" s="1"/>
  <c r="A140" i="238" s="1"/>
  <c r="A141" i="238" s="1"/>
  <c r="A142" i="238" s="1"/>
  <c r="A143" i="238" s="1"/>
  <c r="A144" i="238" s="1"/>
  <c r="A145" i="238" s="1"/>
  <c r="A146" i="238" s="1"/>
  <c r="A147" i="238" s="1"/>
  <c r="A148" i="238" s="1"/>
  <c r="A149" i="238" s="1"/>
  <c r="A150" i="238" s="1"/>
  <c r="A151" i="238" s="1"/>
  <c r="A152" i="238" s="1"/>
  <c r="A153" i="238" s="1"/>
  <c r="A154" i="238" s="1"/>
  <c r="A155" i="238" s="1"/>
  <c r="A156" i="238" s="1"/>
  <c r="A157" i="238" s="1"/>
  <c r="A158" i="238" s="1"/>
  <c r="A159" i="238" s="1"/>
  <c r="A160" i="238" s="1"/>
  <c r="A161" i="238" s="1"/>
  <c r="A162" i="238" s="1"/>
  <c r="A163" i="238" s="1"/>
  <c r="A164" i="238" s="1"/>
  <c r="A165" i="238" s="1"/>
  <c r="A166" i="238" s="1"/>
  <c r="A167" i="238" s="1"/>
  <c r="A168" i="238" s="1"/>
  <c r="A169" i="238" s="1"/>
  <c r="A170" i="238" s="1"/>
  <c r="A171" i="238" s="1"/>
  <c r="A172" i="238" s="1"/>
  <c r="A173" i="238" s="1"/>
  <c r="A174" i="238" s="1"/>
  <c r="A175" i="238" s="1"/>
  <c r="A176" i="238" s="1"/>
  <c r="A177" i="238" s="1"/>
  <c r="A178" i="238" s="1"/>
  <c r="A179" i="238" s="1"/>
  <c r="A180" i="238" s="1"/>
  <c r="A181" i="238" s="1"/>
  <c r="A182" i="238" s="1"/>
  <c r="A183" i="238" s="1"/>
  <c r="A184" i="238" s="1"/>
  <c r="A185" i="238" s="1"/>
  <c r="A186" i="238" s="1"/>
  <c r="A187" i="238" s="1"/>
  <c r="A188" i="238" s="1"/>
  <c r="A189" i="238" s="1"/>
  <c r="A190" i="238" s="1"/>
  <c r="A191" i="238" s="1"/>
  <c r="A192" i="238" s="1"/>
  <c r="A193" i="238" s="1"/>
  <c r="A194" i="238" s="1"/>
  <c r="A195" i="238" s="1"/>
  <c r="A196" i="238" s="1"/>
  <c r="A197" i="238" s="1"/>
  <c r="A198" i="238" s="1"/>
  <c r="A199" i="238" s="1"/>
  <c r="A200" i="238" s="1"/>
  <c r="A201" i="238" s="1"/>
  <c r="A202" i="238" s="1"/>
  <c r="A203" i="238" s="1"/>
  <c r="A204" i="238" s="1"/>
  <c r="A205" i="238" s="1"/>
  <c r="A206" i="238" s="1"/>
  <c r="A207" i="238" s="1"/>
  <c r="A208" i="238" s="1"/>
  <c r="A209" i="238" s="1"/>
  <c r="A210" i="238" s="1"/>
  <c r="A211" i="238" s="1"/>
  <c r="A212" i="238" s="1"/>
  <c r="A213" i="238" s="1"/>
  <c r="A214" i="238" s="1"/>
  <c r="A215" i="238" s="1"/>
  <c r="A216" i="238" s="1"/>
  <c r="A217" i="238" s="1"/>
  <c r="G20" i="237"/>
  <c r="G21" i="237" s="1"/>
  <c r="G22" i="237" s="1"/>
  <c r="G23" i="237" s="1"/>
  <c r="G24" i="237" s="1"/>
  <c r="G25" i="237" s="1"/>
  <c r="G26" i="237" s="1"/>
  <c r="G27" i="237" s="1"/>
  <c r="G28" i="237" s="1"/>
  <c r="G29" i="237" s="1"/>
  <c r="G30" i="237" s="1"/>
  <c r="G31" i="237" s="1"/>
  <c r="G32" i="237" s="1"/>
  <c r="G33" i="237" s="1"/>
  <c r="G34" i="237" s="1"/>
  <c r="G35" i="237" s="1"/>
  <c r="G36" i="237" s="1"/>
  <c r="G37" i="237" s="1"/>
  <c r="G38" i="237" s="1"/>
  <c r="G39" i="237" s="1"/>
  <c r="G40" i="237" s="1"/>
  <c r="G41" i="237" s="1"/>
  <c r="G42" i="237" s="1"/>
  <c r="G43" i="237" s="1"/>
  <c r="G44" i="237" s="1"/>
  <c r="G45" i="237" s="1"/>
  <c r="G46" i="237" s="1"/>
  <c r="G47" i="237" s="1"/>
  <c r="G48" i="237" s="1"/>
  <c r="G49" i="237" s="1"/>
  <c r="G50" i="237" s="1"/>
  <c r="G51" i="237" s="1"/>
  <c r="G52" i="237" s="1"/>
  <c r="G53" i="237" s="1"/>
  <c r="G54" i="237" s="1"/>
  <c r="G55" i="237" s="1"/>
  <c r="G56" i="237" s="1"/>
  <c r="G57" i="237" s="1"/>
  <c r="G58" i="237" s="1"/>
  <c r="G59" i="237" s="1"/>
  <c r="G60" i="237" s="1"/>
  <c r="G61" i="237" s="1"/>
  <c r="G62" i="237" s="1"/>
  <c r="G63" i="237" s="1"/>
  <c r="G64" i="237" s="1"/>
  <c r="G65" i="237" s="1"/>
  <c r="G66" i="237" s="1"/>
  <c r="G67" i="237" s="1"/>
  <c r="G68" i="237" s="1"/>
  <c r="G69" i="237" s="1"/>
  <c r="G70" i="237" s="1"/>
  <c r="G71" i="237" s="1"/>
  <c r="G72" i="237" s="1"/>
  <c r="G73" i="237" s="1"/>
  <c r="G74" i="237" s="1"/>
  <c r="G75" i="237" s="1"/>
  <c r="G76" i="237" s="1"/>
  <c r="G77" i="237" s="1"/>
  <c r="G78" i="237" s="1"/>
  <c r="G79" i="237" s="1"/>
  <c r="G80" i="237" s="1"/>
  <c r="G81" i="237" s="1"/>
  <c r="G82" i="237" s="1"/>
  <c r="G83" i="237" s="1"/>
  <c r="G84" i="237" s="1"/>
  <c r="G85" i="237" s="1"/>
  <c r="G86" i="237" s="1"/>
  <c r="G87" i="237" s="1"/>
  <c r="G88" i="237" s="1"/>
  <c r="G89" i="237" s="1"/>
  <c r="G90" i="237" s="1"/>
  <c r="G91" i="237" s="1"/>
  <c r="G92" i="237" s="1"/>
  <c r="G93" i="237" s="1"/>
  <c r="G94" i="237" s="1"/>
  <c r="G95" i="237" s="1"/>
  <c r="G96" i="237" s="1"/>
  <c r="G97" i="237" s="1"/>
  <c r="G98" i="237" s="1"/>
  <c r="G99" i="237" s="1"/>
  <c r="G100" i="237" s="1"/>
  <c r="G101" i="237" s="1"/>
  <c r="G102" i="237" s="1"/>
  <c r="G103" i="237" s="1"/>
  <c r="G104" i="237" s="1"/>
  <c r="G105" i="237" s="1"/>
  <c r="G106" i="237" s="1"/>
  <c r="G107" i="237" s="1"/>
  <c r="G108" i="237" s="1"/>
  <c r="G109" i="237" s="1"/>
  <c r="G110" i="237" s="1"/>
  <c r="G111" i="237" s="1"/>
  <c r="G112" i="237" s="1"/>
  <c r="G113" i="237" s="1"/>
  <c r="G114" i="237" s="1"/>
  <c r="G115" i="237" s="1"/>
  <c r="G116" i="237" s="1"/>
  <c r="G117" i="237" s="1"/>
  <c r="G118" i="237" s="1"/>
  <c r="G119" i="237" s="1"/>
  <c r="G120" i="237" s="1"/>
  <c r="G121" i="237" s="1"/>
  <c r="G122" i="237" s="1"/>
  <c r="G123" i="237" s="1"/>
  <c r="G124" i="237" s="1"/>
  <c r="G125" i="237" s="1"/>
  <c r="G126" i="237" s="1"/>
  <c r="G127" i="237" s="1"/>
  <c r="G128" i="237" s="1"/>
  <c r="G129" i="237" s="1"/>
  <c r="G130" i="237" s="1"/>
  <c r="G131" i="237" s="1"/>
  <c r="G132" i="237" s="1"/>
  <c r="G133" i="237" s="1"/>
  <c r="G134" i="237" s="1"/>
  <c r="G135" i="237" s="1"/>
  <c r="G136" i="237" s="1"/>
  <c r="G137" i="237" s="1"/>
  <c r="G138" i="237" s="1"/>
  <c r="G139" i="237" s="1"/>
  <c r="G140" i="237" s="1"/>
  <c r="G141" i="237" s="1"/>
  <c r="G142" i="237" s="1"/>
  <c r="G143" i="237" s="1"/>
  <c r="G144" i="237" s="1"/>
  <c r="G145" i="237" s="1"/>
  <c r="G146" i="237" s="1"/>
  <c r="G147" i="237" s="1"/>
  <c r="G148" i="237" s="1"/>
  <c r="G149" i="237" s="1"/>
  <c r="G150" i="237" s="1"/>
  <c r="G151" i="237" s="1"/>
  <c r="G152" i="237" s="1"/>
  <c r="G153" i="237" s="1"/>
  <c r="G154" i="237" s="1"/>
  <c r="G155" i="237" s="1"/>
  <c r="G156" i="237" s="1"/>
  <c r="G157" i="237" s="1"/>
  <c r="G158" i="237" s="1"/>
  <c r="G159" i="237" s="1"/>
  <c r="G160" i="237" s="1"/>
  <c r="G161" i="237" s="1"/>
  <c r="G162" i="237" s="1"/>
  <c r="G163" i="237" s="1"/>
  <c r="G164" i="237" s="1"/>
  <c r="G165" i="237" s="1"/>
  <c r="G166" i="237" s="1"/>
  <c r="G167" i="237" s="1"/>
  <c r="G168" i="237" s="1"/>
  <c r="G169" i="237" s="1"/>
  <c r="G170" i="237" s="1"/>
  <c r="G171" i="237" s="1"/>
  <c r="G172" i="237" s="1"/>
  <c r="G173" i="237" s="1"/>
  <c r="G174" i="237" s="1"/>
  <c r="G175" i="237" s="1"/>
  <c r="G176" i="237" s="1"/>
  <c r="G177" i="237" s="1"/>
  <c r="G178" i="237" s="1"/>
  <c r="G179" i="237" s="1"/>
  <c r="G180" i="237" s="1"/>
  <c r="G181" i="237" s="1"/>
  <c r="G182" i="237" s="1"/>
  <c r="G183" i="237" s="1"/>
  <c r="G184" i="237" s="1"/>
  <c r="G185" i="237" s="1"/>
  <c r="G186" i="237" s="1"/>
  <c r="G187" i="237" s="1"/>
  <c r="G188" i="237" s="1"/>
  <c r="G189" i="237" s="1"/>
  <c r="G190" i="237" s="1"/>
  <c r="G191" i="237" s="1"/>
  <c r="G192" i="237" s="1"/>
  <c r="G193" i="237" s="1"/>
  <c r="G194" i="237" s="1"/>
  <c r="G195" i="237" s="1"/>
  <c r="G196" i="237" s="1"/>
  <c r="G197" i="237" s="1"/>
  <c r="G198" i="237" s="1"/>
  <c r="G199" i="237" s="1"/>
  <c r="G200" i="237" s="1"/>
  <c r="G201" i="237" s="1"/>
  <c r="G202" i="237" s="1"/>
  <c r="G203" i="237" s="1"/>
  <c r="G204" i="237" s="1"/>
  <c r="G205" i="237" s="1"/>
  <c r="G206" i="237" s="1"/>
  <c r="G207" i="237" s="1"/>
  <c r="G208" i="237" s="1"/>
  <c r="G209" i="237" s="1"/>
  <c r="G210" i="237" s="1"/>
  <c r="G211" i="237" s="1"/>
  <c r="G212" i="237" s="1"/>
  <c r="G213" i="237" s="1"/>
  <c r="G214" i="237" s="1"/>
  <c r="G215" i="237" s="1"/>
  <c r="G216" i="237" s="1"/>
  <c r="G217" i="237" s="1"/>
  <c r="G218" i="237" s="1"/>
  <c r="G219" i="237" s="1"/>
  <c r="G223" i="237" s="1"/>
  <c r="F6" i="237" s="1"/>
  <c r="A21" i="237"/>
  <c r="A22" i="237" s="1"/>
  <c r="A23" i="237"/>
  <c r="A24" i="237" s="1"/>
  <c r="A25" i="237" s="1"/>
  <c r="A26" i="237" s="1"/>
  <c r="A27" i="237" s="1"/>
  <c r="A28" i="237" s="1"/>
  <c r="A29" i="237" s="1"/>
  <c r="A30" i="237" s="1"/>
  <c r="A31" i="237" s="1"/>
  <c r="A32" i="237" s="1"/>
  <c r="A33" i="237" s="1"/>
  <c r="A34" i="237" s="1"/>
  <c r="A35" i="237" s="1"/>
  <c r="A36" i="237" s="1"/>
  <c r="A37" i="237" s="1"/>
  <c r="A38" i="237" s="1"/>
  <c r="A39" i="237" s="1"/>
  <c r="A40" i="237" s="1"/>
  <c r="A41" i="237" s="1"/>
  <c r="A42" i="237" s="1"/>
  <c r="A43" i="237" s="1"/>
  <c r="A44" i="237" s="1"/>
  <c r="A45" i="237" s="1"/>
  <c r="A46" i="237" s="1"/>
  <c r="A47" i="237" s="1"/>
  <c r="A48" i="237" s="1"/>
  <c r="A49" i="237" s="1"/>
  <c r="A50" i="237" s="1"/>
  <c r="A51" i="237" s="1"/>
  <c r="A52" i="237" s="1"/>
  <c r="A53" i="237" s="1"/>
  <c r="A54" i="237" s="1"/>
  <c r="A55" i="237" s="1"/>
  <c r="A56" i="237" s="1"/>
  <c r="A57" i="237" s="1"/>
  <c r="A58" i="237" s="1"/>
  <c r="A59" i="237" s="1"/>
  <c r="A60" i="237" s="1"/>
  <c r="A61" i="237" s="1"/>
  <c r="A62" i="237" s="1"/>
  <c r="A63" i="237" s="1"/>
  <c r="A64" i="237" s="1"/>
  <c r="A65" i="237" s="1"/>
  <c r="A66" i="237" s="1"/>
  <c r="A67" i="237" s="1"/>
  <c r="A68" i="237" s="1"/>
  <c r="A69" i="237" s="1"/>
  <c r="A70" i="237" s="1"/>
  <c r="A71" i="237" s="1"/>
  <c r="A72" i="237" s="1"/>
  <c r="A73" i="237" s="1"/>
  <c r="A74" i="237" s="1"/>
  <c r="A75" i="237" s="1"/>
  <c r="A76" i="237" s="1"/>
  <c r="A77" i="237" s="1"/>
  <c r="A78" i="237" s="1"/>
  <c r="A79" i="237" s="1"/>
  <c r="A80" i="237" s="1"/>
  <c r="A81" i="237" s="1"/>
  <c r="A82" i="237" s="1"/>
  <c r="A83" i="237" s="1"/>
  <c r="A84" i="237" s="1"/>
  <c r="A85" i="237" s="1"/>
  <c r="A86" i="237" s="1"/>
  <c r="A87" i="237" s="1"/>
  <c r="A88" i="237" s="1"/>
  <c r="A89" i="237" s="1"/>
  <c r="A90" i="237" s="1"/>
  <c r="A91" i="237" s="1"/>
  <c r="A92" i="237" s="1"/>
  <c r="A93" i="237" s="1"/>
  <c r="A94" i="237" s="1"/>
  <c r="A95" i="237" s="1"/>
  <c r="A96" i="237" s="1"/>
  <c r="A97" i="237" s="1"/>
  <c r="A98" i="237" s="1"/>
  <c r="A99" i="237" s="1"/>
  <c r="A100" i="237" s="1"/>
  <c r="A101" i="237" s="1"/>
  <c r="A102" i="237" s="1"/>
  <c r="A103" i="237" s="1"/>
  <c r="A104" i="237" s="1"/>
  <c r="A105" i="237" s="1"/>
  <c r="A106" i="237" s="1"/>
  <c r="A107" i="237" s="1"/>
  <c r="A108" i="237" s="1"/>
  <c r="A109" i="237" s="1"/>
  <c r="A110" i="237" s="1"/>
  <c r="A111" i="237" s="1"/>
  <c r="A112" i="237" s="1"/>
  <c r="A113" i="237" s="1"/>
  <c r="A114" i="237" s="1"/>
  <c r="A115" i="237" s="1"/>
  <c r="A116" i="237" s="1"/>
  <c r="A117" i="237" s="1"/>
  <c r="A118" i="237" s="1"/>
  <c r="A119" i="237" s="1"/>
  <c r="A120" i="237" s="1"/>
  <c r="A121" i="237" s="1"/>
  <c r="A122" i="237" s="1"/>
  <c r="A123" i="237" s="1"/>
  <c r="A124" i="237" s="1"/>
  <c r="A125" i="237" s="1"/>
  <c r="A126" i="237" s="1"/>
  <c r="A127" i="237" s="1"/>
  <c r="A128" i="237" s="1"/>
  <c r="A129" i="237" s="1"/>
  <c r="A130" i="237" s="1"/>
  <c r="A131" i="237" s="1"/>
  <c r="A132" i="237" s="1"/>
  <c r="A133" i="237" s="1"/>
  <c r="A134" i="237" s="1"/>
  <c r="A135" i="237" s="1"/>
  <c r="A136" i="237" s="1"/>
  <c r="A137" i="237" s="1"/>
  <c r="A138" i="237" s="1"/>
  <c r="A139" i="237" s="1"/>
  <c r="A140" i="237" s="1"/>
  <c r="A141" i="237" s="1"/>
  <c r="A142" i="237" s="1"/>
  <c r="A143" i="237" s="1"/>
  <c r="A144" i="237" s="1"/>
  <c r="A145" i="237" s="1"/>
  <c r="A146" i="237" s="1"/>
  <c r="A147" i="237" s="1"/>
  <c r="A148" i="237" s="1"/>
  <c r="A149" i="237" s="1"/>
  <c r="A150" i="237" s="1"/>
  <c r="A151" i="237" s="1"/>
  <c r="A152" i="237" s="1"/>
  <c r="A153" i="237" s="1"/>
  <c r="A154" i="237" s="1"/>
  <c r="A155" i="237" s="1"/>
  <c r="A156" i="237" s="1"/>
  <c r="A157" i="237" s="1"/>
  <c r="A158" i="237" s="1"/>
  <c r="A159" i="237" s="1"/>
  <c r="A160" i="237" s="1"/>
  <c r="A161" i="237" s="1"/>
  <c r="A162" i="237" s="1"/>
  <c r="A163" i="237" s="1"/>
  <c r="A164" i="237" s="1"/>
  <c r="A165" i="237" s="1"/>
  <c r="A166" i="237" s="1"/>
  <c r="A167" i="237" s="1"/>
  <c r="A168" i="237" s="1"/>
  <c r="A169" i="237" s="1"/>
  <c r="A170" i="237" s="1"/>
  <c r="A171" i="237" s="1"/>
  <c r="A172" i="237" s="1"/>
  <c r="A173" i="237" s="1"/>
  <c r="A174" i="237" s="1"/>
  <c r="A175" i="237" s="1"/>
  <c r="A176" i="237" s="1"/>
  <c r="A177" i="237" s="1"/>
  <c r="A178" i="237" s="1"/>
  <c r="A179" i="237" s="1"/>
  <c r="A180" i="237" s="1"/>
  <c r="A181" i="237" s="1"/>
  <c r="A182" i="237" s="1"/>
  <c r="A183" i="237" s="1"/>
  <c r="A184" i="237" s="1"/>
  <c r="A185" i="237" s="1"/>
  <c r="A186" i="237" s="1"/>
  <c r="A187" i="237" s="1"/>
  <c r="A188" i="237" s="1"/>
  <c r="A189" i="237" s="1"/>
  <c r="A190" i="237" s="1"/>
  <c r="A191" i="237" s="1"/>
  <c r="A192" i="237" s="1"/>
  <c r="A193" i="237" s="1"/>
  <c r="A194" i="237" s="1"/>
  <c r="A195" i="237" s="1"/>
  <c r="A196" i="237" s="1"/>
  <c r="A197" i="237" s="1"/>
  <c r="A198" i="237" s="1"/>
  <c r="A199" i="237" s="1"/>
  <c r="A200" i="237" s="1"/>
  <c r="A201" i="237" s="1"/>
  <c r="A202" i="237" s="1"/>
  <c r="A203" i="237" s="1"/>
  <c r="A204" i="237" s="1"/>
  <c r="A205" i="237" s="1"/>
  <c r="A206" i="237" s="1"/>
  <c r="A207" i="237" s="1"/>
  <c r="A208" i="237" s="1"/>
  <c r="A209" i="237" s="1"/>
  <c r="A210" i="237" s="1"/>
  <c r="A211" i="237" s="1"/>
  <c r="A212" i="237" s="1"/>
  <c r="A213" i="237" s="1"/>
  <c r="A214" i="237" s="1"/>
  <c r="A215" i="237" s="1"/>
  <c r="A216" i="237" s="1"/>
  <c r="A217" i="237" s="1"/>
  <c r="A218" i="237" s="1"/>
  <c r="A219" i="237" s="1"/>
  <c r="J26" i="237"/>
  <c r="J25" i="237"/>
  <c r="J24" i="237"/>
  <c r="L23" i="237"/>
  <c r="J23" i="237" s="1"/>
  <c r="L22" i="237"/>
  <c r="J22" i="237" s="1"/>
  <c r="B108" i="235"/>
  <c r="B107" i="235"/>
  <c r="B106" i="235"/>
  <c r="B105" i="235"/>
  <c r="B104" i="235"/>
  <c r="B103" i="235"/>
  <c r="B102" i="235"/>
  <c r="B101" i="235"/>
  <c r="B100" i="235"/>
  <c r="B99" i="235"/>
  <c r="B98" i="235"/>
  <c r="B97" i="235"/>
  <c r="B96" i="235"/>
  <c r="B95" i="235"/>
  <c r="B94" i="235"/>
  <c r="B93" i="235"/>
  <c r="B92" i="235"/>
  <c r="B91" i="235"/>
  <c r="B90" i="235"/>
  <c r="B89" i="235"/>
  <c r="B88" i="235"/>
  <c r="B87" i="235"/>
  <c r="B86" i="235"/>
  <c r="B85" i="235"/>
  <c r="B84" i="235"/>
  <c r="B83" i="235"/>
  <c r="B82" i="235"/>
  <c r="B81" i="235"/>
  <c r="B80" i="235"/>
  <c r="B79" i="235"/>
  <c r="B78" i="235"/>
  <c r="B77" i="235"/>
  <c r="B76" i="235"/>
  <c r="B75" i="235"/>
  <c r="B74" i="235"/>
  <c r="B73" i="235"/>
  <c r="B72" i="235"/>
  <c r="B71" i="235"/>
  <c r="B70" i="235"/>
  <c r="B69" i="235"/>
  <c r="B68" i="235"/>
  <c r="B67" i="235"/>
  <c r="B66" i="235"/>
  <c r="B65" i="235"/>
  <c r="B64" i="235"/>
  <c r="B63" i="235"/>
  <c r="B62" i="235"/>
  <c r="B61" i="235"/>
  <c r="B60" i="235"/>
  <c r="B59" i="235"/>
  <c r="B58" i="235"/>
  <c r="B57" i="235"/>
  <c r="B56" i="235"/>
  <c r="B55" i="235"/>
  <c r="B54" i="235"/>
  <c r="B53" i="235"/>
  <c r="B52" i="235"/>
  <c r="B51" i="235"/>
  <c r="B50" i="235"/>
  <c r="B49" i="235"/>
  <c r="B48" i="235"/>
  <c r="B47" i="235"/>
  <c r="B46" i="235"/>
  <c r="B45" i="235"/>
  <c r="B44" i="235"/>
  <c r="B43" i="235"/>
  <c r="B42" i="235"/>
  <c r="B41" i="235"/>
  <c r="B40" i="235"/>
  <c r="B39" i="235"/>
  <c r="B38" i="235"/>
  <c r="B37" i="235"/>
  <c r="B36" i="235"/>
  <c r="B35" i="235"/>
  <c r="B34" i="235"/>
  <c r="B33" i="235"/>
  <c r="B32" i="235"/>
  <c r="B31" i="235"/>
  <c r="B30" i="235"/>
  <c r="B29" i="235"/>
  <c r="B28" i="235"/>
  <c r="B27" i="235"/>
  <c r="B26" i="235"/>
  <c r="B25" i="235"/>
  <c r="B24" i="235"/>
  <c r="B23" i="235"/>
  <c r="B22" i="235"/>
  <c r="B21" i="235"/>
  <c r="B20" i="235"/>
  <c r="B19" i="235"/>
  <c r="B18" i="235"/>
  <c r="B17" i="235"/>
  <c r="B16" i="235"/>
  <c r="B15" i="235"/>
  <c r="B14" i="235"/>
  <c r="B13" i="235"/>
  <c r="B12" i="235"/>
  <c r="B11" i="235"/>
  <c r="F10" i="235"/>
  <c r="D10" i="235"/>
  <c r="C10" i="235"/>
  <c r="B10" i="235"/>
  <c r="BY1400" i="235"/>
  <c r="BX1403" i="235"/>
  <c r="BZ1403" i="235"/>
  <c r="BZ1409" i="235" s="1"/>
  <c r="BZ1419" i="235" s="1"/>
  <c r="BZ1412" i="235"/>
  <c r="BZ1417" i="235"/>
  <c r="BZ1415" i="235"/>
  <c r="BZ1414" i="235"/>
  <c r="BZ1413" i="235"/>
  <c r="BZ1407" i="235"/>
  <c r="BX1406" i="235"/>
  <c r="BZ1406" i="235"/>
  <c r="BZ1405" i="235"/>
  <c r="BZ1404" i="235"/>
  <c r="BW1400" i="235"/>
  <c r="BW1397" i="235"/>
  <c r="BW1396" i="235"/>
  <c r="BW1395" i="235"/>
  <c r="BW1394" i="235"/>
  <c r="BY1370" i="235"/>
  <c r="BX1373" i="235"/>
  <c r="BZ1373" i="235"/>
  <c r="BZ1379" i="235" s="1"/>
  <c r="BZ1389" i="235" s="1"/>
  <c r="BZ1382" i="235"/>
  <c r="BZ1387" i="235"/>
  <c r="BZ1385" i="235"/>
  <c r="BZ1384" i="235"/>
  <c r="BZ1383" i="235"/>
  <c r="BZ1377" i="235"/>
  <c r="BX1376" i="235"/>
  <c r="BZ1376" i="235" s="1"/>
  <c r="BZ1375" i="235"/>
  <c r="BZ1374" i="235"/>
  <c r="BW1370" i="235"/>
  <c r="BW1367" i="235"/>
  <c r="BW1366" i="235"/>
  <c r="BW1365" i="235"/>
  <c r="BW1364" i="235"/>
  <c r="BY1340" i="235"/>
  <c r="BX1343" i="235"/>
  <c r="BZ1343" i="235"/>
  <c r="BZ1349" i="235"/>
  <c r="BZ1352" i="235"/>
  <c r="BZ1357" i="235"/>
  <c r="BZ1355" i="235"/>
  <c r="BZ1354" i="235"/>
  <c r="BZ1353" i="235"/>
  <c r="BZ1347" i="235"/>
  <c r="BX1346" i="235"/>
  <c r="BZ1346" i="235" s="1"/>
  <c r="BZ1345" i="235"/>
  <c r="BZ1344" i="235"/>
  <c r="BW1340" i="235"/>
  <c r="BW1337" i="235"/>
  <c r="BW1336" i="235"/>
  <c r="BW1335" i="235"/>
  <c r="BW1334" i="235"/>
  <c r="BY1310" i="235"/>
  <c r="BX1313" i="235"/>
  <c r="BZ1313" i="235"/>
  <c r="BZ1319" i="235"/>
  <c r="BZ1329" i="235" s="1"/>
  <c r="BZ1322" i="235"/>
  <c r="BZ1327" i="235"/>
  <c r="BZ1325" i="235"/>
  <c r="BZ1324" i="235"/>
  <c r="BZ1323" i="235"/>
  <c r="BZ1317" i="235"/>
  <c r="BX1316" i="235"/>
  <c r="BZ1316" i="235" s="1"/>
  <c r="BZ1315" i="235"/>
  <c r="BZ1314" i="235"/>
  <c r="BW1310" i="235"/>
  <c r="BW1307" i="235"/>
  <c r="BW1306" i="235"/>
  <c r="BW1305" i="235"/>
  <c r="BW1304" i="235"/>
  <c r="BY1280" i="235"/>
  <c r="BX1283" i="235"/>
  <c r="BZ1283" i="235"/>
  <c r="BZ1289" i="235"/>
  <c r="BZ1292" i="235"/>
  <c r="BZ1297" i="235"/>
  <c r="BZ1295" i="235"/>
  <c r="BZ1294" i="235"/>
  <c r="BZ1293" i="235"/>
  <c r="BZ1287" i="235"/>
  <c r="BX1286" i="235"/>
  <c r="BZ1286" i="235" s="1"/>
  <c r="BZ1285" i="235"/>
  <c r="BZ1284" i="235"/>
  <c r="BW1280" i="235"/>
  <c r="BW1277" i="235"/>
  <c r="BW1276" i="235"/>
  <c r="BW1275" i="235"/>
  <c r="BW1274" i="235"/>
  <c r="BY1250" i="235"/>
  <c r="BX1253" i="235"/>
  <c r="BZ1253" i="235"/>
  <c r="BZ1259" i="235"/>
  <c r="BZ1269" i="235" s="1"/>
  <c r="BZ1262" i="235"/>
  <c r="BZ1267" i="235"/>
  <c r="BZ1265" i="235"/>
  <c r="BZ1264" i="235"/>
  <c r="BZ1263" i="235"/>
  <c r="BZ1257" i="235"/>
  <c r="BX1256" i="235"/>
  <c r="BZ1256" i="235" s="1"/>
  <c r="BZ1255" i="235"/>
  <c r="BZ1254" i="235"/>
  <c r="BW1250" i="235"/>
  <c r="BW1247" i="235"/>
  <c r="BW1246" i="235"/>
  <c r="BW1245" i="235"/>
  <c r="BW1244" i="235"/>
  <c r="BY1220" i="235"/>
  <c r="BX1223" i="235"/>
  <c r="BZ1223" i="235"/>
  <c r="BZ1229" i="235"/>
  <c r="BZ1232" i="235"/>
  <c r="BZ1237" i="235"/>
  <c r="BZ1235" i="235"/>
  <c r="BZ1234" i="235"/>
  <c r="BZ1233" i="235"/>
  <c r="BZ1227" i="235"/>
  <c r="BX1226" i="235"/>
  <c r="BZ1226" i="235" s="1"/>
  <c r="BZ1225" i="235"/>
  <c r="BZ1224" i="235"/>
  <c r="BW1220" i="235"/>
  <c r="BW1217" i="235"/>
  <c r="BW1216" i="235"/>
  <c r="BW1215" i="235"/>
  <c r="BW1214" i="235"/>
  <c r="BY1190" i="235"/>
  <c r="BX1193" i="235"/>
  <c r="BZ1193" i="235"/>
  <c r="BZ1199" i="235"/>
  <c r="BZ1209" i="235" s="1"/>
  <c r="BZ1202" i="235"/>
  <c r="BZ1207" i="235"/>
  <c r="BZ1205" i="235"/>
  <c r="BZ1204" i="235"/>
  <c r="BZ1203" i="235"/>
  <c r="BZ1197" i="235"/>
  <c r="BX1196" i="235"/>
  <c r="BZ1196" i="235" s="1"/>
  <c r="BZ1195" i="235"/>
  <c r="BZ1194" i="235"/>
  <c r="BW1190" i="235"/>
  <c r="BW1187" i="235"/>
  <c r="BW1186" i="235"/>
  <c r="BW1185" i="235"/>
  <c r="BW1184" i="235"/>
  <c r="BY1160" i="235"/>
  <c r="BX1163" i="235"/>
  <c r="BZ1163" i="235"/>
  <c r="BZ1169" i="235"/>
  <c r="BZ1172" i="235"/>
  <c r="BZ1177" i="235"/>
  <c r="BZ1175" i="235"/>
  <c r="BZ1174" i="235"/>
  <c r="BZ1173" i="235"/>
  <c r="BZ1167" i="235"/>
  <c r="BX1166" i="235"/>
  <c r="BZ1166" i="235" s="1"/>
  <c r="BZ1165" i="235"/>
  <c r="BZ1164" i="235"/>
  <c r="BW1160" i="235"/>
  <c r="BW1157" i="235"/>
  <c r="BW1156" i="235"/>
  <c r="BW1155" i="235"/>
  <c r="BW1154" i="235"/>
  <c r="BY1130" i="235"/>
  <c r="BX1133" i="235"/>
  <c r="BZ1133" i="235"/>
  <c r="BZ1139" i="235"/>
  <c r="BZ1149" i="235" s="1"/>
  <c r="BZ1142" i="235"/>
  <c r="BZ1147" i="235"/>
  <c r="BZ1145" i="235"/>
  <c r="BZ1144" i="235"/>
  <c r="BZ1143" i="235"/>
  <c r="BZ1137" i="235"/>
  <c r="BX1136" i="235"/>
  <c r="BZ1136" i="235" s="1"/>
  <c r="BZ1135" i="235"/>
  <c r="BZ1134" i="235"/>
  <c r="BW1130" i="235"/>
  <c r="BW1127" i="235"/>
  <c r="BW1126" i="235"/>
  <c r="BW1125" i="235"/>
  <c r="BW1124" i="235"/>
  <c r="BY1100" i="235"/>
  <c r="BX1103" i="235"/>
  <c r="BZ1103" i="235"/>
  <c r="BZ1109" i="235"/>
  <c r="BZ1112" i="235"/>
  <c r="BZ1117" i="235"/>
  <c r="BZ1115" i="235"/>
  <c r="BZ1114" i="235"/>
  <c r="BZ1113" i="235"/>
  <c r="BZ1107" i="235"/>
  <c r="BX1106" i="235"/>
  <c r="BZ1106" i="235" s="1"/>
  <c r="BZ1105" i="235"/>
  <c r="BZ1104" i="235"/>
  <c r="BW1100" i="235"/>
  <c r="BW1097" i="235"/>
  <c r="BW1096" i="235"/>
  <c r="BW1095" i="235"/>
  <c r="BW1094" i="235"/>
  <c r="BY1070" i="235"/>
  <c r="BX1073" i="235"/>
  <c r="BZ1073" i="235"/>
  <c r="BZ1079" i="235"/>
  <c r="BZ1089" i="235" s="1"/>
  <c r="BZ1082" i="235"/>
  <c r="BZ1087" i="235"/>
  <c r="BZ1085" i="235"/>
  <c r="BZ1084" i="235"/>
  <c r="BZ1083" i="235"/>
  <c r="BZ1077" i="235"/>
  <c r="BX1076" i="235"/>
  <c r="BZ1076" i="235" s="1"/>
  <c r="BZ1075" i="235"/>
  <c r="BZ1074" i="235"/>
  <c r="BW1070" i="235"/>
  <c r="BW1067" i="235"/>
  <c r="BW1066" i="235"/>
  <c r="BW1065" i="235"/>
  <c r="BW1064" i="235"/>
  <c r="BY1040" i="235"/>
  <c r="BX1043" i="235"/>
  <c r="BZ1043" i="235"/>
  <c r="BZ1049" i="235"/>
  <c r="BZ1052" i="235"/>
  <c r="BZ1057" i="235"/>
  <c r="BZ1055" i="235"/>
  <c r="BZ1054" i="235"/>
  <c r="BZ1053" i="235"/>
  <c r="BZ1047" i="235"/>
  <c r="BX1046" i="235"/>
  <c r="BZ1046" i="235" s="1"/>
  <c r="BZ1045" i="235"/>
  <c r="BZ1044" i="235"/>
  <c r="BW1040" i="235"/>
  <c r="BW1037" i="235"/>
  <c r="BW1036" i="235"/>
  <c r="BW1035" i="235"/>
  <c r="BW1034" i="235"/>
  <c r="BY1010" i="235"/>
  <c r="BX1013" i="235"/>
  <c r="BZ1013" i="235"/>
  <c r="BZ1019" i="235"/>
  <c r="BZ1029" i="235" s="1"/>
  <c r="BZ1022" i="235"/>
  <c r="BZ1027" i="235"/>
  <c r="BZ1025" i="235"/>
  <c r="BZ1024" i="235"/>
  <c r="BZ1023" i="235"/>
  <c r="BZ1017" i="235"/>
  <c r="BX1016" i="235"/>
  <c r="BZ1016" i="235" s="1"/>
  <c r="BZ1015" i="235"/>
  <c r="BZ1014" i="235"/>
  <c r="BW1010" i="235"/>
  <c r="BW1007" i="235"/>
  <c r="BW1006" i="235"/>
  <c r="BW1005" i="235"/>
  <c r="BW1004" i="235"/>
  <c r="BY980" i="235"/>
  <c r="BX983" i="235"/>
  <c r="BZ983" i="235"/>
  <c r="BZ989" i="235"/>
  <c r="BZ992" i="235"/>
  <c r="BZ997" i="235"/>
  <c r="BZ995" i="235"/>
  <c r="BZ994" i="235"/>
  <c r="BZ993" i="235"/>
  <c r="BZ987" i="235"/>
  <c r="BX986" i="235"/>
  <c r="BZ986" i="235" s="1"/>
  <c r="BZ985" i="235"/>
  <c r="BZ984" i="235"/>
  <c r="BW980" i="235"/>
  <c r="BW977" i="235"/>
  <c r="BW976" i="235"/>
  <c r="BW975" i="235"/>
  <c r="BW974" i="235"/>
  <c r="BY950" i="235"/>
  <c r="BX953" i="235"/>
  <c r="BZ953" i="235"/>
  <c r="BZ959" i="235"/>
  <c r="BZ969" i="235" s="1"/>
  <c r="BZ962" i="235"/>
  <c r="BZ967" i="235"/>
  <c r="BZ965" i="235"/>
  <c r="BZ964" i="235"/>
  <c r="BZ963" i="235"/>
  <c r="BZ957" i="235"/>
  <c r="BX956" i="235"/>
  <c r="BZ956" i="235" s="1"/>
  <c r="BZ955" i="235"/>
  <c r="BZ954" i="235"/>
  <c r="BW950" i="235"/>
  <c r="BW947" i="235"/>
  <c r="BW946" i="235"/>
  <c r="BW945" i="235"/>
  <c r="BW944" i="235"/>
  <c r="BY920" i="235"/>
  <c r="BX923" i="235"/>
  <c r="BZ923" i="235"/>
  <c r="BZ929" i="235"/>
  <c r="BZ932" i="235"/>
  <c r="BZ937" i="235"/>
  <c r="BZ935" i="235"/>
  <c r="BZ934" i="235"/>
  <c r="BZ933" i="235"/>
  <c r="BZ927" i="235"/>
  <c r="BX926" i="235"/>
  <c r="BZ926" i="235" s="1"/>
  <c r="BZ925" i="235"/>
  <c r="BZ924" i="235"/>
  <c r="BW920" i="235"/>
  <c r="BW917" i="235"/>
  <c r="BW916" i="235"/>
  <c r="BW915" i="235"/>
  <c r="BW914" i="235"/>
  <c r="BY890" i="235"/>
  <c r="BX893" i="235"/>
  <c r="BZ893" i="235"/>
  <c r="BZ899" i="235"/>
  <c r="BZ909" i="235" s="1"/>
  <c r="BZ902" i="235"/>
  <c r="BZ907" i="235"/>
  <c r="BZ905" i="235"/>
  <c r="BZ904" i="235"/>
  <c r="BZ903" i="235"/>
  <c r="BZ897" i="235"/>
  <c r="BX896" i="235"/>
  <c r="BZ896" i="235" s="1"/>
  <c r="BZ895" i="235"/>
  <c r="BZ894" i="235"/>
  <c r="BW890" i="235"/>
  <c r="BW887" i="235"/>
  <c r="BW886" i="235"/>
  <c r="BW885" i="235"/>
  <c r="BW884" i="235"/>
  <c r="BY860" i="235"/>
  <c r="BX863" i="235"/>
  <c r="BZ863" i="235"/>
  <c r="BZ869" i="235"/>
  <c r="BZ872" i="235"/>
  <c r="BZ877" i="235"/>
  <c r="BZ875" i="235"/>
  <c r="BZ874" i="235"/>
  <c r="BZ873" i="235"/>
  <c r="BZ867" i="235"/>
  <c r="BX866" i="235"/>
  <c r="BZ866" i="235" s="1"/>
  <c r="BZ865" i="235"/>
  <c r="BZ864" i="235"/>
  <c r="BW860" i="235"/>
  <c r="BW857" i="235"/>
  <c r="BW856" i="235"/>
  <c r="BW855" i="235"/>
  <c r="BW854" i="235"/>
  <c r="BY830" i="235"/>
  <c r="BX833" i="235"/>
  <c r="BZ833" i="235"/>
  <c r="BZ839" i="235"/>
  <c r="BZ849" i="235" s="1"/>
  <c r="BZ842" i="235"/>
  <c r="BZ847" i="235"/>
  <c r="BZ845" i="235"/>
  <c r="BZ844" i="235"/>
  <c r="BZ843" i="235"/>
  <c r="BZ837" i="235"/>
  <c r="BX836" i="235"/>
  <c r="BZ836" i="235" s="1"/>
  <c r="BZ835" i="235"/>
  <c r="BZ834" i="235"/>
  <c r="BW830" i="235"/>
  <c r="BW827" i="235"/>
  <c r="BW826" i="235"/>
  <c r="BW825" i="235"/>
  <c r="BW824" i="235"/>
  <c r="BY800" i="235"/>
  <c r="BX803" i="235"/>
  <c r="BZ803" i="235"/>
  <c r="BZ809" i="235"/>
  <c r="BZ819" i="235" s="1"/>
  <c r="BZ812" i="235"/>
  <c r="BZ817" i="235"/>
  <c r="BZ815" i="235"/>
  <c r="BZ814" i="235"/>
  <c r="BZ813" i="235"/>
  <c r="BZ807" i="235"/>
  <c r="BX806" i="235"/>
  <c r="BZ806" i="235" s="1"/>
  <c r="BZ805" i="235"/>
  <c r="BZ804" i="235"/>
  <c r="BW800" i="235"/>
  <c r="BW797" i="235"/>
  <c r="BW796" i="235"/>
  <c r="BW795" i="235"/>
  <c r="BW794" i="235"/>
  <c r="BY770" i="235"/>
  <c r="BX773" i="235"/>
  <c r="BZ773" i="235"/>
  <c r="BZ779" i="235"/>
  <c r="BZ789" i="235" s="1"/>
  <c r="BZ782" i="235"/>
  <c r="BZ787" i="235"/>
  <c r="BZ785" i="235"/>
  <c r="BZ784" i="235"/>
  <c r="BZ783" i="235"/>
  <c r="BZ777" i="235"/>
  <c r="BX776" i="235"/>
  <c r="BZ776" i="235" s="1"/>
  <c r="BZ775" i="235"/>
  <c r="BZ774" i="235"/>
  <c r="BW770" i="235"/>
  <c r="BW767" i="235"/>
  <c r="BW766" i="235"/>
  <c r="BW764" i="235"/>
  <c r="BY740" i="235"/>
  <c r="BZ743" i="235" s="1"/>
  <c r="BX743" i="235"/>
  <c r="BZ749" i="235"/>
  <c r="BZ759" i="235" s="1"/>
  <c r="BZ752" i="235"/>
  <c r="BZ757" i="235" s="1"/>
  <c r="BZ755" i="235"/>
  <c r="BZ754" i="235"/>
  <c r="BZ753" i="235"/>
  <c r="BZ747" i="235"/>
  <c r="BX746" i="235"/>
  <c r="BZ746" i="235"/>
  <c r="BZ745" i="235"/>
  <c r="BZ744" i="235"/>
  <c r="BW740" i="235"/>
  <c r="BW737" i="235"/>
  <c r="BW736" i="235"/>
  <c r="BW735" i="235"/>
  <c r="BW734" i="235"/>
  <c r="BY710" i="235"/>
  <c r="BZ713" i="235" s="1"/>
  <c r="BZ719" i="235" s="1"/>
  <c r="BZ729" i="235" s="1"/>
  <c r="BX713" i="235"/>
  <c r="BZ722" i="235"/>
  <c r="BZ727" i="235"/>
  <c r="BZ725" i="235"/>
  <c r="BZ724" i="235"/>
  <c r="BZ723" i="235"/>
  <c r="BZ717" i="235"/>
  <c r="BX716" i="235"/>
  <c r="BZ715" i="235"/>
  <c r="BZ714" i="235"/>
  <c r="BW710" i="235"/>
  <c r="BW707" i="235"/>
  <c r="BW706" i="235"/>
  <c r="BW705" i="235"/>
  <c r="BW704" i="235"/>
  <c r="BY680" i="235"/>
  <c r="BX683" i="235"/>
  <c r="BZ683" i="235"/>
  <c r="BZ689" i="235" s="1"/>
  <c r="BZ692" i="235"/>
  <c r="BZ697" i="235" s="1"/>
  <c r="BZ695" i="235"/>
  <c r="BZ694" i="235"/>
  <c r="BZ693" i="235"/>
  <c r="BZ687" i="235"/>
  <c r="BX686" i="235"/>
  <c r="BZ686" i="235"/>
  <c r="BZ685" i="235"/>
  <c r="BZ684" i="235"/>
  <c r="BW680" i="235"/>
  <c r="BW677" i="235"/>
  <c r="BW676" i="235"/>
  <c r="BW675" i="235"/>
  <c r="BW674" i="235"/>
  <c r="BY650" i="235"/>
  <c r="BX653" i="235"/>
  <c r="BZ653" i="235"/>
  <c r="BZ659" i="235" s="1"/>
  <c r="BZ669" i="235" s="1"/>
  <c r="BZ662" i="235"/>
  <c r="BZ667" i="235" s="1"/>
  <c r="BZ665" i="235"/>
  <c r="BZ664" i="235"/>
  <c r="BZ663" i="235"/>
  <c r="BZ657" i="235"/>
  <c r="BX656" i="235"/>
  <c r="BZ656" i="235"/>
  <c r="BZ655" i="235"/>
  <c r="BZ654" i="235"/>
  <c r="BW650" i="235"/>
  <c r="BW647" i="235"/>
  <c r="BW646" i="235"/>
  <c r="BW644" i="235"/>
  <c r="BY620" i="235"/>
  <c r="BZ623" i="235" s="1"/>
  <c r="BZ629" i="235" s="1"/>
  <c r="BZ639" i="235" s="1"/>
  <c r="BX623" i="235"/>
  <c r="BZ632" i="235"/>
  <c r="BZ637" i="235"/>
  <c r="BZ635" i="235"/>
  <c r="BZ634" i="235"/>
  <c r="BZ633" i="235"/>
  <c r="BZ627" i="235"/>
  <c r="BX626" i="235"/>
  <c r="BZ626" i="235"/>
  <c r="BZ625" i="235"/>
  <c r="BZ624" i="235"/>
  <c r="BW620" i="235"/>
  <c r="BW617" i="235"/>
  <c r="BW616" i="235"/>
  <c r="BW614" i="235"/>
  <c r="BY590" i="235"/>
  <c r="BX593" i="235"/>
  <c r="BZ593" i="235" s="1"/>
  <c r="BZ599" i="235" s="1"/>
  <c r="BZ609" i="235" s="1"/>
  <c r="BZ602" i="235"/>
  <c r="BZ607" i="235"/>
  <c r="BZ605" i="235"/>
  <c r="BZ604" i="235"/>
  <c r="BZ603" i="235"/>
  <c r="BZ597" i="235"/>
  <c r="BX596" i="235"/>
  <c r="BZ596" i="235" s="1"/>
  <c r="BZ595" i="235"/>
  <c r="BZ594" i="235"/>
  <c r="BW590" i="235"/>
  <c r="BW587" i="235"/>
  <c r="BW586" i="235"/>
  <c r="BW584" i="235"/>
  <c r="BY560" i="235"/>
  <c r="BX563" i="235"/>
  <c r="BZ563" i="235"/>
  <c r="BZ569" i="235" s="1"/>
  <c r="BZ579" i="235" s="1"/>
  <c r="BZ572" i="235"/>
  <c r="BZ577" i="235"/>
  <c r="BZ575" i="235"/>
  <c r="BZ574" i="235"/>
  <c r="BZ573" i="235"/>
  <c r="BZ567" i="235"/>
  <c r="BX566" i="235"/>
  <c r="BZ566" i="235"/>
  <c r="BZ565" i="235"/>
  <c r="BZ564" i="235"/>
  <c r="BW560" i="235"/>
  <c r="BW557" i="235"/>
  <c r="BW556" i="235"/>
  <c r="BW554" i="235"/>
  <c r="BY530" i="235"/>
  <c r="BX533" i="235"/>
  <c r="BZ533" i="235" s="1"/>
  <c r="BZ539" i="235" s="1"/>
  <c r="BZ549" i="235" s="1"/>
  <c r="BZ542" i="235"/>
  <c r="BZ547" i="235"/>
  <c r="BZ545" i="235"/>
  <c r="BZ544" i="235"/>
  <c r="BZ543" i="235"/>
  <c r="BZ537" i="235"/>
  <c r="BX536" i="235"/>
  <c r="BZ536" i="235" s="1"/>
  <c r="BZ535" i="235"/>
  <c r="BZ534" i="235"/>
  <c r="BW530" i="235"/>
  <c r="BW527" i="235"/>
  <c r="BW526" i="235"/>
  <c r="BW525" i="235"/>
  <c r="BW524" i="235"/>
  <c r="BY500" i="235"/>
  <c r="BX503" i="235"/>
  <c r="BZ503" i="235" s="1"/>
  <c r="BZ509" i="235" s="1"/>
  <c r="BZ519" i="235" s="1"/>
  <c r="BZ512" i="235"/>
  <c r="BZ517" i="235"/>
  <c r="BZ515" i="235"/>
  <c r="BZ514" i="235"/>
  <c r="BZ513" i="235"/>
  <c r="BZ507" i="235"/>
  <c r="BX506" i="235"/>
  <c r="BZ506" i="235" s="1"/>
  <c r="BZ505" i="235"/>
  <c r="BZ504" i="235"/>
  <c r="BW500" i="235"/>
  <c r="BW497" i="235"/>
  <c r="BW496" i="235"/>
  <c r="BW495" i="235"/>
  <c r="BW494" i="235"/>
  <c r="BY470" i="235"/>
  <c r="BX473" i="235"/>
  <c r="BZ473" i="235" s="1"/>
  <c r="BZ479" i="235" s="1"/>
  <c r="BZ489" i="235" s="1"/>
  <c r="BZ482" i="235"/>
  <c r="BZ487" i="235"/>
  <c r="BZ485" i="235"/>
  <c r="BZ484" i="235"/>
  <c r="BZ483" i="235"/>
  <c r="BZ477" i="235"/>
  <c r="BX476" i="235"/>
  <c r="BZ476" i="235" s="1"/>
  <c r="BZ475" i="235"/>
  <c r="BZ474" i="235"/>
  <c r="BW470" i="235"/>
  <c r="BW467" i="235"/>
  <c r="BW466" i="235"/>
  <c r="BW465" i="235"/>
  <c r="BW464" i="235"/>
  <c r="BY440" i="235"/>
  <c r="BX443" i="235"/>
  <c r="BZ443" i="235" s="1"/>
  <c r="BZ449" i="235" s="1"/>
  <c r="BZ459" i="235" s="1"/>
  <c r="BZ452" i="235"/>
  <c r="BZ457" i="235"/>
  <c r="BZ455" i="235"/>
  <c r="BZ454" i="235"/>
  <c r="BZ453" i="235"/>
  <c r="BZ447" i="235"/>
  <c r="BX446" i="235"/>
  <c r="BZ446" i="235" s="1"/>
  <c r="BZ445" i="235"/>
  <c r="BZ444" i="235"/>
  <c r="BW440" i="235"/>
  <c r="BW437" i="235"/>
  <c r="BW436" i="235"/>
  <c r="BW435" i="235"/>
  <c r="BW434" i="235"/>
  <c r="BY410" i="235"/>
  <c r="BX413" i="235"/>
  <c r="BZ413" i="235" s="1"/>
  <c r="BZ419" i="235" s="1"/>
  <c r="BZ429" i="235" s="1"/>
  <c r="BZ422" i="235"/>
  <c r="BZ427" i="235"/>
  <c r="BZ425" i="235"/>
  <c r="BZ424" i="235"/>
  <c r="BZ423" i="235"/>
  <c r="BZ417" i="235"/>
  <c r="BX416" i="235"/>
  <c r="BZ416" i="235" s="1"/>
  <c r="BZ415" i="235"/>
  <c r="BZ414" i="235"/>
  <c r="BW410" i="235"/>
  <c r="BW407" i="235"/>
  <c r="BW406" i="235"/>
  <c r="BW405" i="235"/>
  <c r="BW404" i="235"/>
  <c r="BY380" i="235"/>
  <c r="BX383" i="235"/>
  <c r="BZ383" i="235" s="1"/>
  <c r="BZ389" i="235" s="1"/>
  <c r="BZ399" i="235" s="1"/>
  <c r="BZ392" i="235"/>
  <c r="BZ397" i="235"/>
  <c r="BZ395" i="235"/>
  <c r="BZ394" i="235"/>
  <c r="BZ393" i="235"/>
  <c r="BZ387" i="235"/>
  <c r="BX386" i="235"/>
  <c r="BZ386" i="235" s="1"/>
  <c r="BZ385" i="235"/>
  <c r="BZ384" i="235"/>
  <c r="BW380" i="235"/>
  <c r="BW377" i="235"/>
  <c r="BW376" i="235"/>
  <c r="BW375" i="235"/>
  <c r="BW374" i="235"/>
  <c r="BZ362" i="235"/>
  <c r="BZ367" i="235"/>
  <c r="BZ369" i="235" s="1"/>
  <c r="BZ365" i="235"/>
  <c r="BZ364" i="235"/>
  <c r="BZ363" i="235"/>
  <c r="BZ358" i="235"/>
  <c r="BY351" i="235"/>
  <c r="BZ357" i="235" s="1"/>
  <c r="BX357" i="235"/>
  <c r="BZ356" i="235"/>
  <c r="BZ355" i="235"/>
  <c r="BX354" i="235"/>
  <c r="BW351" i="235"/>
  <c r="BW348" i="235"/>
  <c r="BW347" i="235"/>
  <c r="BW346" i="235"/>
  <c r="BW345" i="235"/>
  <c r="BY322" i="235"/>
  <c r="BZ325" i="235" s="1"/>
  <c r="BZ331" i="235" s="1"/>
  <c r="BZ340" i="235" s="1"/>
  <c r="BX325" i="235"/>
  <c r="BZ333" i="235"/>
  <c r="BZ338" i="235"/>
  <c r="BZ336" i="235"/>
  <c r="BZ335" i="235"/>
  <c r="BZ334" i="235"/>
  <c r="BZ329" i="235"/>
  <c r="BX328" i="235"/>
  <c r="BZ328" i="235"/>
  <c r="BZ327" i="235"/>
  <c r="BZ326" i="235"/>
  <c r="BW322" i="235"/>
  <c r="BW319" i="235"/>
  <c r="BW318" i="235"/>
  <c r="BW316" i="235"/>
  <c r="BY292" i="235"/>
  <c r="BX295" i="235"/>
  <c r="BZ295" i="235" s="1"/>
  <c r="BZ301" i="235" s="1"/>
  <c r="BZ311" i="235" s="1"/>
  <c r="BZ304" i="235"/>
  <c r="BZ309" i="235"/>
  <c r="BZ307" i="235"/>
  <c r="BZ306" i="235"/>
  <c r="BZ305" i="235"/>
  <c r="BZ299" i="235"/>
  <c r="BX298" i="235"/>
  <c r="BZ298" i="235" s="1"/>
  <c r="BZ297" i="235"/>
  <c r="BZ296" i="235"/>
  <c r="BW292" i="235"/>
  <c r="BW289" i="235"/>
  <c r="BW288" i="235"/>
  <c r="BW286" i="235"/>
  <c r="BY262" i="235"/>
  <c r="BZ268" i="235" s="1"/>
  <c r="BX265" i="235"/>
  <c r="BZ265" i="235"/>
  <c r="BZ271" i="235" s="1"/>
  <c r="BZ274" i="235"/>
  <c r="BZ279" i="235" s="1"/>
  <c r="BZ277" i="235"/>
  <c r="BZ276" i="235"/>
  <c r="BZ275" i="235"/>
  <c r="BZ269" i="235"/>
  <c r="BX268" i="235"/>
  <c r="BZ267" i="235"/>
  <c r="BZ266" i="235"/>
  <c r="BW262" i="235"/>
  <c r="BW259" i="235"/>
  <c r="BW258" i="235"/>
  <c r="BW256" i="235"/>
  <c r="BY232" i="235"/>
  <c r="BZ235" i="235" s="1"/>
  <c r="BZ241" i="235" s="1"/>
  <c r="BZ251" i="235" s="1"/>
  <c r="BX235" i="235"/>
  <c r="BZ244" i="235"/>
  <c r="BZ249" i="235" s="1"/>
  <c r="BZ247" i="235"/>
  <c r="BZ246" i="235"/>
  <c r="BZ245" i="235"/>
  <c r="BZ239" i="235"/>
  <c r="BX238" i="235"/>
  <c r="BZ238" i="235"/>
  <c r="BZ237" i="235"/>
  <c r="BZ236" i="235"/>
  <c r="BW232" i="235"/>
  <c r="BW229" i="235"/>
  <c r="BW228" i="235"/>
  <c r="BW226" i="235"/>
  <c r="BY202" i="235"/>
  <c r="BX205" i="235"/>
  <c r="BZ205" i="235" s="1"/>
  <c r="BZ211" i="235" s="1"/>
  <c r="BZ221" i="235" s="1"/>
  <c r="BZ214" i="235"/>
  <c r="BZ219" i="235" s="1"/>
  <c r="BZ217" i="235"/>
  <c r="BZ216" i="235"/>
  <c r="BZ215" i="235"/>
  <c r="BZ209" i="235"/>
  <c r="BX208" i="235"/>
  <c r="BZ208" i="235" s="1"/>
  <c r="BZ207" i="235"/>
  <c r="BZ206" i="235"/>
  <c r="BW202" i="235"/>
  <c r="BW199" i="235"/>
  <c r="BW198" i="235"/>
  <c r="BW196" i="235"/>
  <c r="BY172" i="235"/>
  <c r="BX175" i="235"/>
  <c r="BZ175" i="235"/>
  <c r="BZ181" i="235" s="1"/>
  <c r="BZ184" i="235"/>
  <c r="BZ189" i="235" s="1"/>
  <c r="BZ187" i="235"/>
  <c r="BZ186" i="235"/>
  <c r="BZ185" i="235"/>
  <c r="BZ179" i="235"/>
  <c r="BX178" i="235"/>
  <c r="BZ178" i="235"/>
  <c r="BZ177" i="235"/>
  <c r="BZ176" i="235"/>
  <c r="BW172" i="235"/>
  <c r="BW51" i="235"/>
  <c r="BW9" i="235"/>
  <c r="BW8" i="235"/>
  <c r="C6" i="235"/>
  <c r="C5" i="235"/>
  <c r="C6" i="21"/>
  <c r="AA108" i="21"/>
  <c r="AC108" i="21" s="1"/>
  <c r="AA107" i="21"/>
  <c r="AC107" i="21" s="1"/>
  <c r="AA106" i="21"/>
  <c r="AC106" i="21"/>
  <c r="AA105" i="21"/>
  <c r="AA104" i="21"/>
  <c r="AC104" i="21" s="1"/>
  <c r="C15" i="151"/>
  <c r="CQ8" i="21"/>
  <c r="CQ9" i="21"/>
  <c r="CQ51" i="21"/>
  <c r="CQ172" i="21"/>
  <c r="CS172" i="21"/>
  <c r="CR175" i="21"/>
  <c r="CT175" i="21" s="1"/>
  <c r="CT181" i="21" s="1"/>
  <c r="CT191" i="21" s="1"/>
  <c r="CT176" i="21"/>
  <c r="CT177" i="21"/>
  <c r="CR178" i="21"/>
  <c r="CT178" i="21" s="1"/>
  <c r="CT179" i="21"/>
  <c r="CT184" i="21"/>
  <c r="CT185" i="21"/>
  <c r="CT186" i="21"/>
  <c r="CT187" i="21"/>
  <c r="CT189" i="21"/>
  <c r="CQ196" i="21"/>
  <c r="CQ198" i="21"/>
  <c r="CQ199" i="21"/>
  <c r="CQ202" i="21"/>
  <c r="CS202" i="21"/>
  <c r="CT205" i="21" s="1"/>
  <c r="CT211" i="21" s="1"/>
  <c r="CT221" i="21" s="1"/>
  <c r="CR205" i="21"/>
  <c r="CT206" i="21"/>
  <c r="CT207" i="21"/>
  <c r="CR208" i="21"/>
  <c r="CT209" i="21"/>
  <c r="CT214" i="21"/>
  <c r="CT215" i="21"/>
  <c r="CT216" i="21"/>
  <c r="CT217" i="21"/>
  <c r="CT219" i="21"/>
  <c r="CQ226" i="21"/>
  <c r="CQ228" i="21"/>
  <c r="CQ229" i="21"/>
  <c r="CQ232" i="21"/>
  <c r="CS232" i="21"/>
  <c r="CR235" i="21"/>
  <c r="CT235" i="21"/>
  <c r="CT241" i="21" s="1"/>
  <c r="CT251" i="21" s="1"/>
  <c r="CT236" i="21"/>
  <c r="CT237" i="21"/>
  <c r="CR238" i="21"/>
  <c r="CT238" i="21"/>
  <c r="CT239" i="21"/>
  <c r="CT244" i="21"/>
  <c r="CT245" i="21"/>
  <c r="CT246" i="21"/>
  <c r="CT247" i="21"/>
  <c r="CT249" i="21"/>
  <c r="CQ256" i="21"/>
  <c r="CQ258" i="21"/>
  <c r="CQ259" i="21"/>
  <c r="CQ262" i="21"/>
  <c r="CS262" i="21"/>
  <c r="CR265" i="21"/>
  <c r="CT265" i="21" s="1"/>
  <c r="CT271" i="21" s="1"/>
  <c r="CT281" i="21" s="1"/>
  <c r="CT266" i="21"/>
  <c r="CT267" i="21"/>
  <c r="CR268" i="21"/>
  <c r="CT268" i="21"/>
  <c r="CT269" i="21"/>
  <c r="CT274" i="21"/>
  <c r="CT275" i="21"/>
  <c r="CT276" i="21"/>
  <c r="CT277" i="21"/>
  <c r="CT279" i="21"/>
  <c r="CQ286" i="21"/>
  <c r="CQ288" i="21"/>
  <c r="CQ289" i="21"/>
  <c r="CQ292" i="21"/>
  <c r="CS292" i="21"/>
  <c r="CT295" i="21" s="1"/>
  <c r="CT301" i="21" s="1"/>
  <c r="CT311" i="21" s="1"/>
  <c r="CR295" i="21"/>
  <c r="CT296" i="21"/>
  <c r="CT297" i="21"/>
  <c r="CR298" i="21"/>
  <c r="CT299" i="21"/>
  <c r="CT304" i="21"/>
  <c r="CT305" i="21"/>
  <c r="CT306" i="21"/>
  <c r="CT307" i="21"/>
  <c r="CT309" i="21"/>
  <c r="CQ316" i="21"/>
  <c r="CQ318" i="21"/>
  <c r="CQ319" i="21"/>
  <c r="CQ322" i="21"/>
  <c r="CS322" i="21"/>
  <c r="CT328" i="21" s="1"/>
  <c r="CR325" i="21"/>
  <c r="CT325" i="21"/>
  <c r="CT331" i="21" s="1"/>
  <c r="CT340" i="21" s="1"/>
  <c r="CT326" i="21"/>
  <c r="CT327" i="21"/>
  <c r="CR328" i="21"/>
  <c r="CT329" i="21"/>
  <c r="CT333" i="21"/>
  <c r="CT334" i="21"/>
  <c r="CT335" i="21"/>
  <c r="CT336" i="21"/>
  <c r="CT338" i="21"/>
  <c r="CQ345" i="21"/>
  <c r="CQ346" i="21"/>
  <c r="CQ347" i="21"/>
  <c r="CQ348" i="21"/>
  <c r="CQ351" i="21"/>
  <c r="CS351" i="21"/>
  <c r="CR354" i="21"/>
  <c r="CT354" i="21" s="1"/>
  <c r="CT355" i="21"/>
  <c r="CT356" i="21"/>
  <c r="CR357" i="21"/>
  <c r="CT357" i="21" s="1"/>
  <c r="CT358" i="21"/>
  <c r="CT362" i="21"/>
  <c r="CT363" i="21"/>
  <c r="CT364" i="21"/>
  <c r="CT365" i="21"/>
  <c r="CT367" i="21"/>
  <c r="CT369" i="21"/>
  <c r="CQ374" i="21"/>
  <c r="CQ375" i="21"/>
  <c r="CQ376" i="21"/>
  <c r="CQ377" i="21"/>
  <c r="CQ380" i="21"/>
  <c r="CS380" i="21"/>
  <c r="CT383" i="21" s="1"/>
  <c r="CT389" i="21" s="1"/>
  <c r="CT399" i="21" s="1"/>
  <c r="CR383" i="21"/>
  <c r="CT384" i="21"/>
  <c r="CT385" i="21"/>
  <c r="CR386" i="21"/>
  <c r="CT387" i="21"/>
  <c r="CT392" i="21"/>
  <c r="CT393" i="21"/>
  <c r="CT394" i="21"/>
  <c r="CT395" i="21"/>
  <c r="CT397" i="21"/>
  <c r="CQ404" i="21"/>
  <c r="CQ405" i="21"/>
  <c r="CQ406" i="21"/>
  <c r="CQ407" i="21"/>
  <c r="CQ410" i="21"/>
  <c r="CS410" i="21"/>
  <c r="CT413" i="21" s="1"/>
  <c r="CT419" i="21" s="1"/>
  <c r="CT429" i="21" s="1"/>
  <c r="CR413" i="21"/>
  <c r="CT414" i="21"/>
  <c r="CT415" i="21"/>
  <c r="CR416" i="21"/>
  <c r="CT417" i="21"/>
  <c r="CT422" i="21"/>
  <c r="CT423" i="21"/>
  <c r="CT424" i="21"/>
  <c r="CT425" i="21"/>
  <c r="CT427" i="21"/>
  <c r="CQ434" i="21"/>
  <c r="CQ435" i="21"/>
  <c r="CQ436" i="21"/>
  <c r="CQ437" i="21"/>
  <c r="CQ440" i="21"/>
  <c r="CS440" i="21"/>
  <c r="CT443" i="21" s="1"/>
  <c r="CT449" i="21" s="1"/>
  <c r="CT459" i="21" s="1"/>
  <c r="CR443" i="21"/>
  <c r="CT444" i="21"/>
  <c r="CT445" i="21"/>
  <c r="CR446" i="21"/>
  <c r="CT447" i="21"/>
  <c r="CT452" i="21"/>
  <c r="CT453" i="21"/>
  <c r="CT454" i="21"/>
  <c r="CT455" i="21"/>
  <c r="CT457" i="21"/>
  <c r="CQ464" i="21"/>
  <c r="CQ465" i="21"/>
  <c r="CQ466" i="21"/>
  <c r="CQ467" i="21"/>
  <c r="CQ470" i="21"/>
  <c r="CS470" i="21"/>
  <c r="CT473" i="21" s="1"/>
  <c r="CT479" i="21" s="1"/>
  <c r="CT489" i="21" s="1"/>
  <c r="CR473" i="21"/>
  <c r="CT474" i="21"/>
  <c r="CT475" i="21"/>
  <c r="CR476" i="21"/>
  <c r="CT477" i="21"/>
  <c r="CT482" i="21"/>
  <c r="CT483" i="21"/>
  <c r="CT484" i="21"/>
  <c r="CT485" i="21"/>
  <c r="CT487" i="21"/>
  <c r="CQ494" i="21"/>
  <c r="CQ495" i="21"/>
  <c r="CQ496" i="21"/>
  <c r="CQ497" i="21"/>
  <c r="CQ500" i="21"/>
  <c r="CS500" i="21"/>
  <c r="CT503" i="21" s="1"/>
  <c r="CT509" i="21" s="1"/>
  <c r="CT519" i="21" s="1"/>
  <c r="CR503" i="21"/>
  <c r="CT504" i="21"/>
  <c r="CT505" i="21"/>
  <c r="CR506" i="21"/>
  <c r="CT507" i="21"/>
  <c r="CT512" i="21"/>
  <c r="CT513" i="21"/>
  <c r="CT514" i="21"/>
  <c r="CT515" i="21"/>
  <c r="CT517" i="21"/>
  <c r="CQ524" i="21"/>
  <c r="CQ525" i="21"/>
  <c r="CQ526" i="21"/>
  <c r="CQ527" i="21"/>
  <c r="CQ530" i="21"/>
  <c r="CS530" i="21"/>
  <c r="CT533" i="21" s="1"/>
  <c r="CT539" i="21" s="1"/>
  <c r="CT549" i="21" s="1"/>
  <c r="CR533" i="21"/>
  <c r="CT534" i="21"/>
  <c r="CT535" i="21"/>
  <c r="CR536" i="21"/>
  <c r="CT537" i="21"/>
  <c r="CT542" i="21"/>
  <c r="CT543" i="21"/>
  <c r="CT544" i="21"/>
  <c r="CT545" i="21"/>
  <c r="CT547" i="21"/>
  <c r="CQ554" i="21"/>
  <c r="CQ556" i="21"/>
  <c r="CQ557" i="21"/>
  <c r="CQ560" i="21"/>
  <c r="CS560" i="21"/>
  <c r="CR563" i="21"/>
  <c r="CT563" i="21" s="1"/>
  <c r="CT569" i="21" s="1"/>
  <c r="CT579" i="21" s="1"/>
  <c r="CT564" i="21"/>
  <c r="CT565" i="21"/>
  <c r="CR566" i="21"/>
  <c r="CT566" i="21"/>
  <c r="CT567" i="21"/>
  <c r="CT572" i="21"/>
  <c r="CT573" i="21"/>
  <c r="CT574" i="21"/>
  <c r="CT575" i="21"/>
  <c r="CT577" i="21"/>
  <c r="CQ584" i="21"/>
  <c r="CQ586" i="21"/>
  <c r="CQ587" i="21"/>
  <c r="CQ590" i="21"/>
  <c r="CS590" i="21"/>
  <c r="CR593" i="21"/>
  <c r="CT593" i="21" s="1"/>
  <c r="CT599" i="21" s="1"/>
  <c r="CT609" i="21" s="1"/>
  <c r="CT594" i="21"/>
  <c r="CT595" i="21"/>
  <c r="CR596" i="21"/>
  <c r="CT596" i="21" s="1"/>
  <c r="CT597" i="21"/>
  <c r="CT602" i="21"/>
  <c r="CT603" i="21"/>
  <c r="CT604" i="21"/>
  <c r="CT605" i="21"/>
  <c r="CT607" i="21"/>
  <c r="CQ614" i="21"/>
  <c r="CQ616" i="21"/>
  <c r="CQ617" i="21"/>
  <c r="CQ620" i="21"/>
  <c r="CS620" i="21"/>
  <c r="CT623" i="21" s="1"/>
  <c r="CT629" i="21" s="1"/>
  <c r="CT639" i="21" s="1"/>
  <c r="CR623" i="21"/>
  <c r="CT624" i="21"/>
  <c r="CT625" i="21"/>
  <c r="CR626" i="21"/>
  <c r="CT627" i="21"/>
  <c r="CT632" i="21"/>
  <c r="CT633" i="21"/>
  <c r="CT634" i="21"/>
  <c r="CT635" i="21"/>
  <c r="CT637" i="21"/>
  <c r="CQ644" i="21"/>
  <c r="CQ646" i="21"/>
  <c r="CQ647" i="21"/>
  <c r="CQ650" i="21"/>
  <c r="CS650" i="21"/>
  <c r="CR653" i="21"/>
  <c r="CT653" i="21"/>
  <c r="CT659" i="21" s="1"/>
  <c r="CT669" i="21" s="1"/>
  <c r="CT654" i="21"/>
  <c r="CT655" i="21"/>
  <c r="CR656" i="21"/>
  <c r="CT656" i="21"/>
  <c r="CT657" i="21"/>
  <c r="CT662" i="21"/>
  <c r="CT663" i="21"/>
  <c r="CT664" i="21"/>
  <c r="CT665" i="21"/>
  <c r="CT667" i="21"/>
  <c r="CQ674" i="21"/>
  <c r="CQ675" i="21"/>
  <c r="CQ676" i="21"/>
  <c r="CQ677" i="21"/>
  <c r="CQ680" i="21"/>
  <c r="CS680" i="21"/>
  <c r="CR683" i="21"/>
  <c r="CT683" i="21"/>
  <c r="CT689" i="21" s="1"/>
  <c r="CT699" i="21" s="1"/>
  <c r="CT684" i="21"/>
  <c r="CT685" i="21"/>
  <c r="CR686" i="21"/>
  <c r="CT686" i="21"/>
  <c r="CT687" i="21"/>
  <c r="CT692" i="21"/>
  <c r="CT693" i="21"/>
  <c r="CT694" i="21"/>
  <c r="CT695" i="21"/>
  <c r="CT697" i="21"/>
  <c r="CQ704" i="21"/>
  <c r="CQ705" i="21"/>
  <c r="CQ706" i="21"/>
  <c r="CQ707" i="21"/>
  <c r="CQ710" i="21"/>
  <c r="CS710" i="21"/>
  <c r="CR713" i="21"/>
  <c r="CT713" i="21"/>
  <c r="CT719" i="21" s="1"/>
  <c r="CT729" i="21" s="1"/>
  <c r="CT714" i="21"/>
  <c r="CT715" i="21"/>
  <c r="CR716" i="21"/>
  <c r="CT716" i="21"/>
  <c r="CT717" i="21"/>
  <c r="CT722" i="21"/>
  <c r="CT723" i="21"/>
  <c r="CT724" i="21"/>
  <c r="CT725" i="21"/>
  <c r="CT727" i="21"/>
  <c r="CQ734" i="21"/>
  <c r="CQ735" i="21"/>
  <c r="CQ736" i="21"/>
  <c r="CQ737" i="21"/>
  <c r="CQ740" i="21"/>
  <c r="CS740" i="21"/>
  <c r="CR743" i="21"/>
  <c r="CT743" i="21"/>
  <c r="CT749" i="21" s="1"/>
  <c r="CT759" i="21" s="1"/>
  <c r="CT744" i="21"/>
  <c r="CT745" i="21"/>
  <c r="CR746" i="21"/>
  <c r="CT746" i="21"/>
  <c r="CT747" i="21"/>
  <c r="CT752" i="21"/>
  <c r="CT753" i="21"/>
  <c r="CT754" i="21"/>
  <c r="CT755" i="21"/>
  <c r="CT757" i="21"/>
  <c r="CQ764" i="21"/>
  <c r="CQ766" i="21"/>
  <c r="CQ767" i="21"/>
  <c r="CQ770" i="21"/>
  <c r="CS770" i="21"/>
  <c r="CR773" i="21"/>
  <c r="CT773" i="21" s="1"/>
  <c r="CT779" i="21" s="1"/>
  <c r="CT789" i="21" s="1"/>
  <c r="CT774" i="21"/>
  <c r="CT775" i="21"/>
  <c r="CR776" i="21"/>
  <c r="CT776" i="21"/>
  <c r="CT777" i="21"/>
  <c r="CT782" i="21"/>
  <c r="CT783" i="21"/>
  <c r="CT784" i="21"/>
  <c r="CT785" i="21"/>
  <c r="CT787" i="21"/>
  <c r="CQ794" i="21"/>
  <c r="CQ795" i="21"/>
  <c r="CQ796" i="21"/>
  <c r="CQ797" i="21"/>
  <c r="CQ800" i="21"/>
  <c r="CS800" i="21"/>
  <c r="CT803" i="21" s="1"/>
  <c r="CT809" i="21" s="1"/>
  <c r="CT819" i="21" s="1"/>
  <c r="CR803" i="21"/>
  <c r="CT804" i="21"/>
  <c r="CT805" i="21"/>
  <c r="CR806" i="21"/>
  <c r="CT807" i="21"/>
  <c r="CT812" i="21"/>
  <c r="CT813" i="21"/>
  <c r="CT814" i="21"/>
  <c r="CT815" i="21"/>
  <c r="CT817" i="21"/>
  <c r="CQ824" i="21"/>
  <c r="CQ825" i="21"/>
  <c r="CQ826" i="21"/>
  <c r="CQ827" i="21"/>
  <c r="CQ830" i="21"/>
  <c r="CS830" i="21"/>
  <c r="CT833" i="21" s="1"/>
  <c r="CT839" i="21" s="1"/>
  <c r="CT849" i="21" s="1"/>
  <c r="CR833" i="21"/>
  <c r="CT834" i="21"/>
  <c r="CT835" i="21"/>
  <c r="CR836" i="21"/>
  <c r="CT836" i="21"/>
  <c r="CT837" i="21"/>
  <c r="CT842" i="21"/>
  <c r="CT843" i="21"/>
  <c r="CT844" i="21"/>
  <c r="CT845" i="21"/>
  <c r="CT847" i="21"/>
  <c r="CQ854" i="21"/>
  <c r="CQ855" i="21"/>
  <c r="CQ856" i="21"/>
  <c r="CQ857" i="21"/>
  <c r="CQ860" i="21"/>
  <c r="CS860" i="21"/>
  <c r="CT866" i="21" s="1"/>
  <c r="CR863" i="21"/>
  <c r="CT863" i="21"/>
  <c r="CT869" i="21" s="1"/>
  <c r="CT879" i="21" s="1"/>
  <c r="CT864" i="21"/>
  <c r="CT865" i="21"/>
  <c r="CR866" i="21"/>
  <c r="CT867" i="21"/>
  <c r="CT872" i="21"/>
  <c r="CT873" i="21"/>
  <c r="CT874" i="21"/>
  <c r="CT875" i="21"/>
  <c r="CT877" i="21"/>
  <c r="CQ884" i="21"/>
  <c r="CQ885" i="21"/>
  <c r="CQ886" i="21"/>
  <c r="CQ887" i="21"/>
  <c r="CQ890" i="21"/>
  <c r="CS890" i="21"/>
  <c r="CR893" i="21"/>
  <c r="CT893" i="21" s="1"/>
  <c r="CT899" i="21" s="1"/>
  <c r="CT909" i="21" s="1"/>
  <c r="CT894" i="21"/>
  <c r="CT895" i="21"/>
  <c r="CR896" i="21"/>
  <c r="CT896" i="21"/>
  <c r="CT897" i="21"/>
  <c r="CT902" i="21"/>
  <c r="CT903" i="21"/>
  <c r="CT904" i="21"/>
  <c r="CT905" i="21"/>
  <c r="CT907" i="21"/>
  <c r="CQ914" i="21"/>
  <c r="CQ915" i="21"/>
  <c r="CQ916" i="21"/>
  <c r="CQ917" i="21"/>
  <c r="CQ920" i="21"/>
  <c r="CS920" i="21"/>
  <c r="CT923" i="21" s="1"/>
  <c r="CT929" i="21" s="1"/>
  <c r="CT939" i="21" s="1"/>
  <c r="CR923" i="21"/>
  <c r="CT924" i="21"/>
  <c r="CT925" i="21"/>
  <c r="CR926" i="21"/>
  <c r="CT927" i="21"/>
  <c r="CT932" i="21"/>
  <c r="CT933" i="21"/>
  <c r="CT934" i="21"/>
  <c r="CT935" i="21"/>
  <c r="CT937" i="21"/>
  <c r="CQ944" i="21"/>
  <c r="CQ945" i="21"/>
  <c r="CQ946" i="21"/>
  <c r="CQ947" i="21"/>
  <c r="CQ950" i="21"/>
  <c r="CS950" i="21"/>
  <c r="CR953" i="21"/>
  <c r="CT953" i="21" s="1"/>
  <c r="CT959" i="21" s="1"/>
  <c r="CT969" i="21" s="1"/>
  <c r="CT954" i="21"/>
  <c r="CT955" i="21"/>
  <c r="CR956" i="21"/>
  <c r="CT956" i="21"/>
  <c r="CT957" i="21"/>
  <c r="CT962" i="21"/>
  <c r="CT963" i="21"/>
  <c r="CT964" i="21"/>
  <c r="CT965" i="21"/>
  <c r="CT967" i="21"/>
  <c r="CQ974" i="21"/>
  <c r="CQ975" i="21"/>
  <c r="CQ976" i="21"/>
  <c r="CQ977" i="21"/>
  <c r="CQ980" i="21"/>
  <c r="CS980" i="21"/>
  <c r="CT986" i="21" s="1"/>
  <c r="CR983" i="21"/>
  <c r="CT983" i="21"/>
  <c r="CT989" i="21" s="1"/>
  <c r="CT999" i="21" s="1"/>
  <c r="CT984" i="21"/>
  <c r="CT985" i="21"/>
  <c r="CR986" i="21"/>
  <c r="CT987" i="21"/>
  <c r="CT992" i="21"/>
  <c r="CT993" i="21"/>
  <c r="CT994" i="21"/>
  <c r="CT995" i="21"/>
  <c r="CT997" i="21"/>
  <c r="CQ1004" i="21"/>
  <c r="CQ1005" i="21"/>
  <c r="CQ1006" i="21"/>
  <c r="CQ1007" i="21"/>
  <c r="CQ1010" i="21"/>
  <c r="CS1010" i="21"/>
  <c r="CR1013" i="21"/>
  <c r="CT1013" i="21" s="1"/>
  <c r="CT1019" i="21" s="1"/>
  <c r="CT1029" i="21" s="1"/>
  <c r="CT1014" i="21"/>
  <c r="CT1015" i="21"/>
  <c r="CR1016" i="21"/>
  <c r="CT1016" i="21"/>
  <c r="CT1017" i="21"/>
  <c r="CT1022" i="21"/>
  <c r="CT1023" i="21"/>
  <c r="CT1024" i="21"/>
  <c r="CT1025" i="21"/>
  <c r="CT1027" i="21"/>
  <c r="CQ1034" i="21"/>
  <c r="CQ1035" i="21"/>
  <c r="CQ1036" i="21"/>
  <c r="CQ1037" i="21"/>
  <c r="CQ1040" i="21"/>
  <c r="CS1040" i="21"/>
  <c r="CT1043" i="21" s="1"/>
  <c r="CT1049" i="21" s="1"/>
  <c r="CT1059" i="21" s="1"/>
  <c r="CR1043" i="21"/>
  <c r="CT1044" i="21"/>
  <c r="CT1045" i="21"/>
  <c r="CR1046" i="21"/>
  <c r="CT1047" i="21"/>
  <c r="CT1052" i="21"/>
  <c r="CT1053" i="21"/>
  <c r="CT1054" i="21"/>
  <c r="CT1055" i="21"/>
  <c r="CT1057" i="21"/>
  <c r="CQ1064" i="21"/>
  <c r="CQ1065" i="21"/>
  <c r="CQ1066" i="21"/>
  <c r="CQ1067" i="21"/>
  <c r="CQ1070" i="21"/>
  <c r="CS1070" i="21"/>
  <c r="CR1073" i="21"/>
  <c r="CT1073" i="21" s="1"/>
  <c r="CT1079" i="21" s="1"/>
  <c r="CT1089" i="21" s="1"/>
  <c r="CT1074" i="21"/>
  <c r="CT1075" i="21"/>
  <c r="CR1076" i="21"/>
  <c r="CT1076" i="21"/>
  <c r="CT1077" i="21"/>
  <c r="CT1082" i="21"/>
  <c r="CT1083" i="21"/>
  <c r="CT1084" i="21"/>
  <c r="CT1085" i="21"/>
  <c r="CT1087" i="21"/>
  <c r="CQ1094" i="21"/>
  <c r="CQ1095" i="21"/>
  <c r="CQ1096" i="21"/>
  <c r="CQ1097" i="21"/>
  <c r="CQ1100" i="21"/>
  <c r="CS1100" i="21"/>
  <c r="CT1106" i="21" s="1"/>
  <c r="CR1103" i="21"/>
  <c r="CT1103" i="21"/>
  <c r="CT1109" i="21" s="1"/>
  <c r="CT1119" i="21" s="1"/>
  <c r="CT1104" i="21"/>
  <c r="CT1105" i="21"/>
  <c r="CR1106" i="21"/>
  <c r="CT1107" i="21"/>
  <c r="CT1112" i="21"/>
  <c r="CT1113" i="21"/>
  <c r="CT1114" i="21"/>
  <c r="CT1115" i="21"/>
  <c r="CT1117" i="21"/>
  <c r="CQ1124" i="21"/>
  <c r="CQ1125" i="21"/>
  <c r="CQ1126" i="21"/>
  <c r="CQ1127" i="21"/>
  <c r="CQ1130" i="21"/>
  <c r="CS1130" i="21"/>
  <c r="CR1133" i="21"/>
  <c r="CT1133" i="21" s="1"/>
  <c r="CT1139" i="21" s="1"/>
  <c r="CT1149" i="21" s="1"/>
  <c r="CT1134" i="21"/>
  <c r="CT1135" i="21"/>
  <c r="CR1136" i="21"/>
  <c r="CT1136" i="21"/>
  <c r="CT1137" i="21"/>
  <c r="CT1142" i="21"/>
  <c r="CT1143" i="21"/>
  <c r="CT1144" i="21"/>
  <c r="CT1145" i="21"/>
  <c r="CT1147" i="21"/>
  <c r="CQ1154" i="21"/>
  <c r="CQ1155" i="21"/>
  <c r="CQ1156" i="21"/>
  <c r="CQ1157" i="21"/>
  <c r="CQ1160" i="21"/>
  <c r="CS1160" i="21"/>
  <c r="CT1163" i="21" s="1"/>
  <c r="CT1169" i="21" s="1"/>
  <c r="CT1179" i="21" s="1"/>
  <c r="CR1163" i="21"/>
  <c r="CT1164" i="21"/>
  <c r="CT1165" i="21"/>
  <c r="CR1166" i="21"/>
  <c r="CT1167" i="21"/>
  <c r="CT1172" i="21"/>
  <c r="CT1173" i="21"/>
  <c r="CT1174" i="21"/>
  <c r="CT1175" i="21"/>
  <c r="CT1177" i="21"/>
  <c r="CQ1184" i="21"/>
  <c r="CQ1185" i="21"/>
  <c r="CQ1186" i="21"/>
  <c r="CQ1187" i="21"/>
  <c r="CQ1190" i="21"/>
  <c r="CS1190" i="21"/>
  <c r="CR1193" i="21"/>
  <c r="CT1193" i="21" s="1"/>
  <c r="CT1199" i="21" s="1"/>
  <c r="CT1209" i="21" s="1"/>
  <c r="CT1194" i="21"/>
  <c r="CT1195" i="21"/>
  <c r="CR1196" i="21"/>
  <c r="CT1196" i="21"/>
  <c r="CT1197" i="21"/>
  <c r="CT1202" i="21"/>
  <c r="CT1203" i="21"/>
  <c r="CT1204" i="21"/>
  <c r="CT1205" i="21"/>
  <c r="CT1207" i="21"/>
  <c r="CQ1214" i="21"/>
  <c r="CQ1215" i="21"/>
  <c r="CQ1216" i="21"/>
  <c r="CQ1217" i="21"/>
  <c r="CQ1220" i="21"/>
  <c r="CS1220" i="21"/>
  <c r="CT1226" i="21" s="1"/>
  <c r="CR1223" i="21"/>
  <c r="CT1223" i="21"/>
  <c r="CT1229" i="21" s="1"/>
  <c r="CT1239" i="21" s="1"/>
  <c r="CT1224" i="21"/>
  <c r="CT1225" i="21"/>
  <c r="CR1226" i="21"/>
  <c r="CT1227" i="21"/>
  <c r="CT1232" i="21"/>
  <c r="CT1233" i="21"/>
  <c r="CT1234" i="21"/>
  <c r="CT1235" i="21"/>
  <c r="CT1237" i="21"/>
  <c r="CQ1244" i="21"/>
  <c r="CQ1245" i="21"/>
  <c r="CQ1246" i="21"/>
  <c r="CQ1247" i="21"/>
  <c r="CQ1250" i="21"/>
  <c r="CS1250" i="21"/>
  <c r="CR1253" i="21"/>
  <c r="CT1253" i="21" s="1"/>
  <c r="CT1259" i="21" s="1"/>
  <c r="CT1269" i="21" s="1"/>
  <c r="CT1254" i="21"/>
  <c r="CT1255" i="21"/>
  <c r="CR1256" i="21"/>
  <c r="CT1256" i="21"/>
  <c r="CT1257" i="21"/>
  <c r="CT1262" i="21"/>
  <c r="CT1263" i="21"/>
  <c r="CT1264" i="21"/>
  <c r="CT1265" i="21"/>
  <c r="CT1267" i="21"/>
  <c r="CQ1274" i="21"/>
  <c r="CQ1275" i="21"/>
  <c r="CQ1276" i="21"/>
  <c r="CQ1277" i="21"/>
  <c r="CQ1280" i="21"/>
  <c r="CS1280" i="21"/>
  <c r="CT1283" i="21" s="1"/>
  <c r="CT1289" i="21" s="1"/>
  <c r="CT1299" i="21" s="1"/>
  <c r="CR1283" i="21"/>
  <c r="CT1284" i="21"/>
  <c r="CT1285" i="21"/>
  <c r="CR1286" i="21"/>
  <c r="CT1287" i="21"/>
  <c r="CT1292" i="21"/>
  <c r="CT1293" i="21"/>
  <c r="CT1294" i="21"/>
  <c r="CT1295" i="21"/>
  <c r="CT1297" i="21"/>
  <c r="CQ1304" i="21"/>
  <c r="CQ1305" i="21"/>
  <c r="CQ1306" i="21"/>
  <c r="CQ1307" i="21"/>
  <c r="CQ1310" i="21"/>
  <c r="CS1310" i="21"/>
  <c r="CT1313" i="21" s="1"/>
  <c r="CT1319" i="21" s="1"/>
  <c r="CT1329" i="21" s="1"/>
  <c r="CR1313" i="21"/>
  <c r="CT1314" i="21"/>
  <c r="CT1315" i="21"/>
  <c r="CR1316" i="21"/>
  <c r="CT1316" i="21"/>
  <c r="CT1317" i="21"/>
  <c r="CT1322" i="21"/>
  <c r="CT1323" i="21"/>
  <c r="CT1324" i="21"/>
  <c r="CT1325" i="21"/>
  <c r="CT1327" i="21"/>
  <c r="CQ1334" i="21"/>
  <c r="CQ1335" i="21"/>
  <c r="CQ1336" i="21"/>
  <c r="CQ1337" i="21"/>
  <c r="CQ1340" i="21"/>
  <c r="CS1340" i="21"/>
  <c r="CT1346" i="21" s="1"/>
  <c r="CR1343" i="21"/>
  <c r="CT1343" i="21"/>
  <c r="CT1349" i="21" s="1"/>
  <c r="CT1359" i="21" s="1"/>
  <c r="CT1344" i="21"/>
  <c r="CT1345" i="21"/>
  <c r="CR1346" i="21"/>
  <c r="CT1347" i="21"/>
  <c r="CT1352" i="21"/>
  <c r="CT1353" i="21"/>
  <c r="CT1354" i="21"/>
  <c r="CT1355" i="21"/>
  <c r="CT1357" i="21"/>
  <c r="CQ1364" i="21"/>
  <c r="CQ1365" i="21"/>
  <c r="CQ1366" i="21"/>
  <c r="CQ1367" i="21"/>
  <c r="CQ1370" i="21"/>
  <c r="CS1370" i="21"/>
  <c r="CR1373" i="21"/>
  <c r="CT1373" i="21" s="1"/>
  <c r="CT1379" i="21" s="1"/>
  <c r="CT1389" i="21" s="1"/>
  <c r="CT1374" i="21"/>
  <c r="CT1375" i="21"/>
  <c r="CR1376" i="21"/>
  <c r="CT1376" i="21"/>
  <c r="CT1377" i="21"/>
  <c r="CT1382" i="21"/>
  <c r="CT1383" i="21"/>
  <c r="CT1384" i="21"/>
  <c r="CT1385" i="21"/>
  <c r="CT1387" i="21"/>
  <c r="CQ1394" i="21"/>
  <c r="CQ1395" i="21"/>
  <c r="CQ1396" i="21"/>
  <c r="CQ1397" i="21"/>
  <c r="CQ1400" i="21"/>
  <c r="CS1400" i="21"/>
  <c r="CT1403" i="21" s="1"/>
  <c r="CT1409" i="21" s="1"/>
  <c r="CT1419" i="21" s="1"/>
  <c r="CR1403" i="21"/>
  <c r="CT1404" i="21"/>
  <c r="CT1405" i="21"/>
  <c r="CR1406" i="21"/>
  <c r="CT1407" i="21"/>
  <c r="CT1412" i="21"/>
  <c r="CT1413" i="21"/>
  <c r="CT1414" i="21"/>
  <c r="CT1415" i="21"/>
  <c r="CT1417" i="21"/>
  <c r="AC27" i="21"/>
  <c r="AC36" i="21"/>
  <c r="AC66" i="21"/>
  <c r="AC68" i="21"/>
  <c r="AC70" i="21"/>
  <c r="AC72" i="21"/>
  <c r="AC74" i="21"/>
  <c r="AC75" i="21"/>
  <c r="AC76" i="21"/>
  <c r="AC77" i="21"/>
  <c r="AC78" i="21"/>
  <c r="AC79" i="21"/>
  <c r="AC80" i="21"/>
  <c r="AC81" i="21"/>
  <c r="AC82" i="21"/>
  <c r="AC83" i="21"/>
  <c r="AC84" i="21"/>
  <c r="AC85" i="21"/>
  <c r="AC86" i="21"/>
  <c r="AC87" i="21"/>
  <c r="AC88" i="21"/>
  <c r="AC89" i="21"/>
  <c r="AC90" i="21"/>
  <c r="AC91" i="21"/>
  <c r="AC92" i="21"/>
  <c r="AC93" i="21"/>
  <c r="AC94" i="21"/>
  <c r="AC95" i="21"/>
  <c r="AC96" i="21"/>
  <c r="AC97" i="21"/>
  <c r="AC98" i="21"/>
  <c r="AC99" i="21"/>
  <c r="AC100" i="21"/>
  <c r="AC101" i="21"/>
  <c r="AC102" i="21"/>
  <c r="AC103" i="21"/>
  <c r="AC105" i="21"/>
  <c r="F35" i="151"/>
  <c r="F37" i="151" s="1"/>
  <c r="F41" i="151" s="1"/>
  <c r="C15" i="292"/>
  <c r="C15" i="308"/>
  <c r="C15" i="307"/>
  <c r="C15" i="303"/>
  <c r="C15" i="299"/>
  <c r="C15" i="295"/>
  <c r="C8" i="304"/>
  <c r="C8" i="303"/>
  <c r="C8" i="300"/>
  <c r="C8" i="299"/>
  <c r="C8" i="296"/>
  <c r="C8" i="295"/>
  <c r="J15" i="236"/>
  <c r="C31" i="236"/>
  <c r="F37" i="153"/>
  <c r="F41" i="153"/>
  <c r="F37" i="156"/>
  <c r="F41" i="156"/>
  <c r="F37" i="127"/>
  <c r="F41" i="127"/>
  <c r="F37" i="133"/>
  <c r="F41" i="133"/>
  <c r="F35" i="138"/>
  <c r="F37" i="138"/>
  <c r="F41" i="138" s="1"/>
  <c r="F37" i="139"/>
  <c r="F41" i="139" s="1"/>
  <c r="F37" i="141"/>
  <c r="F41" i="141" s="1"/>
  <c r="F37" i="143"/>
  <c r="F41" i="143" s="1"/>
  <c r="F35" i="144"/>
  <c r="F37" i="144" s="1"/>
  <c r="F41" i="144" s="1"/>
  <c r="F37" i="135"/>
  <c r="F41" i="135"/>
  <c r="F37" i="137"/>
  <c r="F41" i="137"/>
  <c r="F37" i="226"/>
  <c r="F41" i="226"/>
  <c r="F37" i="166"/>
  <c r="F41" i="166"/>
  <c r="F37" i="168"/>
  <c r="F41" i="168"/>
  <c r="F37" i="170"/>
  <c r="F41" i="170"/>
  <c r="F37" i="174"/>
  <c r="F41" i="174"/>
  <c r="F37" i="212"/>
  <c r="F41" i="212"/>
  <c r="F37" i="214"/>
  <c r="F41" i="214"/>
  <c r="F37" i="218"/>
  <c r="F41" i="218"/>
  <c r="F37" i="220"/>
  <c r="F41" i="220"/>
  <c r="F37" i="222"/>
  <c r="F41" i="222"/>
  <c r="F37" i="190"/>
  <c r="F41" i="190"/>
  <c r="F37" i="192"/>
  <c r="F41" i="192"/>
  <c r="F37" i="194"/>
  <c r="F41" i="194"/>
  <c r="F37" i="198"/>
  <c r="F41" i="198"/>
  <c r="F37" i="201"/>
  <c r="F41" i="201"/>
  <c r="F37" i="230"/>
  <c r="F41" i="230"/>
  <c r="F37" i="243"/>
  <c r="F41" i="243"/>
  <c r="F37" i="248"/>
  <c r="F41" i="248"/>
  <c r="F37" i="249"/>
  <c r="F41" i="249"/>
  <c r="F37" i="240"/>
  <c r="F41" i="240"/>
  <c r="G6" i="235"/>
  <c r="J71" i="236"/>
  <c r="I92" i="236" s="1"/>
  <c r="J73" i="236"/>
  <c r="I94" i="236"/>
  <c r="J74" i="236"/>
  <c r="J75" i="236"/>
  <c r="I96" i="236" s="1"/>
  <c r="J76" i="236"/>
  <c r="I97" i="236" s="1"/>
  <c r="F37" i="154"/>
  <c r="F41" i="154"/>
  <c r="F37" i="158"/>
  <c r="F41" i="158"/>
  <c r="F37" i="160"/>
  <c r="F41" i="160"/>
  <c r="F37" i="123"/>
  <c r="F41" i="123"/>
  <c r="F37" i="125"/>
  <c r="F41" i="125"/>
  <c r="F37" i="129"/>
  <c r="F41" i="129"/>
  <c r="F37" i="131"/>
  <c r="F41" i="131"/>
  <c r="F37" i="145"/>
  <c r="F41" i="145"/>
  <c r="F37" i="147"/>
  <c r="F41" i="147"/>
  <c r="F37" i="149"/>
  <c r="F41" i="149"/>
  <c r="F37" i="96"/>
  <c r="F41" i="96"/>
  <c r="F37" i="225"/>
  <c r="F41" i="225"/>
  <c r="G31" i="236"/>
  <c r="G106" i="236"/>
  <c r="AC65" i="21"/>
  <c r="AC61" i="21"/>
  <c r="AC57" i="21"/>
  <c r="AC52" i="21"/>
  <c r="AC48" i="21"/>
  <c r="AC44" i="21"/>
  <c r="AC40" i="21"/>
  <c r="AC109" i="21"/>
  <c r="AC113" i="21"/>
  <c r="AC117" i="21"/>
  <c r="AC121" i="21"/>
  <c r="AC125" i="21"/>
  <c r="AC129" i="21"/>
  <c r="AC133" i="21"/>
  <c r="AC138" i="21"/>
  <c r="AC142" i="21"/>
  <c r="AC146" i="21"/>
  <c r="AC150" i="21"/>
  <c r="J17" i="236"/>
  <c r="I38" i="236"/>
  <c r="H31" i="236"/>
  <c r="F31" i="236"/>
  <c r="D31" i="236"/>
  <c r="B31" i="236"/>
  <c r="AC154" i="21"/>
  <c r="AC158" i="21"/>
  <c r="AC162" i="21"/>
  <c r="AC166" i="21"/>
  <c r="B85" i="236"/>
  <c r="J77" i="236"/>
  <c r="I103" i="236"/>
  <c r="I48" i="236"/>
  <c r="I37" i="236"/>
  <c r="J31" i="236"/>
  <c r="C52" i="236"/>
  <c r="E52" i="236"/>
  <c r="C106" i="236"/>
  <c r="E106" i="236"/>
  <c r="I40" i="236"/>
  <c r="I42" i="236"/>
  <c r="I44" i="236"/>
  <c r="I46" i="236"/>
  <c r="I95" i="236"/>
  <c r="I98" i="236"/>
  <c r="I99" i="236"/>
  <c r="I100" i="236"/>
  <c r="I104" i="236"/>
  <c r="F37" i="252"/>
  <c r="F41" i="252" s="1"/>
  <c r="F37" i="254"/>
  <c r="F41" i="254" s="1"/>
  <c r="F37" i="255"/>
  <c r="F41" i="255" s="1"/>
  <c r="F37" i="257"/>
  <c r="F41" i="257" s="1"/>
  <c r="F37" i="259"/>
  <c r="F41" i="259" s="1"/>
  <c r="F37" i="260"/>
  <c r="F41" i="260" s="1"/>
  <c r="F37" i="262"/>
  <c r="F41" i="262" s="1"/>
  <c r="F37" i="263"/>
  <c r="F41" i="263" s="1"/>
  <c r="F37" i="265"/>
  <c r="F41" i="265" s="1"/>
  <c r="F37" i="267"/>
  <c r="F41" i="267" s="1"/>
  <c r="F37" i="268"/>
  <c r="F41" i="268" s="1"/>
  <c r="F37" i="270"/>
  <c r="F41" i="270" s="1"/>
  <c r="F37" i="271"/>
  <c r="F41" i="271" s="1"/>
  <c r="F37" i="273"/>
  <c r="F41" i="273" s="1"/>
  <c r="F37" i="275"/>
  <c r="F41" i="275" s="1"/>
  <c r="F37" i="276"/>
  <c r="F41" i="276" s="1"/>
  <c r="F37" i="278"/>
  <c r="F41" i="278" s="1"/>
  <c r="F37" i="279"/>
  <c r="F41" i="279" s="1"/>
  <c r="F37" i="281"/>
  <c r="F41" i="281" s="1"/>
  <c r="F37" i="283"/>
  <c r="F41" i="283" s="1"/>
  <c r="F37" i="284"/>
  <c r="F41" i="284" s="1"/>
  <c r="F37" i="286"/>
  <c r="F41" i="286" s="1"/>
  <c r="F37" i="287"/>
  <c r="F41" i="287" s="1"/>
  <c r="F37" i="289"/>
  <c r="F41" i="289" s="1"/>
  <c r="F37" i="291"/>
  <c r="F41" i="291" s="1"/>
  <c r="D52" i="236"/>
  <c r="F52" i="236"/>
  <c r="D106" i="236"/>
  <c r="F106" i="236"/>
  <c r="J69" i="236"/>
  <c r="I5" i="235"/>
  <c r="G52" i="236"/>
  <c r="C85" i="236"/>
  <c r="E85" i="236"/>
  <c r="G85" i="236"/>
  <c r="I85" i="236"/>
  <c r="G5" i="235"/>
  <c r="AC12" i="21"/>
  <c r="F37" i="293"/>
  <c r="F41" i="293"/>
  <c r="F37" i="294"/>
  <c r="F41" i="294"/>
  <c r="AC13" i="21"/>
  <c r="I49" i="236"/>
  <c r="I102" i="236"/>
  <c r="J85" i="236"/>
  <c r="I91" i="236"/>
  <c r="C8" i="290"/>
  <c r="C8" i="289"/>
  <c r="C8" i="286"/>
  <c r="C8" i="285"/>
  <c r="C8" i="282"/>
  <c r="C8" i="281"/>
  <c r="C8" i="278"/>
  <c r="C8" i="277"/>
  <c r="C8" i="274"/>
  <c r="C8" i="273"/>
  <c r="C8" i="270"/>
  <c r="C8" i="269"/>
  <c r="C8" i="266"/>
  <c r="C8" i="265"/>
  <c r="C8" i="262"/>
  <c r="C8" i="261"/>
  <c r="C8" i="258"/>
  <c r="C8" i="257"/>
  <c r="C8" i="254"/>
  <c r="C8" i="253"/>
  <c r="C8" i="310"/>
  <c r="C8" i="309"/>
  <c r="C8" i="308"/>
  <c r="C8" i="306"/>
  <c r="C8" i="305"/>
  <c r="C8" i="298"/>
  <c r="C8" i="297"/>
  <c r="I106" i="236" l="1"/>
  <c r="BZ191" i="235"/>
  <c r="BZ281" i="235"/>
  <c r="BZ699" i="235"/>
  <c r="CT1406" i="21"/>
  <c r="CT1286" i="21"/>
  <c r="CT1166" i="21"/>
  <c r="CT1046" i="21"/>
  <c r="CT926" i="21"/>
  <c r="CT806" i="21"/>
  <c r="CT626" i="21"/>
  <c r="CT208" i="21"/>
  <c r="CT536" i="21"/>
  <c r="CT506" i="21"/>
  <c r="CT476" i="21"/>
  <c r="CT446" i="21"/>
  <c r="CT416" i="21"/>
  <c r="CT386" i="21"/>
  <c r="BZ354" i="235"/>
  <c r="BZ716" i="235"/>
  <c r="BZ879" i="235"/>
  <c r="BZ939" i="235"/>
  <c r="BZ999" i="235"/>
  <c r="BZ1059" i="235"/>
  <c r="BZ1119" i="235"/>
  <c r="BZ1179" i="235"/>
  <c r="BZ1239" i="235"/>
  <c r="BZ1299" i="235"/>
  <c r="BZ1359" i="235"/>
  <c r="CT298" i="21"/>
  <c r="F37" i="142"/>
  <c r="F41" i="142" s="1"/>
  <c r="F37" i="146"/>
  <c r="F41" i="146" s="1"/>
  <c r="F37" i="128"/>
  <c r="F41" i="128" s="1"/>
  <c r="F35" i="163"/>
  <c r="F37" i="163" s="1"/>
  <c r="F41" i="163" s="1"/>
  <c r="F35" i="167"/>
  <c r="F37" i="167" s="1"/>
  <c r="F41" i="167" s="1"/>
  <c r="F35" i="172"/>
  <c r="F37" i="172" s="1"/>
  <c r="F41" i="172" s="1"/>
  <c r="F35" i="219"/>
  <c r="F37" i="219" s="1"/>
  <c r="F41" i="219" s="1"/>
  <c r="F35" i="188"/>
  <c r="F37" i="188" s="1"/>
  <c r="F41" i="188" s="1"/>
  <c r="F35" i="200"/>
  <c r="F37" i="200" s="1"/>
  <c r="F41" i="200" s="1"/>
  <c r="F35" i="232"/>
  <c r="F37" i="232" s="1"/>
  <c r="F41" i="232" s="1"/>
  <c r="AC39" i="21"/>
  <c r="AC115" i="21"/>
  <c r="AC135" i="21"/>
  <c r="AC148" i="21"/>
  <c r="F35" i="246"/>
  <c r="F37" i="246" s="1"/>
  <c r="F41" i="246" s="1"/>
  <c r="F35" i="251"/>
  <c r="F37" i="251" s="1"/>
  <c r="F41" i="251" s="1"/>
  <c r="F35" i="150"/>
  <c r="F37" i="150" s="1"/>
  <c r="F41" i="150" s="1"/>
  <c r="F35" i="224"/>
  <c r="F37" i="224" s="1"/>
  <c r="F41" i="224" s="1"/>
  <c r="F35" i="175"/>
  <c r="F37" i="175" s="1"/>
  <c r="F41" i="175" s="1"/>
  <c r="F35" i="216"/>
  <c r="F37" i="216" s="1"/>
  <c r="F41" i="216" s="1"/>
  <c r="F35" i="191"/>
  <c r="F37" i="191" s="1"/>
  <c r="F41" i="191" s="1"/>
  <c r="F35" i="196"/>
  <c r="F37" i="196" s="1"/>
  <c r="F41" i="196" s="1"/>
  <c r="F35" i="244"/>
  <c r="F37" i="244" s="1"/>
  <c r="F41" i="244" s="1"/>
  <c r="F35" i="242"/>
  <c r="F37" i="242" s="1"/>
  <c r="F41" i="242" s="1"/>
  <c r="F35" i="253"/>
  <c r="F35" i="258"/>
  <c r="F37" i="258" s="1"/>
  <c r="F41" i="258" s="1"/>
  <c r="F27" i="261"/>
  <c r="F37" i="261" s="1"/>
  <c r="F41" i="261" s="1"/>
  <c r="F27" i="264"/>
  <c r="F37" i="264" s="1"/>
  <c r="F41" i="264" s="1"/>
  <c r="F35" i="274"/>
  <c r="F37" i="274" s="1"/>
  <c r="F41" i="274" s="1"/>
  <c r="F27" i="277"/>
  <c r="F37" i="277" s="1"/>
  <c r="F41" i="277" s="1"/>
  <c r="F27" i="280"/>
  <c r="F37" i="280" s="1"/>
  <c r="F41" i="280" s="1"/>
  <c r="F35" i="290"/>
  <c r="F37" i="290" s="1"/>
  <c r="F41" i="290" s="1"/>
  <c r="AC134" i="21"/>
  <c r="F37" i="292"/>
  <c r="F41" i="292" s="1"/>
  <c r="F27" i="253"/>
  <c r="F37" i="253" s="1"/>
  <c r="F41" i="253" s="1"/>
  <c r="F27" i="256"/>
  <c r="F37" i="256" s="1"/>
  <c r="F41" i="256" s="1"/>
  <c r="F35" i="266"/>
  <c r="F37" i="266" s="1"/>
  <c r="F41" i="266" s="1"/>
  <c r="F27" i="269"/>
  <c r="F37" i="269" s="1"/>
  <c r="F41" i="269" s="1"/>
  <c r="F27" i="272"/>
  <c r="F37" i="272" s="1"/>
  <c r="F41" i="272" s="1"/>
  <c r="F35" i="282"/>
  <c r="F37" i="282" s="1"/>
  <c r="F41" i="282" s="1"/>
  <c r="F27" i="285"/>
  <c r="F37" i="285" s="1"/>
  <c r="F41" i="285" s="1"/>
  <c r="F27" i="288"/>
  <c r="F37" i="288" s="1"/>
  <c r="F41" i="288" s="1"/>
  <c r="I31" i="236"/>
  <c r="F37" i="297"/>
  <c r="F41" i="297" s="1"/>
  <c r="AC161" i="21"/>
  <c r="E31" i="236"/>
  <c r="AC152" i="21"/>
  <c r="AC165" i="21"/>
  <c r="I45" i="236"/>
  <c r="I52" i="236" s="1"/>
</calcChain>
</file>

<file path=xl/sharedStrings.xml><?xml version="1.0" encoding="utf-8"?>
<sst xmlns="http://schemas.openxmlformats.org/spreadsheetml/2006/main" count="8898" uniqueCount="263">
  <si>
    <t>No.</t>
  </si>
  <si>
    <t xml:space="preserve"> </t>
  </si>
  <si>
    <t>Rank</t>
  </si>
  <si>
    <t>Name</t>
  </si>
  <si>
    <t>Days</t>
  </si>
  <si>
    <t>Rate</t>
  </si>
  <si>
    <t>Basic</t>
  </si>
  <si>
    <t>Leave</t>
  </si>
  <si>
    <t>O.Time</t>
  </si>
  <si>
    <t>Various</t>
  </si>
  <si>
    <t>Cash</t>
  </si>
  <si>
    <t>Wages</t>
  </si>
  <si>
    <t>Earnings</t>
  </si>
  <si>
    <t>Balance</t>
  </si>
  <si>
    <t>M/S SOUTHERN CROSS</t>
  </si>
  <si>
    <t>CREW N0:</t>
  </si>
  <si>
    <t>RANK :</t>
  </si>
  <si>
    <t>NAME :</t>
  </si>
  <si>
    <t>Sign on :</t>
  </si>
  <si>
    <t>Sign off:</t>
  </si>
  <si>
    <t>Period :</t>
  </si>
  <si>
    <t>Days :</t>
  </si>
  <si>
    <t>EARNINGS</t>
  </si>
  <si>
    <t>Total in USD</t>
  </si>
  <si>
    <t>Guarantie wages</t>
  </si>
  <si>
    <t>Total Earnings</t>
  </si>
  <si>
    <t>DEDUCTIONS</t>
  </si>
  <si>
    <t>Allotment</t>
  </si>
  <si>
    <t>Single payment</t>
  </si>
  <si>
    <t>Cash advance</t>
  </si>
  <si>
    <t>Total Deductions</t>
  </si>
  <si>
    <t>Balance end of month in USD</t>
  </si>
  <si>
    <t>Pay</t>
  </si>
  <si>
    <t>WAGES</t>
  </si>
  <si>
    <t>Bonus</t>
  </si>
  <si>
    <t xml:space="preserve">Balance </t>
  </si>
  <si>
    <t>Brought forward last month</t>
  </si>
  <si>
    <t>Balance of Wages</t>
  </si>
  <si>
    <t>Travel Days</t>
  </si>
  <si>
    <t>Sign off :</t>
  </si>
  <si>
    <t>Seaman sign</t>
  </si>
  <si>
    <t>__________________</t>
  </si>
  <si>
    <t>______________</t>
  </si>
  <si>
    <t>Travel</t>
  </si>
  <si>
    <t>Leave Pay</t>
  </si>
  <si>
    <t>Payment of the above sum settles all my claims against Ship and Owners.</t>
  </si>
  <si>
    <t>Total (USD)</t>
  </si>
  <si>
    <t>Owner's bonus</t>
  </si>
  <si>
    <t>$</t>
  </si>
  <si>
    <t>Monthly Allotment</t>
  </si>
  <si>
    <t>Seniority</t>
  </si>
  <si>
    <t>VESSEL :</t>
  </si>
  <si>
    <t>Extra Overtime</t>
  </si>
  <si>
    <t>Slopchest</t>
  </si>
  <si>
    <t>Various (seniority)</t>
  </si>
  <si>
    <t>Fixed Overtime</t>
  </si>
  <si>
    <t>Owner's</t>
  </si>
  <si>
    <t>Extra</t>
  </si>
  <si>
    <t>Advance</t>
  </si>
  <si>
    <t>Deductions</t>
  </si>
  <si>
    <t>Fixed</t>
  </si>
  <si>
    <t>DECK</t>
  </si>
  <si>
    <t>ENGINE</t>
  </si>
  <si>
    <t>of Wages</t>
  </si>
  <si>
    <t>Overtime</t>
  </si>
  <si>
    <t>Total</t>
  </si>
  <si>
    <t>Nationality :</t>
  </si>
  <si>
    <t>Allotments</t>
  </si>
  <si>
    <t>Payroll for the month of</t>
  </si>
  <si>
    <t>Captain  Sign</t>
  </si>
  <si>
    <t>US Dollars</t>
  </si>
  <si>
    <t>PAYROLL FOR THE MONTH OF</t>
  </si>
  <si>
    <t>YEAR</t>
  </si>
  <si>
    <t>GO TO PAYROLL SUMMARY</t>
  </si>
  <si>
    <t>GO TO ALLOTMENT LISTING</t>
  </si>
  <si>
    <t xml:space="preserve">GO TO CASH BOOK USD </t>
  </si>
  <si>
    <t>GO TO CASH BOOK EUR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</si>
  <si>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</si>
  <si>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</si>
  <si>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</si>
  <si>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</si>
  <si>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</si>
  <si>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</si>
  <si>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</si>
  <si>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</si>
  <si>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</si>
  <si>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</si>
  <si>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</si>
  <si>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</si>
  <si>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GO</t>
  </si>
  <si>
    <t>Currency</t>
  </si>
  <si>
    <t>of Contract</t>
  </si>
  <si>
    <t>Department</t>
  </si>
  <si>
    <t>Prorated</t>
  </si>
  <si>
    <t>Basic Wages</t>
  </si>
  <si>
    <t>Wired</t>
  </si>
  <si>
    <t xml:space="preserve">Other </t>
  </si>
  <si>
    <t>deductions</t>
  </si>
  <si>
    <t>EUR</t>
  </si>
  <si>
    <t>USD</t>
  </si>
  <si>
    <t>NUMBER OF DAYS IN THE MONTH</t>
  </si>
  <si>
    <t>Nationality</t>
  </si>
  <si>
    <t>Algerian</t>
  </si>
  <si>
    <t>American</t>
  </si>
  <si>
    <t>Argentinian</t>
  </si>
  <si>
    <t>Australian</t>
  </si>
  <si>
    <t>Austrian</t>
  </si>
  <si>
    <t>Belgium</t>
  </si>
  <si>
    <t>Brazilian</t>
  </si>
  <si>
    <t>British</t>
  </si>
  <si>
    <t>Bulgarian</t>
  </si>
  <si>
    <t>Canadian</t>
  </si>
  <si>
    <t>Croatian</t>
  </si>
  <si>
    <t>Danish</t>
  </si>
  <si>
    <t>Dutch</t>
  </si>
  <si>
    <t>Estonian</t>
  </si>
  <si>
    <t>Filipino d&amp;e</t>
  </si>
  <si>
    <t>Finish</t>
  </si>
  <si>
    <t>French</t>
  </si>
  <si>
    <t>German</t>
  </si>
  <si>
    <t>Greek</t>
  </si>
  <si>
    <t>Guyanian</t>
  </si>
  <si>
    <t>Honduras</t>
  </si>
  <si>
    <t>Indian</t>
  </si>
  <si>
    <t>Indonesian</t>
  </si>
  <si>
    <t>Irish</t>
  </si>
  <si>
    <t>Italian</t>
  </si>
  <si>
    <t>Jamaican</t>
  </si>
  <si>
    <t>Latvian</t>
  </si>
  <si>
    <t>Lithuanian</t>
  </si>
  <si>
    <t>Marocco</t>
  </si>
  <si>
    <t>Mauricius</t>
  </si>
  <si>
    <t>Mexican</t>
  </si>
  <si>
    <t>Myanmar</t>
  </si>
  <si>
    <t>Nepalese</t>
  </si>
  <si>
    <t>New Zealand</t>
  </si>
  <si>
    <t>Nicaraguan</t>
  </si>
  <si>
    <t>Norvegian</t>
  </si>
  <si>
    <t>Panamean</t>
  </si>
  <si>
    <t>Polish</t>
  </si>
  <si>
    <t>Portuguese</t>
  </si>
  <si>
    <t>Rumanian</t>
  </si>
  <si>
    <t>Russian</t>
  </si>
  <si>
    <t>Saint Vincent</t>
  </si>
  <si>
    <t>South African</t>
  </si>
  <si>
    <t>Spanish</t>
  </si>
  <si>
    <t>Swedish</t>
  </si>
  <si>
    <t>Swiss</t>
  </si>
  <si>
    <t>Thailand</t>
  </si>
  <si>
    <t>Tunisian</t>
  </si>
  <si>
    <t>Turkish</t>
  </si>
  <si>
    <t>Ukrainian</t>
  </si>
  <si>
    <t>Urugayan</t>
  </si>
  <si>
    <t>Various Freelance</t>
  </si>
  <si>
    <t>Worked</t>
  </si>
  <si>
    <t>Others</t>
  </si>
  <si>
    <t xml:space="preserve">to be wired </t>
  </si>
  <si>
    <t>Manning Agency</t>
  </si>
  <si>
    <t>TOTAL</t>
  </si>
  <si>
    <t>TOTAL USD</t>
  </si>
  <si>
    <t>TOTAL EUR</t>
  </si>
  <si>
    <t>RETURN TO MAIN MENU</t>
  </si>
  <si>
    <t>Current Balance</t>
  </si>
  <si>
    <t>PURSER'S CASHBOOK</t>
  </si>
  <si>
    <t>SHIP:</t>
  </si>
  <si>
    <t>MONTH</t>
  </si>
  <si>
    <t>Running</t>
  </si>
  <si>
    <t>Vch#</t>
  </si>
  <si>
    <t>Date</t>
  </si>
  <si>
    <t>Account#</t>
  </si>
  <si>
    <t>Description</t>
  </si>
  <si>
    <t>Debit</t>
  </si>
  <si>
    <t>Credit</t>
  </si>
  <si>
    <t>This is the Ending Balance of the Prior Voyage</t>
  </si>
  <si>
    <t>Account no</t>
  </si>
  <si>
    <t>Passenger related expenses</t>
  </si>
  <si>
    <t>Transfers, postage, forwarding, shuttle buses.</t>
  </si>
  <si>
    <t>Concessionnaire settlement.</t>
  </si>
  <si>
    <t>Cash to concessionnaire.</t>
  </si>
  <si>
    <t>Casino guest cash advance.</t>
  </si>
  <si>
    <t>Slop chest profit.</t>
  </si>
  <si>
    <t>Cruise cash.</t>
  </si>
  <si>
    <t>Crew account balances (Final Balances/Paid Out)</t>
  </si>
  <si>
    <t>Allotments (Bank transfer/Deposits/MPO)</t>
  </si>
  <si>
    <t>Crew Intermediary Account (Draws/Crew Bills, Cash delivery, Cash Exchanged...)</t>
  </si>
  <si>
    <t>Crew Air Fare</t>
  </si>
  <si>
    <t>Crew Travel expenses (Meals Allowance, transport…)</t>
  </si>
  <si>
    <t>Uniforms issued on board for crew</t>
  </si>
  <si>
    <t>Employee of the month</t>
  </si>
  <si>
    <t>Deck consumables</t>
  </si>
  <si>
    <t>Engine consumables</t>
  </si>
  <si>
    <t>Ending Balance</t>
  </si>
  <si>
    <t xml:space="preserve">  </t>
  </si>
  <si>
    <t>Euros</t>
  </si>
  <si>
    <t>Other crew Expenses</t>
  </si>
  <si>
    <t>Crew Medical</t>
  </si>
  <si>
    <t>Ship :</t>
  </si>
  <si>
    <t>MONTH  OF :</t>
  </si>
  <si>
    <t>E   A   R   N   I    N   G   S</t>
  </si>
  <si>
    <t>Chart of Accounts</t>
  </si>
  <si>
    <t xml:space="preserve">    </t>
  </si>
  <si>
    <t>D E D U C T I O N S</t>
  </si>
  <si>
    <t xml:space="preserve">  Payroll (including  Signing Off ) USD</t>
  </si>
  <si>
    <t xml:space="preserve">  Payroll (including  Signing Off ) EUR</t>
  </si>
  <si>
    <t>Account Holder</t>
  </si>
  <si>
    <t>Beneficiary Bank Details</t>
  </si>
  <si>
    <t>Beneficiary Account no/IBAN</t>
  </si>
  <si>
    <t>Intermediary Bank details</t>
  </si>
  <si>
    <t>Others Banking informations</t>
  </si>
  <si>
    <t>Sign on Date</t>
  </si>
  <si>
    <t>Sign off Date</t>
  </si>
  <si>
    <t>Others Earnings</t>
  </si>
  <si>
    <t>Other Deductions</t>
  </si>
  <si>
    <t>from prior month</t>
  </si>
  <si>
    <t>North Sea Marine (Filipinos)</t>
  </si>
  <si>
    <t>V.Ships Poland (Polish)</t>
  </si>
  <si>
    <t>Citibank direct payment (Others nationalities)</t>
  </si>
  <si>
    <t>ENGINE - USD</t>
  </si>
  <si>
    <t>ENGINE - EUR</t>
  </si>
  <si>
    <t>SUBTOTAL</t>
  </si>
  <si>
    <t>Prior Months</t>
  </si>
  <si>
    <t>Balances</t>
  </si>
  <si>
    <t>ADMINISTRATION</t>
  </si>
  <si>
    <t>GALLEY</t>
  </si>
  <si>
    <t>STOREROOM</t>
  </si>
  <si>
    <t>RESTAURANT</t>
  </si>
  <si>
    <t>BARS &amp; LOUNGES</t>
  </si>
  <si>
    <t>BOUTIQUE</t>
  </si>
  <si>
    <t>SALON</t>
  </si>
  <si>
    <t>HOUSEKEEPING</t>
  </si>
  <si>
    <t>STEWART</t>
  </si>
  <si>
    <t>CRUISE STAFF ENTERTAINMENT</t>
  </si>
  <si>
    <t>LAUNDRY</t>
  </si>
  <si>
    <t>ADMINISTRATION - USD</t>
  </si>
  <si>
    <t>ADMINISTRATION - EUR</t>
  </si>
  <si>
    <t>GALLEY - USD</t>
  </si>
  <si>
    <t>GALLEY - EUR</t>
  </si>
  <si>
    <t>STOREROOM - USD</t>
  </si>
  <si>
    <t>STOREROOM - EUR</t>
  </si>
  <si>
    <t>RESTAURANT - USD</t>
  </si>
  <si>
    <t>RESTAURANT - EUR</t>
  </si>
  <si>
    <t>BARS &amp; LOUNGES - USD</t>
  </si>
  <si>
    <t>BARS &amp; LOUNGES - EUR</t>
  </si>
  <si>
    <t>BOUTIQUE - USD</t>
  </si>
  <si>
    <t>BOUTIQUE - EUR</t>
  </si>
  <si>
    <t>SALON - USD</t>
  </si>
  <si>
    <t>SALON - EUR</t>
  </si>
  <si>
    <t>HOUSEKEEPING - USD</t>
  </si>
  <si>
    <t>HOUSEKEEPING - EUR</t>
  </si>
  <si>
    <t>STEWART - USD</t>
  </si>
  <si>
    <t>STEWART - EUR</t>
  </si>
  <si>
    <t>CRUISE STAFF ENTERTAINMENT - USD</t>
  </si>
  <si>
    <t>CRUISE STAFF ENTERTAINMENT - EUR</t>
  </si>
  <si>
    <t>LAUNDRY - USD</t>
  </si>
  <si>
    <t>LAUNDRY - EUR</t>
  </si>
  <si>
    <t>Tips</t>
  </si>
  <si>
    <t>Prorated 'Owner's</t>
  </si>
  <si>
    <t>Prorated Leave</t>
  </si>
  <si>
    <t>Prorated Fixed</t>
  </si>
  <si>
    <t>Owners</t>
  </si>
  <si>
    <t>DECK - EUR</t>
  </si>
  <si>
    <t>DECK - USD</t>
  </si>
  <si>
    <t xml:space="preserve">[Ship's Name]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</si>
</sst>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4" formatCode="_-&quot;£&quot;* #,##0.00_-;\-&quot;£&quot;* #,##0.00_-;_-&quot;£&quot;* &quot;-&quot;??_-;_-@_-"/>
    <numFmt numFmtId="43" formatCode="_-* #,##0.00_-;\-* #,##0.00_-;_-* &quot;-&quot;??_-;_-@_-"/>
    <numFmt numFmtId="173" formatCode="&quot;$&quot;#,##0.00_);[Red]\(&quot;$&quot;#,##0.00\)"/>
    <numFmt numFmtId="177" formatCode="_(* #,##0.00_);_(* \(#,##0.00\);_(* &quot;-&quot;??_);_(@_)"/>
    <numFmt numFmtId="186" formatCode="dd\-mmm\-yy_)"/>
    <numFmt numFmtId="187" formatCode="0.00_)"/>
    <numFmt numFmtId="188" formatCode="_-* #,##0.000_-;\-* #,##0.000_-;_-* &quot;-&quot;??_-;_-@_-"/>
    <numFmt numFmtId="190" formatCode="_-* #,##0_-;\-* #,##0_-;_-* &quot;-&quot;??_-;_-@_-"/>
    <numFmt numFmtId="199" formatCode="mmmm\-yy"/>
    <numFmt numFmtId="211" formatCode="mm/dd/yyyy"/>
    <numFmt numFmtId="212" formatCode="hh:mm\ AM/PM_)"/>
    <numFmt numFmtId="213" formatCode="[$$-409]#,##0.00"/>
    <numFmt numFmtId="214" formatCode="[$-409]d\-mmm\-yy;@"/>
    <numFmt numFmtId="215" formatCode="[$$-409]#,##0.00_ ;[Red]\-[$$-409]#,##0.00\ "/>
    <numFmt numFmtId="216" formatCode="0.00_);[Red]\(0.00\)"/>
    <numFmt numFmtId="217" formatCode="#,##0.00\ [$€-408]"/>
    <numFmt numFmtId="219" formatCode="dd/mm/yyyy;@"/>
    <numFmt numFmtId="220" formatCode="[$-409]dd\-mmm\-yy;@"/>
  </numFmts>
  <fonts count="39" x14ac:knownFonts="1">
    <font>
      <sz val="12"/>
      <name val="Tms Rmn"/>
    </font>
    <font>
      <sz val="10"/>
      <name val="Arial"/>
    </font>
    <font>
      <u/>
      <sz val="12"/>
      <color indexed="12"/>
      <name val="Tms Rmn"/>
    </font>
    <font>
      <sz val="8"/>
      <name val="Tms Rmn"/>
    </font>
    <font>
      <sz val="12"/>
      <name val="Calibri"/>
      <family val="2"/>
    </font>
    <font>
      <b/>
      <sz val="10"/>
      <color indexed="17"/>
      <name val="Calibri"/>
      <family val="2"/>
    </font>
    <font>
      <b/>
      <sz val="10"/>
      <name val="Calibri"/>
      <family val="2"/>
    </font>
    <font>
      <b/>
      <u/>
      <sz val="10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color indexed="8"/>
      <name val="Calibri"/>
      <family val="2"/>
    </font>
    <font>
      <sz val="12"/>
      <color indexed="8"/>
      <name val="Calibri"/>
      <family val="2"/>
    </font>
    <font>
      <b/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b/>
      <sz val="12"/>
      <color indexed="12"/>
      <name val="Calibri"/>
      <family val="2"/>
    </font>
    <font>
      <b/>
      <sz val="20"/>
      <color indexed="8"/>
      <name val="Calibri"/>
      <family val="2"/>
    </font>
    <font>
      <b/>
      <sz val="14"/>
      <color indexed="8"/>
      <name val="Calibri"/>
      <family val="2"/>
    </font>
    <font>
      <i/>
      <sz val="12"/>
      <color indexed="8"/>
      <name val="Calibri"/>
      <family val="2"/>
    </font>
    <font>
      <b/>
      <sz val="9"/>
      <color indexed="8"/>
      <name val="Calibri"/>
      <family val="2"/>
    </font>
    <font>
      <sz val="9"/>
      <color indexed="8"/>
      <name val="Calibri"/>
      <family val="2"/>
    </font>
    <font>
      <b/>
      <sz val="12"/>
      <color indexed="9"/>
      <name val="Calibri"/>
      <family val="2"/>
    </font>
    <font>
      <sz val="8"/>
      <name val="Calibri"/>
      <family val="2"/>
    </font>
    <font>
      <u/>
      <sz val="12"/>
      <color indexed="12"/>
      <name val="Calibri"/>
      <family val="2"/>
    </font>
    <font>
      <b/>
      <u/>
      <sz val="20"/>
      <name val="Calibri"/>
      <family val="2"/>
    </font>
    <font>
      <b/>
      <u/>
      <sz val="18"/>
      <name val="Calibri"/>
      <family val="2"/>
    </font>
    <font>
      <sz val="12"/>
      <color indexed="12"/>
      <name val="Calibri"/>
      <family val="2"/>
    </font>
    <font>
      <b/>
      <sz val="11"/>
      <name val="Calibri"/>
      <family val="2"/>
    </font>
    <font>
      <sz val="10"/>
      <color indexed="12"/>
      <name val="Calibri"/>
      <family val="2"/>
    </font>
    <font>
      <b/>
      <sz val="14"/>
      <name val="Calibri"/>
      <family val="2"/>
    </font>
    <font>
      <sz val="14"/>
      <color indexed="12"/>
      <name val="Calibri"/>
      <family val="2"/>
    </font>
    <font>
      <b/>
      <i/>
      <sz val="12"/>
      <name val="Calibri"/>
      <family val="2"/>
    </font>
    <font>
      <b/>
      <sz val="12"/>
      <color indexed="10"/>
      <name val="Calibri"/>
      <family val="2"/>
    </font>
    <font>
      <sz val="12"/>
      <color indexed="10"/>
      <name val="Calibri"/>
      <family val="2"/>
    </font>
    <font>
      <i/>
      <sz val="12"/>
      <name val="Calibri"/>
      <family val="2"/>
    </font>
    <font>
      <b/>
      <i/>
      <u/>
      <sz val="12"/>
      <name val="Calibri"/>
      <family val="2"/>
    </font>
    <font>
      <b/>
      <u/>
      <sz val="12"/>
      <name val="Calibri"/>
      <family val="2"/>
    </font>
    <font>
      <u/>
      <sz val="10"/>
      <color indexed="1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13"/>
        <bgColor indexed="64"/>
      </patternFill>
    </fill>
  </fills>
  <borders count="2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37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214">
    <xf numFmtId="37" fontId="0" fillId="0" borderId="0" xfId="0"/>
    <xf numFmtId="37" fontId="4" fillId="2" borderId="0" xfId="0" applyFont="1" applyFill="1" applyBorder="1" applyAlignment="1" applyProtection="1">
      <alignment horizontal="center"/>
      <protection locked="0"/>
    </xf>
    <xf numFmtId="37" fontId="4" fillId="3" borderId="0" xfId="0" applyFont="1" applyFill="1" applyProtection="1"/>
    <xf numFmtId="37" fontId="8" fillId="3" borderId="0" xfId="0" applyFont="1" applyFill="1" applyProtection="1"/>
    <xf numFmtId="186" fontId="4" fillId="3" borderId="0" xfId="0" applyNumberFormat="1" applyFont="1" applyFill="1" applyProtection="1"/>
    <xf numFmtId="37" fontId="4" fillId="3" borderId="0" xfId="0" applyNumberFormat="1" applyFont="1" applyFill="1" applyProtection="1"/>
    <xf numFmtId="2" fontId="21" fillId="3" borderId="1" xfId="0" applyNumberFormat="1" applyFont="1" applyFill="1" applyBorder="1" applyAlignment="1" applyProtection="1">
      <alignment horizontal="center"/>
    </xf>
    <xf numFmtId="37" fontId="21" fillId="3" borderId="1" xfId="0" applyNumberFormat="1" applyFont="1" applyFill="1" applyBorder="1" applyAlignment="1" applyProtection="1">
      <alignment horizontal="center"/>
    </xf>
    <xf numFmtId="37" fontId="12" fillId="3" borderId="1" xfId="0" applyFont="1" applyFill="1" applyBorder="1" applyAlignment="1" applyProtection="1">
      <alignment horizontal="center"/>
    </xf>
    <xf numFmtId="2" fontId="12" fillId="4" borderId="1" xfId="0" applyNumberFormat="1" applyFont="1" applyFill="1" applyBorder="1" applyAlignment="1" applyProtection="1">
      <alignment horizontal="center"/>
    </xf>
    <xf numFmtId="2" fontId="11" fillId="4" borderId="1" xfId="0" applyNumberFormat="1" applyFont="1" applyFill="1" applyBorder="1" applyAlignment="1" applyProtection="1">
      <alignment horizontal="center"/>
    </xf>
    <xf numFmtId="2" fontId="11" fillId="5" borderId="1" xfId="1" applyNumberFormat="1" applyFont="1" applyFill="1" applyBorder="1" applyAlignment="1" applyProtection="1">
      <alignment horizontal="center"/>
    </xf>
    <xf numFmtId="37" fontId="21" fillId="2" borderId="1" xfId="0" applyNumberFormat="1" applyFont="1" applyFill="1" applyBorder="1" applyAlignment="1" applyProtection="1">
      <alignment horizontal="center"/>
      <protection locked="0"/>
    </xf>
    <xf numFmtId="37" fontId="12" fillId="2" borderId="1" xfId="0" applyFont="1" applyFill="1" applyBorder="1" applyAlignment="1" applyProtection="1">
      <alignment horizontal="center"/>
      <protection locked="0"/>
    </xf>
    <xf numFmtId="2" fontId="21" fillId="2" borderId="1" xfId="0" applyNumberFormat="1" applyFont="1" applyFill="1" applyBorder="1" applyAlignment="1" applyProtection="1">
      <alignment horizontal="center"/>
      <protection locked="0"/>
    </xf>
    <xf numFmtId="2" fontId="21" fillId="2" borderId="1" xfId="1" applyNumberFormat="1" applyFont="1" applyFill="1" applyBorder="1" applyAlignment="1" applyProtection="1">
      <alignment horizontal="center"/>
      <protection locked="0"/>
    </xf>
    <xf numFmtId="49" fontId="4" fillId="2" borderId="0" xfId="0" applyNumberFormat="1" applyFont="1" applyFill="1" applyBorder="1" applyAlignment="1" applyProtection="1">
      <alignment horizontal="center"/>
      <protection locked="0"/>
    </xf>
    <xf numFmtId="37" fontId="23" fillId="3" borderId="0" xfId="0" applyFont="1" applyFill="1" applyProtection="1"/>
    <xf numFmtId="0" fontId="4" fillId="3" borderId="0" xfId="0" applyNumberFormat="1" applyFont="1" applyFill="1" applyAlignment="1" applyProtection="1">
      <alignment horizontal="center"/>
    </xf>
    <xf numFmtId="211" fontId="4" fillId="3" borderId="0" xfId="0" applyNumberFormat="1" applyFont="1" applyFill="1" applyProtection="1"/>
    <xf numFmtId="0" fontId="24" fillId="3" borderId="0" xfId="3" applyFont="1" applyFill="1" applyAlignment="1" applyProtection="1">
      <alignment horizontal="center"/>
    </xf>
    <xf numFmtId="18" fontId="4" fillId="3" borderId="0" xfId="0" applyNumberFormat="1" applyFont="1" applyFill="1" applyProtection="1"/>
    <xf numFmtId="212" fontId="4" fillId="3" borderId="0" xfId="0" applyNumberFormat="1" applyFont="1" applyFill="1" applyProtection="1"/>
    <xf numFmtId="37" fontId="4" fillId="3" borderId="0" xfId="0" applyFont="1" applyFill="1" applyAlignment="1" applyProtection="1">
      <alignment horizontal="centerContinuous"/>
    </xf>
    <xf numFmtId="37" fontId="26" fillId="3" borderId="0" xfId="0" applyFont="1" applyFill="1" applyAlignment="1" applyProtection="1">
      <alignment horizontal="center"/>
    </xf>
    <xf numFmtId="37" fontId="26" fillId="3" borderId="0" xfId="0" applyFont="1" applyFill="1" applyAlignment="1" applyProtection="1"/>
    <xf numFmtId="37" fontId="15" fillId="3" borderId="0" xfId="0" applyFont="1" applyFill="1" applyProtection="1"/>
    <xf numFmtId="37" fontId="4" fillId="3" borderId="0" xfId="0" applyFont="1" applyFill="1" applyAlignment="1" applyProtection="1">
      <alignment horizontal="center"/>
    </xf>
    <xf numFmtId="49" fontId="15" fillId="3" borderId="0" xfId="0" applyNumberFormat="1" applyFont="1" applyFill="1" applyAlignment="1" applyProtection="1">
      <alignment horizontal="left"/>
    </xf>
    <xf numFmtId="37" fontId="27" fillId="3" borderId="0" xfId="0" applyFont="1" applyFill="1" applyProtection="1"/>
    <xf numFmtId="37" fontId="4" fillId="3" borderId="0" xfId="0" applyFont="1" applyFill="1" applyAlignment="1" applyProtection="1">
      <alignment horizontal="right"/>
    </xf>
    <xf numFmtId="37" fontId="27" fillId="3" borderId="0" xfId="0" applyNumberFormat="1" applyFont="1" applyFill="1" applyProtection="1"/>
    <xf numFmtId="214" fontId="15" fillId="3" borderId="0" xfId="0" applyNumberFormat="1" applyFont="1" applyFill="1" applyAlignment="1" applyProtection="1">
      <alignment horizontal="left"/>
    </xf>
    <xf numFmtId="49" fontId="27" fillId="3" borderId="0" xfId="0" applyNumberFormat="1" applyFont="1" applyFill="1" applyProtection="1"/>
    <xf numFmtId="186" fontId="13" fillId="3" borderId="0" xfId="0" applyNumberFormat="1" applyFont="1" applyFill="1" applyProtection="1"/>
    <xf numFmtId="3" fontId="15" fillId="3" borderId="0" xfId="0" applyNumberFormat="1" applyFont="1" applyFill="1" applyAlignment="1" applyProtection="1">
      <alignment horizontal="right"/>
    </xf>
    <xf numFmtId="211" fontId="16" fillId="3" borderId="0" xfId="0" applyNumberFormat="1" applyFont="1" applyFill="1" applyAlignment="1" applyProtection="1">
      <alignment horizontal="left"/>
    </xf>
    <xf numFmtId="211" fontId="15" fillId="3" borderId="0" xfId="0" applyNumberFormat="1" applyFont="1" applyFill="1" applyAlignment="1" applyProtection="1">
      <alignment horizontal="left"/>
    </xf>
    <xf numFmtId="37" fontId="6" fillId="3" borderId="0" xfId="0" applyFont="1" applyFill="1" applyProtection="1"/>
    <xf numFmtId="186" fontId="27" fillId="3" borderId="0" xfId="0" applyNumberFormat="1" applyFont="1" applyFill="1" applyProtection="1"/>
    <xf numFmtId="186" fontId="12" fillId="3" borderId="0" xfId="0" applyNumberFormat="1" applyFont="1" applyFill="1" applyProtection="1"/>
    <xf numFmtId="211" fontId="29" fillId="3" borderId="0" xfId="0" applyNumberFormat="1" applyFont="1" applyFill="1" applyAlignment="1" applyProtection="1">
      <alignment horizontal="center"/>
    </xf>
    <xf numFmtId="37" fontId="29" fillId="3" borderId="0" xfId="0" applyFont="1" applyFill="1" applyProtection="1"/>
    <xf numFmtId="0" fontId="29" fillId="3" borderId="0" xfId="0" quotePrefix="1" applyNumberFormat="1" applyFont="1" applyFill="1" applyAlignment="1" applyProtection="1">
      <alignment horizontal="center"/>
    </xf>
    <xf numFmtId="215" fontId="29" fillId="3" borderId="0" xfId="0" applyNumberFormat="1" applyFont="1" applyFill="1" applyProtection="1"/>
    <xf numFmtId="215" fontId="6" fillId="3" borderId="0" xfId="0" applyNumberFormat="1" applyFont="1" applyFill="1" applyProtection="1"/>
    <xf numFmtId="214" fontId="29" fillId="3" borderId="0" xfId="0" applyNumberFormat="1" applyFont="1" applyFill="1" applyAlignment="1" applyProtection="1">
      <alignment horizontal="center"/>
    </xf>
    <xf numFmtId="0" fontId="29" fillId="3" borderId="0" xfId="0" applyNumberFormat="1" applyFont="1" applyFill="1" applyAlignment="1" applyProtection="1">
      <alignment horizontal="center"/>
    </xf>
    <xf numFmtId="37" fontId="4" fillId="3" borderId="0" xfId="0" applyFont="1" applyFill="1"/>
    <xf numFmtId="37" fontId="4" fillId="3" borderId="0" xfId="0" applyFont="1" applyFill="1" applyAlignment="1" applyProtection="1">
      <alignment horizontal="left"/>
    </xf>
    <xf numFmtId="37" fontId="8" fillId="3" borderId="0" xfId="0" applyFont="1" applyFill="1" applyAlignment="1" applyProtection="1">
      <alignment horizontal="center"/>
    </xf>
    <xf numFmtId="40" fontId="29" fillId="3" borderId="0" xfId="0" applyNumberFormat="1" applyFont="1" applyFill="1" applyProtection="1"/>
    <xf numFmtId="40" fontId="8" fillId="3" borderId="0" xfId="0" applyNumberFormat="1" applyFont="1" applyFill="1" applyProtection="1"/>
    <xf numFmtId="40" fontId="6" fillId="3" borderId="0" xfId="0" applyNumberFormat="1" applyFont="1" applyFill="1" applyAlignment="1" applyProtection="1">
      <alignment horizontal="right"/>
    </xf>
    <xf numFmtId="37" fontId="6" fillId="3" borderId="0" xfId="0" applyFont="1" applyFill="1" applyAlignment="1" applyProtection="1">
      <alignment horizontal="right"/>
    </xf>
    <xf numFmtId="0" fontId="8" fillId="3" borderId="0" xfId="0" applyNumberFormat="1" applyFont="1" applyFill="1" applyAlignment="1" applyProtection="1">
      <alignment horizontal="center"/>
    </xf>
    <xf numFmtId="40" fontId="4" fillId="3" borderId="0" xfId="0" applyNumberFormat="1" applyFont="1" applyFill="1" applyProtection="1"/>
    <xf numFmtId="216" fontId="4" fillId="3" borderId="0" xfId="0" applyNumberFormat="1" applyFont="1" applyFill="1" applyProtection="1"/>
    <xf numFmtId="37" fontId="4" fillId="3" borderId="2" xfId="0" applyFont="1" applyFill="1" applyBorder="1" applyAlignment="1" applyProtection="1">
      <alignment horizontal="center"/>
    </xf>
    <xf numFmtId="37" fontId="6" fillId="3" borderId="2" xfId="0" applyFont="1" applyFill="1" applyBorder="1" applyAlignment="1" applyProtection="1">
      <alignment horizontal="center"/>
    </xf>
    <xf numFmtId="37" fontId="28" fillId="3" borderId="3" xfId="0" applyFont="1" applyFill="1" applyBorder="1" applyAlignment="1" applyProtection="1">
      <alignment horizontal="center"/>
    </xf>
    <xf numFmtId="37" fontId="6" fillId="3" borderId="3" xfId="0" applyFont="1" applyFill="1" applyBorder="1" applyAlignment="1" applyProtection="1">
      <alignment horizontal="center"/>
    </xf>
    <xf numFmtId="37" fontId="4" fillId="3" borderId="1" xfId="0" applyFont="1" applyFill="1" applyBorder="1" applyAlignment="1" applyProtection="1">
      <alignment horizontal="center"/>
    </xf>
    <xf numFmtId="37" fontId="15" fillId="3" borderId="1" xfId="0" applyFont="1" applyFill="1" applyBorder="1" applyAlignment="1" applyProtection="1">
      <alignment vertical="justify"/>
    </xf>
    <xf numFmtId="213" fontId="15" fillId="3" borderId="1" xfId="0" applyNumberFormat="1" applyFont="1" applyFill="1" applyBorder="1" applyProtection="1"/>
    <xf numFmtId="214" fontId="8" fillId="2" borderId="1" xfId="0" applyNumberFormat="1" applyFont="1" applyFill="1" applyBorder="1" applyAlignment="1" applyProtection="1">
      <alignment horizontal="center"/>
      <protection locked="0"/>
    </xf>
    <xf numFmtId="0" fontId="23" fillId="2" borderId="1" xfId="0" applyNumberFormat="1" applyFont="1" applyFill="1" applyBorder="1" applyAlignment="1" applyProtection="1">
      <alignment horizontal="left"/>
      <protection locked="0"/>
    </xf>
    <xf numFmtId="37" fontId="8" fillId="2" borderId="1" xfId="0" applyFont="1" applyFill="1" applyBorder="1" applyProtection="1">
      <protection locked="0"/>
    </xf>
    <xf numFmtId="214" fontId="14" fillId="3" borderId="0" xfId="0" quotePrefix="1" applyNumberFormat="1" applyFont="1" applyFill="1" applyAlignment="1" applyProtection="1">
      <alignment horizontal="center"/>
    </xf>
    <xf numFmtId="37" fontId="4" fillId="3" borderId="0" xfId="0" applyFont="1" applyFill="1" applyAlignment="1" applyProtection="1">
      <alignment horizontal="left" vertical="center"/>
    </xf>
    <xf numFmtId="215" fontId="30" fillId="3" borderId="0" xfId="0" applyNumberFormat="1" applyFont="1" applyFill="1" applyProtection="1"/>
    <xf numFmtId="40" fontId="31" fillId="3" borderId="0" xfId="0" applyNumberFormat="1" applyFont="1" applyFill="1" applyProtection="1"/>
    <xf numFmtId="217" fontId="15" fillId="3" borderId="1" xfId="0" applyNumberFormat="1" applyFont="1" applyFill="1" applyBorder="1" applyProtection="1"/>
    <xf numFmtId="217" fontId="8" fillId="2" borderId="1" xfId="0" applyNumberFormat="1" applyFont="1" applyFill="1" applyBorder="1" applyProtection="1">
      <protection locked="0"/>
    </xf>
    <xf numFmtId="217" fontId="30" fillId="3" borderId="1" xfId="0" applyNumberFormat="1" applyFont="1" applyFill="1" applyBorder="1" applyProtection="1"/>
    <xf numFmtId="217" fontId="30" fillId="3" borderId="0" xfId="2" applyNumberFormat="1" applyFont="1" applyFill="1" applyProtection="1"/>
    <xf numFmtId="37" fontId="4" fillId="3" borderId="0" xfId="0" applyNumberFormat="1" applyFont="1" applyFill="1" applyAlignment="1" applyProtection="1">
      <alignment horizontal="center"/>
    </xf>
    <xf numFmtId="49" fontId="4" fillId="3" borderId="0" xfId="0" applyNumberFormat="1" applyFont="1" applyFill="1" applyAlignment="1" applyProtection="1">
      <alignment horizontal="center"/>
    </xf>
    <xf numFmtId="0" fontId="24" fillId="6" borderId="0" xfId="3" applyFont="1" applyFill="1" applyAlignment="1" applyProtection="1">
      <alignment horizontal="center"/>
    </xf>
    <xf numFmtId="49" fontId="4" fillId="3" borderId="0" xfId="0" applyNumberFormat="1" applyFont="1" applyFill="1" applyAlignment="1" applyProtection="1">
      <alignment horizontal="left"/>
    </xf>
    <xf numFmtId="49" fontId="4" fillId="3" borderId="0" xfId="0" applyNumberFormat="1" applyFont="1" applyFill="1" applyAlignment="1" applyProtection="1">
      <alignment horizontal="left" vertical="center"/>
    </xf>
    <xf numFmtId="177" fontId="15" fillId="3" borderId="0" xfId="0" applyNumberFormat="1" applyFont="1" applyFill="1" applyProtection="1"/>
    <xf numFmtId="15" fontId="8" fillId="3" borderId="0" xfId="0" applyNumberFormat="1" applyFont="1" applyFill="1" applyProtection="1"/>
    <xf numFmtId="177" fontId="4" fillId="3" borderId="0" xfId="1" applyNumberFormat="1" applyFont="1" applyFill="1" applyBorder="1" applyAlignment="1" applyProtection="1">
      <alignment vertical="center"/>
    </xf>
    <xf numFmtId="177" fontId="4" fillId="3" borderId="0" xfId="0" applyNumberFormat="1" applyFont="1" applyFill="1" applyProtection="1"/>
    <xf numFmtId="0" fontId="4" fillId="3" borderId="0" xfId="0" applyNumberFormat="1" applyFont="1" applyFill="1" applyProtection="1"/>
    <xf numFmtId="177" fontId="4" fillId="3" borderId="0" xfId="0" quotePrefix="1" applyNumberFormat="1" applyFont="1" applyFill="1" applyProtection="1"/>
    <xf numFmtId="177" fontId="33" fillId="3" borderId="4" xfId="0" applyNumberFormat="1" applyFont="1" applyFill="1" applyBorder="1" applyProtection="1"/>
    <xf numFmtId="177" fontId="33" fillId="3" borderId="5" xfId="0" applyNumberFormat="1" applyFont="1" applyFill="1" applyBorder="1" applyProtection="1"/>
    <xf numFmtId="177" fontId="34" fillId="3" borderId="5" xfId="0" applyNumberFormat="1" applyFont="1" applyFill="1" applyBorder="1" applyProtection="1"/>
    <xf numFmtId="177" fontId="34" fillId="3" borderId="6" xfId="0" applyNumberFormat="1" applyFont="1" applyFill="1" applyBorder="1" applyProtection="1"/>
    <xf numFmtId="199" fontId="13" fillId="3" borderId="0" xfId="0" applyNumberFormat="1" applyFont="1" applyFill="1" applyProtection="1"/>
    <xf numFmtId="15" fontId="4" fillId="3" borderId="0" xfId="0" applyNumberFormat="1" applyFont="1" applyFill="1" applyProtection="1"/>
    <xf numFmtId="0" fontId="4" fillId="3" borderId="0" xfId="0" applyNumberFormat="1" applyFont="1" applyFill="1" applyBorder="1" applyProtection="1"/>
    <xf numFmtId="177" fontId="15" fillId="3" borderId="0" xfId="0" applyNumberFormat="1" applyFont="1" applyFill="1" applyBorder="1" applyProtection="1"/>
    <xf numFmtId="177" fontId="15" fillId="3" borderId="0" xfId="0" applyNumberFormat="1" applyFont="1" applyFill="1" applyAlignment="1" applyProtection="1">
      <alignment horizontal="center"/>
    </xf>
    <xf numFmtId="177" fontId="35" fillId="3" borderId="0" xfId="0" applyNumberFormat="1" applyFont="1" applyFill="1" applyBorder="1" applyAlignment="1" applyProtection="1">
      <alignment horizontal="center"/>
    </xf>
    <xf numFmtId="177" fontId="35" fillId="3" borderId="0" xfId="0" applyNumberFormat="1" applyFont="1" applyFill="1" applyAlignment="1" applyProtection="1">
      <alignment horizontal="center"/>
    </xf>
    <xf numFmtId="49" fontId="35" fillId="3" borderId="0" xfId="0" applyNumberFormat="1" applyFont="1" applyFill="1" applyBorder="1" applyAlignment="1" applyProtection="1">
      <alignment horizontal="center"/>
    </xf>
    <xf numFmtId="177" fontId="15" fillId="3" borderId="0" xfId="0" applyNumberFormat="1" applyFont="1" applyFill="1" applyBorder="1" applyAlignment="1" applyProtection="1">
      <alignment horizontal="center"/>
    </xf>
    <xf numFmtId="177" fontId="15" fillId="3" borderId="0" xfId="1" applyNumberFormat="1" applyFont="1" applyFill="1" applyBorder="1" applyAlignment="1" applyProtection="1">
      <alignment vertical="center"/>
    </xf>
    <xf numFmtId="177" fontId="35" fillId="3" borderId="1" xfId="0" applyNumberFormat="1" applyFont="1" applyFill="1" applyBorder="1" applyAlignment="1" applyProtection="1">
      <alignment horizontal="center"/>
    </xf>
    <xf numFmtId="177" fontId="35" fillId="3" borderId="1" xfId="0" applyNumberFormat="1" applyFont="1" applyFill="1" applyBorder="1" applyAlignment="1" applyProtection="1">
      <alignment horizontal="right"/>
    </xf>
    <xf numFmtId="177" fontId="36" fillId="3" borderId="1" xfId="0" applyNumberFormat="1" applyFont="1" applyFill="1" applyBorder="1" applyAlignment="1" applyProtection="1">
      <alignment horizontal="center"/>
    </xf>
    <xf numFmtId="0" fontId="4" fillId="3" borderId="1" xfId="0" applyNumberFormat="1" applyFont="1" applyFill="1" applyBorder="1" applyProtection="1"/>
    <xf numFmtId="177" fontId="4" fillId="3" borderId="1" xfId="0" applyNumberFormat="1" applyFont="1" applyFill="1" applyBorder="1" applyProtection="1"/>
    <xf numFmtId="177" fontId="37" fillId="3" borderId="1" xfId="0" applyNumberFormat="1" applyFont="1" applyFill="1" applyBorder="1" applyProtection="1"/>
    <xf numFmtId="177" fontId="4" fillId="3" borderId="1" xfId="1" applyNumberFormat="1" applyFont="1" applyFill="1" applyBorder="1" applyAlignment="1" applyProtection="1">
      <alignment vertical="center"/>
    </xf>
    <xf numFmtId="177" fontId="32" fillId="3" borderId="1" xfId="1" applyNumberFormat="1" applyFont="1" applyFill="1" applyBorder="1" applyAlignment="1" applyProtection="1">
      <alignment vertical="center"/>
    </xf>
    <xf numFmtId="0" fontId="32" fillId="3" borderId="1" xfId="0" applyNumberFormat="1" applyFont="1" applyFill="1" applyBorder="1" applyProtection="1"/>
    <xf numFmtId="177" fontId="15" fillId="3" borderId="1" xfId="0" applyNumberFormat="1" applyFont="1" applyFill="1" applyBorder="1" applyProtection="1"/>
    <xf numFmtId="49" fontId="35" fillId="3" borderId="1" xfId="0" applyNumberFormat="1" applyFont="1" applyFill="1" applyBorder="1" applyAlignment="1" applyProtection="1">
      <alignment horizontal="center"/>
    </xf>
    <xf numFmtId="177" fontId="15" fillId="3" borderId="1" xfId="1" applyNumberFormat="1" applyFont="1" applyFill="1" applyBorder="1" applyAlignment="1" applyProtection="1">
      <alignment vertical="center"/>
    </xf>
    <xf numFmtId="177" fontId="15" fillId="3" borderId="7" xfId="0" applyNumberFormat="1" applyFont="1" applyFill="1" applyBorder="1" applyProtection="1"/>
    <xf numFmtId="177" fontId="4" fillId="3" borderId="7" xfId="0" applyNumberFormat="1" applyFont="1" applyFill="1" applyBorder="1" applyProtection="1"/>
    <xf numFmtId="177" fontId="4" fillId="3" borderId="8" xfId="0" applyNumberFormat="1" applyFont="1" applyFill="1" applyBorder="1" applyAlignment="1" applyProtection="1">
      <alignment horizontal="center"/>
    </xf>
    <xf numFmtId="177" fontId="15" fillId="3" borderId="8" xfId="0" applyNumberFormat="1" applyFont="1" applyFill="1" applyBorder="1" applyAlignment="1" applyProtection="1">
      <alignment horizontal="center"/>
    </xf>
    <xf numFmtId="0" fontId="15" fillId="3" borderId="1" xfId="0" applyNumberFormat="1" applyFont="1" applyFill="1" applyBorder="1" applyProtection="1"/>
    <xf numFmtId="0" fontId="38" fillId="6" borderId="0" xfId="3" applyFont="1" applyFill="1" applyAlignment="1" applyProtection="1">
      <alignment horizontal="left"/>
    </xf>
    <xf numFmtId="37" fontId="5" fillId="3" borderId="0" xfId="0" applyNumberFormat="1" applyFont="1" applyFill="1" applyAlignment="1" applyProtection="1">
      <alignment horizontal="center"/>
    </xf>
    <xf numFmtId="37" fontId="6" fillId="3" borderId="0" xfId="0" quotePrefix="1" applyNumberFormat="1" applyFont="1" applyFill="1" applyAlignment="1" applyProtection="1">
      <alignment horizontal="center"/>
    </xf>
    <xf numFmtId="37" fontId="7" fillId="3" borderId="0" xfId="0" applyFont="1" applyFill="1" applyProtection="1"/>
    <xf numFmtId="37" fontId="7" fillId="3" borderId="0" xfId="0" applyFont="1" applyFill="1" applyAlignment="1" applyProtection="1">
      <alignment horizontal="center"/>
    </xf>
    <xf numFmtId="37" fontId="8" fillId="3" borderId="0" xfId="0" applyNumberFormat="1" applyFont="1" applyFill="1" applyAlignment="1" applyProtection="1">
      <alignment horizontal="left"/>
    </xf>
    <xf numFmtId="37" fontId="9" fillId="3" borderId="0" xfId="0" applyFont="1" applyFill="1" applyAlignment="1" applyProtection="1">
      <alignment horizontal="left"/>
    </xf>
    <xf numFmtId="37" fontId="6" fillId="3" borderId="0" xfId="0" applyNumberFormat="1" applyFont="1" applyFill="1" applyAlignment="1" applyProtection="1">
      <alignment horizontal="left"/>
    </xf>
    <xf numFmtId="37" fontId="6" fillId="3" borderId="0" xfId="0" applyFont="1" applyFill="1" applyAlignment="1" applyProtection="1">
      <alignment horizontal="center"/>
    </xf>
    <xf numFmtId="199" fontId="6" fillId="3" borderId="0" xfId="0" applyNumberFormat="1" applyFont="1" applyFill="1" applyAlignment="1" applyProtection="1">
      <alignment horizontal="center"/>
    </xf>
    <xf numFmtId="37" fontId="6" fillId="3" borderId="0" xfId="0" applyNumberFormat="1" applyFont="1" applyFill="1" applyAlignment="1" applyProtection="1">
      <alignment horizontal="right"/>
    </xf>
    <xf numFmtId="37" fontId="7" fillId="3" borderId="0" xfId="0" applyNumberFormat="1" applyFont="1" applyFill="1" applyAlignment="1" applyProtection="1">
      <alignment horizontal="left"/>
    </xf>
    <xf numFmtId="4" fontId="6" fillId="3" borderId="0" xfId="0" applyNumberFormat="1" applyFont="1" applyFill="1" applyAlignment="1" applyProtection="1">
      <alignment horizontal="right"/>
    </xf>
    <xf numFmtId="43" fontId="8" fillId="3" borderId="0" xfId="1" applyFont="1" applyFill="1" applyProtection="1"/>
    <xf numFmtId="39" fontId="8" fillId="3" borderId="0" xfId="0" applyNumberFormat="1" applyFont="1" applyFill="1" applyProtection="1"/>
    <xf numFmtId="4" fontId="6" fillId="3" borderId="0" xfId="0" applyNumberFormat="1" applyFont="1" applyFill="1" applyProtection="1"/>
    <xf numFmtId="37" fontId="8" fillId="3" borderId="0" xfId="0" quotePrefix="1" applyNumberFormat="1" applyFont="1" applyFill="1" applyAlignment="1" applyProtection="1">
      <alignment horizontal="left"/>
    </xf>
    <xf numFmtId="43" fontId="8" fillId="3" borderId="9" xfId="1" applyFont="1" applyFill="1" applyBorder="1" applyProtection="1"/>
    <xf numFmtId="173" fontId="8" fillId="3" borderId="0" xfId="1" applyNumberFormat="1" applyFont="1" applyFill="1" applyProtection="1"/>
    <xf numFmtId="188" fontId="8" fillId="3" borderId="0" xfId="1" applyNumberFormat="1" applyFont="1" applyFill="1" applyProtection="1"/>
    <xf numFmtId="190" fontId="8" fillId="3" borderId="0" xfId="1" applyNumberFormat="1" applyFont="1" applyFill="1" applyProtection="1"/>
    <xf numFmtId="43" fontId="8" fillId="3" borderId="0" xfId="1" applyFont="1" applyFill="1" applyBorder="1" applyProtection="1"/>
    <xf numFmtId="43" fontId="6" fillId="3" borderId="10" xfId="1" applyFont="1" applyFill="1" applyBorder="1" applyProtection="1"/>
    <xf numFmtId="37" fontId="8" fillId="3" borderId="0" xfId="0" applyFont="1" applyFill="1" applyAlignment="1" applyProtection="1">
      <alignment horizontal="left"/>
    </xf>
    <xf numFmtId="37" fontId="6" fillId="3" borderId="0" xfId="0" applyNumberFormat="1" applyFont="1" applyFill="1" applyProtection="1"/>
    <xf numFmtId="43" fontId="8" fillId="3" borderId="0" xfId="1" applyNumberFormat="1" applyFont="1" applyFill="1" applyProtection="1"/>
    <xf numFmtId="0" fontId="8" fillId="3" borderId="0" xfId="0" applyNumberFormat="1" applyFont="1" applyFill="1" applyProtection="1"/>
    <xf numFmtId="43" fontId="8" fillId="3" borderId="11" xfId="1" applyFont="1" applyFill="1" applyBorder="1" applyProtection="1"/>
    <xf numFmtId="49" fontId="36" fillId="3" borderId="1" xfId="0" applyNumberFormat="1" applyFont="1" applyFill="1" applyBorder="1" applyAlignment="1" applyProtection="1">
      <alignment horizontal="center"/>
    </xf>
    <xf numFmtId="49" fontId="15" fillId="3" borderId="1" xfId="0" applyNumberFormat="1" applyFont="1" applyFill="1" applyBorder="1" applyProtection="1"/>
    <xf numFmtId="49" fontId="15" fillId="3" borderId="1" xfId="1" applyNumberFormat="1" applyFont="1" applyFill="1" applyBorder="1" applyAlignment="1" applyProtection="1">
      <alignment vertical="center"/>
    </xf>
    <xf numFmtId="37" fontId="4" fillId="7" borderId="0" xfId="0" applyFont="1" applyFill="1" applyProtection="1"/>
    <xf numFmtId="49" fontId="4" fillId="7" borderId="0" xfId="0" applyNumberFormat="1" applyFont="1" applyFill="1" applyProtection="1"/>
    <xf numFmtId="37" fontId="4" fillId="7" borderId="12" xfId="0" applyFont="1" applyFill="1" applyBorder="1" applyProtection="1"/>
    <xf numFmtId="37" fontId="4" fillId="7" borderId="8" xfId="0" applyFont="1" applyFill="1" applyBorder="1" applyProtection="1"/>
    <xf numFmtId="37" fontId="4" fillId="7" borderId="13" xfId="0" applyFont="1" applyFill="1" applyBorder="1" applyProtection="1"/>
    <xf numFmtId="37" fontId="22" fillId="7" borderId="14" xfId="0" applyFont="1" applyFill="1" applyBorder="1" applyProtection="1"/>
    <xf numFmtId="37" fontId="4" fillId="7" borderId="0" xfId="0" applyFont="1" applyFill="1" applyBorder="1" applyProtection="1"/>
    <xf numFmtId="37" fontId="4" fillId="7" borderId="15" xfId="0" applyFont="1" applyFill="1" applyBorder="1" applyProtection="1"/>
    <xf numFmtId="37" fontId="2" fillId="5" borderId="0" xfId="3" applyNumberFormat="1" applyFill="1" applyBorder="1" applyAlignment="1" applyProtection="1">
      <alignment horizontal="center"/>
    </xf>
    <xf numFmtId="37" fontId="4" fillId="7" borderId="16" xfId="0" applyFont="1" applyFill="1" applyBorder="1" applyProtection="1"/>
    <xf numFmtId="37" fontId="4" fillId="7" borderId="17" xfId="0" applyFont="1" applyFill="1" applyBorder="1" applyProtection="1"/>
    <xf numFmtId="37" fontId="4" fillId="7" borderId="18" xfId="0" applyFont="1" applyFill="1" applyBorder="1" applyProtection="1"/>
    <xf numFmtId="37" fontId="11" fillId="3" borderId="0" xfId="0" applyFont="1" applyFill="1" applyAlignment="1" applyProtection="1">
      <alignment horizontal="center"/>
    </xf>
    <xf numFmtId="37" fontId="12" fillId="3" borderId="0" xfId="0" applyFont="1" applyFill="1" applyProtection="1"/>
    <xf numFmtId="37" fontId="13" fillId="3" borderId="0" xfId="0" applyFont="1" applyFill="1" applyProtection="1"/>
    <xf numFmtId="15" fontId="14" fillId="3" borderId="0" xfId="0" applyNumberFormat="1" applyFont="1" applyFill="1" applyProtection="1"/>
    <xf numFmtId="37" fontId="12" fillId="3" borderId="0" xfId="0" applyNumberFormat="1" applyFont="1" applyFill="1" applyAlignment="1" applyProtection="1">
      <alignment horizontal="left"/>
    </xf>
    <xf numFmtId="43" fontId="12" fillId="3" borderId="0" xfId="1" applyFont="1" applyFill="1" applyAlignment="1" applyProtection="1">
      <alignment horizontal="left"/>
    </xf>
    <xf numFmtId="37" fontId="15" fillId="8" borderId="0" xfId="0" applyNumberFormat="1" applyFont="1" applyFill="1" applyAlignment="1" applyProtection="1">
      <alignment horizontal="left"/>
    </xf>
    <xf numFmtId="37" fontId="15" fillId="8" borderId="0" xfId="0" applyFont="1" applyFill="1" applyProtection="1"/>
    <xf numFmtId="37" fontId="16" fillId="8" borderId="0" xfId="0" applyNumberFormat="1" applyFont="1" applyFill="1" applyAlignment="1" applyProtection="1">
      <alignment horizontal="left"/>
    </xf>
    <xf numFmtId="37" fontId="4" fillId="3" borderId="0" xfId="0" applyNumberFormat="1" applyFont="1" applyFill="1" applyAlignment="1" applyProtection="1">
      <alignment horizontal="left"/>
    </xf>
    <xf numFmtId="37" fontId="11" fillId="3" borderId="0" xfId="0" applyFont="1" applyFill="1" applyAlignment="1" applyProtection="1">
      <alignment horizontal="left"/>
    </xf>
    <xf numFmtId="37" fontId="13" fillId="3" borderId="1" xfId="0" applyNumberFormat="1" applyFont="1" applyFill="1" applyBorder="1" applyAlignment="1" applyProtection="1">
      <alignment horizontal="center"/>
    </xf>
    <xf numFmtId="37" fontId="12" fillId="3" borderId="0" xfId="0" applyFont="1" applyFill="1" applyAlignment="1" applyProtection="1">
      <alignment horizontal="center"/>
    </xf>
    <xf numFmtId="37" fontId="11" fillId="3" borderId="0" xfId="0" quotePrefix="1" applyFont="1" applyFill="1" applyAlignment="1" applyProtection="1">
      <alignment horizontal="left"/>
    </xf>
    <xf numFmtId="49" fontId="13" fillId="3" borderId="1" xfId="0" applyNumberFormat="1" applyFont="1" applyFill="1" applyBorder="1" applyAlignment="1" applyProtection="1">
      <alignment horizontal="center"/>
    </xf>
    <xf numFmtId="49" fontId="13" fillId="3" borderId="0" xfId="0" applyNumberFormat="1" applyFont="1" applyFill="1" applyBorder="1" applyAlignment="1" applyProtection="1">
      <alignment horizontal="center"/>
    </xf>
    <xf numFmtId="37" fontId="18" fillId="3" borderId="0" xfId="0" applyFont="1" applyFill="1" applyBorder="1" applyAlignment="1" applyProtection="1">
      <alignment horizontal="center"/>
    </xf>
    <xf numFmtId="37" fontId="13" fillId="3" borderId="0" xfId="0" applyFont="1" applyFill="1" applyAlignment="1" applyProtection="1">
      <alignment horizontal="center"/>
    </xf>
    <xf numFmtId="37" fontId="18" fillId="3" borderId="0" xfId="0" applyFont="1" applyFill="1" applyAlignment="1" applyProtection="1">
      <alignment horizontal="center"/>
    </xf>
    <xf numFmtId="37" fontId="19" fillId="3" borderId="0" xfId="0" applyFont="1" applyFill="1" applyBorder="1" applyAlignment="1" applyProtection="1">
      <alignment horizontal="right"/>
    </xf>
    <xf numFmtId="37" fontId="20" fillId="3" borderId="1" xfId="0" applyFont="1" applyFill="1" applyBorder="1" applyAlignment="1" applyProtection="1">
      <alignment horizontal="center"/>
    </xf>
    <xf numFmtId="37" fontId="20" fillId="3" borderId="1" xfId="0" applyNumberFormat="1" applyFont="1" applyFill="1" applyBorder="1" applyAlignment="1" applyProtection="1">
      <alignment horizontal="center"/>
    </xf>
    <xf numFmtId="37" fontId="13" fillId="4" borderId="1" xfId="0" applyFont="1" applyFill="1" applyBorder="1" applyAlignment="1" applyProtection="1">
      <alignment horizontal="center"/>
    </xf>
    <xf numFmtId="37" fontId="11" fillId="4" borderId="1" xfId="0" applyFont="1" applyFill="1" applyBorder="1" applyAlignment="1" applyProtection="1">
      <alignment horizontal="center"/>
    </xf>
    <xf numFmtId="37" fontId="11" fillId="5" borderId="1" xfId="0" applyFont="1" applyFill="1" applyBorder="1" applyAlignment="1" applyProtection="1">
      <alignment horizontal="center"/>
    </xf>
    <xf numFmtId="37" fontId="21" fillId="3" borderId="1" xfId="0" applyFont="1" applyFill="1" applyBorder="1" applyAlignment="1" applyProtection="1">
      <alignment horizontal="center"/>
    </xf>
    <xf numFmtId="37" fontId="0" fillId="0" borderId="0" xfId="0" applyAlignment="1" applyProtection="1">
      <alignment horizontal="center"/>
    </xf>
    <xf numFmtId="2" fontId="21" fillId="3" borderId="1" xfId="1" applyNumberFormat="1" applyFont="1" applyFill="1" applyBorder="1" applyAlignment="1" applyProtection="1">
      <alignment horizontal="center"/>
    </xf>
    <xf numFmtId="43" fontId="4" fillId="3" borderId="1" xfId="1" applyFont="1" applyFill="1" applyBorder="1" applyProtection="1"/>
    <xf numFmtId="37" fontId="4" fillId="3" borderId="0" xfId="0" applyNumberFormat="1" applyFont="1" applyFill="1" applyAlignment="1" applyProtection="1">
      <alignment horizontal="right"/>
    </xf>
    <xf numFmtId="187" fontId="4" fillId="3" borderId="0" xfId="0" applyNumberFormat="1" applyFont="1" applyFill="1" applyProtection="1"/>
    <xf numFmtId="37" fontId="4" fillId="3" borderId="9" xfId="0" applyNumberFormat="1" applyFont="1" applyFill="1" applyBorder="1" applyProtection="1"/>
    <xf numFmtId="37" fontId="4" fillId="3" borderId="19" xfId="0" applyNumberFormat="1" applyFont="1" applyFill="1" applyBorder="1" applyProtection="1"/>
    <xf numFmtId="219" fontId="21" fillId="2" borderId="1" xfId="0" applyNumberFormat="1" applyFont="1" applyFill="1" applyBorder="1" applyAlignment="1" applyProtection="1">
      <alignment horizontal="center"/>
      <protection locked="0"/>
    </xf>
    <xf numFmtId="4" fontId="21" fillId="2" borderId="1" xfId="0" applyNumberFormat="1" applyFont="1" applyFill="1" applyBorder="1" applyAlignment="1" applyProtection="1">
      <alignment horizontal="center"/>
      <protection locked="0"/>
    </xf>
    <xf numFmtId="37" fontId="11" fillId="3" borderId="0" xfId="0" applyFont="1" applyFill="1" applyProtection="1"/>
    <xf numFmtId="43" fontId="12" fillId="3" borderId="0" xfId="1" applyFont="1" applyFill="1" applyProtection="1"/>
    <xf numFmtId="37" fontId="12" fillId="3" borderId="0" xfId="0" applyFont="1" applyFill="1" applyAlignment="1" applyProtection="1">
      <alignment horizontal="right"/>
    </xf>
    <xf numFmtId="213" fontId="8" fillId="2" borderId="1" xfId="0" applyNumberFormat="1" applyFont="1" applyFill="1" applyBorder="1" applyProtection="1">
      <protection locked="0"/>
    </xf>
    <xf numFmtId="213" fontId="30" fillId="3" borderId="1" xfId="0" applyNumberFormat="1" applyFont="1" applyFill="1" applyBorder="1" applyProtection="1"/>
    <xf numFmtId="213" fontId="30" fillId="3" borderId="0" xfId="2" applyNumberFormat="1" applyFont="1" applyFill="1" applyProtection="1"/>
    <xf numFmtId="220" fontId="6" fillId="3" borderId="0" xfId="0" applyNumberFormat="1" applyFont="1" applyFill="1" applyProtection="1"/>
    <xf numFmtId="217" fontId="30" fillId="2" borderId="1" xfId="0" applyNumberFormat="1" applyFont="1" applyFill="1" applyBorder="1" applyProtection="1">
      <protection locked="0"/>
    </xf>
    <xf numFmtId="37" fontId="15" fillId="9" borderId="14" xfId="0" applyFont="1" applyFill="1" applyBorder="1" applyProtection="1">
      <protection locked="0"/>
    </xf>
    <xf numFmtId="37" fontId="4" fillId="5" borderId="0" xfId="0" applyFont="1" applyFill="1" applyBorder="1" applyAlignment="1" applyProtection="1">
      <alignment horizontal="center"/>
    </xf>
    <xf numFmtId="37" fontId="22" fillId="7" borderId="14" xfId="0" applyFont="1" applyFill="1" applyBorder="1" applyAlignment="1" applyProtection="1">
      <alignment horizontal="right"/>
    </xf>
    <xf numFmtId="15" fontId="17" fillId="3" borderId="0" xfId="0" applyNumberFormat="1" applyFont="1" applyFill="1" applyBorder="1" applyAlignment="1" applyProtection="1">
      <alignment horizontal="center"/>
    </xf>
    <xf numFmtId="37" fontId="25" fillId="3" borderId="0" xfId="0" applyFont="1" applyFill="1" applyAlignment="1" applyProtection="1">
      <alignment horizontal="center"/>
    </xf>
    <xf numFmtId="37" fontId="25" fillId="3" borderId="0" xfId="0" applyFont="1" applyFill="1" applyAlignment="1" applyProtection="1"/>
    <xf numFmtId="177" fontId="15" fillId="3" borderId="7" xfId="0" applyNumberFormat="1" applyFont="1" applyFill="1" applyBorder="1" applyAlignment="1" applyProtection="1">
      <alignment horizontal="center"/>
    </xf>
    <xf numFmtId="0" fontId="24" fillId="3" borderId="0" xfId="3" applyFont="1" applyFill="1" applyAlignment="1" applyProtection="1">
      <alignment horizontal="center"/>
    </xf>
    <xf numFmtId="0" fontId="38" fillId="6" borderId="0" xfId="3" applyFont="1" applyFill="1" applyAlignment="1" applyProtection="1">
      <alignment horizontal="center"/>
    </xf>
    <xf numFmtId="37" fontId="10" fillId="3" borderId="0" xfId="0" applyFont="1" applyFill="1" applyAlignment="1" applyProtection="1">
      <alignment horizontal="center"/>
    </xf>
  </cellXfs>
  <cellStyles count="4">
    <cellStyle name="Comma" xfId="1" builtinId="3"/>
    <cellStyle name="Currency" xfId="2" builtinId="4"/>
    <cellStyle name="Hyperlink" xfId="3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0</xdr:rowOff>
    </xdr:from>
    <xdr:to>
      <xdr:col>1</xdr:col>
      <xdr:colOff>1476375</xdr:colOff>
      <xdr:row>3</xdr:row>
      <xdr:rowOff>19050</xdr:rowOff>
    </xdr:to>
    <xdr:pic>
      <xdr:nvPicPr>
        <xdr:cNvPr id="1072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0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</xdr:row>
          <xdr:rowOff>142875</xdr:rowOff>
        </xdr:from>
        <xdr:to>
          <xdr:col>10</xdr:col>
          <xdr:colOff>180975</xdr:colOff>
          <xdr:row>5</xdr:row>
          <xdr:rowOff>47625</xdr:rowOff>
        </xdr:to>
        <xdr:sp macro="" textlink="">
          <xdr:nvSpPr>
            <xdr:cNvPr id="1045" name="CommandButton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6</xdr:row>
          <xdr:rowOff>0</xdr:rowOff>
        </xdr:from>
        <xdr:to>
          <xdr:col>10</xdr:col>
          <xdr:colOff>190500</xdr:colOff>
          <xdr:row>7</xdr:row>
          <xdr:rowOff>133350</xdr:rowOff>
        </xdr:to>
        <xdr:sp macro="" textlink="">
          <xdr:nvSpPr>
            <xdr:cNvPr id="1046" name="CommandButton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0</xdr:rowOff>
    </xdr:from>
    <xdr:to>
      <xdr:col>1</xdr:col>
      <xdr:colOff>1743075</xdr:colOff>
      <xdr:row>3</xdr:row>
      <xdr:rowOff>19050</xdr:rowOff>
    </xdr:to>
    <xdr:pic>
      <xdr:nvPicPr>
        <xdr:cNvPr id="2129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0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0</xdr:rowOff>
    </xdr:from>
    <xdr:to>
      <xdr:col>2</xdr:col>
      <xdr:colOff>800100</xdr:colOff>
      <xdr:row>3</xdr:row>
      <xdr:rowOff>19050</xdr:rowOff>
    </xdr:to>
    <xdr:pic>
      <xdr:nvPicPr>
        <xdr:cNvPr id="312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0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5</xdr:row>
      <xdr:rowOff>0</xdr:rowOff>
    </xdr:from>
    <xdr:to>
      <xdr:col>2</xdr:col>
      <xdr:colOff>447675</xdr:colOff>
      <xdr:row>6</xdr:row>
      <xdr:rowOff>219075</xdr:rowOff>
    </xdr:to>
    <xdr:pic>
      <xdr:nvPicPr>
        <xdr:cNvPr id="413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0001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3</xdr:row>
      <xdr:rowOff>0</xdr:rowOff>
    </xdr:from>
    <xdr:to>
      <xdr:col>2</xdr:col>
      <xdr:colOff>447675</xdr:colOff>
      <xdr:row>4</xdr:row>
      <xdr:rowOff>219075</xdr:rowOff>
    </xdr:to>
    <xdr:pic>
      <xdr:nvPicPr>
        <xdr:cNvPr id="5157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60007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0</xdr:rowOff>
    </xdr:from>
    <xdr:to>
      <xdr:col>0</xdr:col>
      <xdr:colOff>2162175</xdr:colOff>
      <xdr:row>3</xdr:row>
      <xdr:rowOff>19050</xdr:rowOff>
    </xdr:to>
    <xdr:pic>
      <xdr:nvPicPr>
        <xdr:cNvPr id="6195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0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114300</xdr:colOff>
      <xdr:row>54</xdr:row>
      <xdr:rowOff>142875</xdr:rowOff>
    </xdr:from>
    <xdr:to>
      <xdr:col>0</xdr:col>
      <xdr:colOff>2190750</xdr:colOff>
      <xdr:row>57</xdr:row>
      <xdr:rowOff>171450</xdr:rowOff>
    </xdr:to>
    <xdr:pic>
      <xdr:nvPicPr>
        <xdr:cNvPr id="6196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0963275"/>
          <a:ext cx="207645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19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26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26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27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862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862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862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759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759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759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657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657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657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554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554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555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452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452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452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350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350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350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247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247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247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145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145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145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042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042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043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940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940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940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838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838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838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735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735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735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633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633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633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530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530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531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428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428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428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326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326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326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223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223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223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121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121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121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018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018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019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916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916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916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814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814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814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711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711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711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609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609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609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506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506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507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404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404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404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302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302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302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199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199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199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097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097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8097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994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994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995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892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892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892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790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790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790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687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687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687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585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585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585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482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482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483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380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380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380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278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278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278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175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175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175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073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073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7073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970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970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971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868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868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868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766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766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766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663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663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663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561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561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561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458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458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459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356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356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356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254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254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254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151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151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151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049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049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6049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946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946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947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844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844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844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742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742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742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639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639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639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537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537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537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434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434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435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332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332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332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230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230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230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127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127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127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025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025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5025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922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922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923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820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820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820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718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718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718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615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615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615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513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513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513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410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410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411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308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308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308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206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206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206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103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103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103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001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001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4001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898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898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899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796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796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796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694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694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694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591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591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591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489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489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489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386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386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387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284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284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284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182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182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182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079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079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3079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977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977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977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874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874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875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772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772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772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670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670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670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567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567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567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465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465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465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362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362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363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260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260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260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158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158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158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055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055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2055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953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953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953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850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850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851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748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748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748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646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646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646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43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43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43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41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41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41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38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38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39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36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36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36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34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34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34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31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31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31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29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29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929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9657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965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965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0966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0681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068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068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068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1705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170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170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170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2729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273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273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273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3753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375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375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375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4777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477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477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478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5801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580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580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580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6825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682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682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682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7849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785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785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785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8873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887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887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887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9897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989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989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1990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0921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092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092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092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1945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194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194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194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2969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297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297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297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3993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399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399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399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5017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501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501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502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6041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604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604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604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7065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706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706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706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8089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809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809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809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9113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911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911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2911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0137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013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013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014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1161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116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116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116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2185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218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218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218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3209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321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321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321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4233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423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423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423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5257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525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525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526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6281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628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628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628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7305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730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730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730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8329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833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833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833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9353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935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935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3935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0377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037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037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038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1401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140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140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140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2425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242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242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242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3449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345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345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345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800100</xdr:colOff>
      <xdr:row>4</xdr:row>
      <xdr:rowOff>28575</xdr:rowOff>
    </xdr:to>
    <xdr:pic>
      <xdr:nvPicPr>
        <xdr:cNvPr id="144473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19812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800100</xdr:colOff>
      <xdr:row>4</xdr:row>
      <xdr:rowOff>28575</xdr:rowOff>
    </xdr:to>
    <xdr:pic>
      <xdr:nvPicPr>
        <xdr:cNvPr id="14447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19812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800100</xdr:colOff>
      <xdr:row>4</xdr:row>
      <xdr:rowOff>28575</xdr:rowOff>
    </xdr:to>
    <xdr:pic>
      <xdr:nvPicPr>
        <xdr:cNvPr id="14447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19812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800100</xdr:colOff>
      <xdr:row>4</xdr:row>
      <xdr:rowOff>28575</xdr:rowOff>
    </xdr:to>
    <xdr:pic>
      <xdr:nvPicPr>
        <xdr:cNvPr id="14447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19812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5497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549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549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550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6521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6522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6523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6524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7545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7546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7547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7548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8569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8570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8571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8572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9593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9594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9595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49596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0617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0618" name="Picture 1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0619" name="Picture 2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0620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800100</xdr:colOff>
      <xdr:row>4</xdr:row>
      <xdr:rowOff>28575</xdr:rowOff>
    </xdr:to>
    <xdr:pic>
      <xdr:nvPicPr>
        <xdr:cNvPr id="151575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19812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2599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3623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4647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5671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6695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7719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8743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59767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60791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61815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62839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63863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64887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65911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66935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67959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895350</xdr:colOff>
      <xdr:row>4</xdr:row>
      <xdr:rowOff>19050</xdr:rowOff>
    </xdr:to>
    <xdr:pic>
      <xdr:nvPicPr>
        <xdr:cNvPr id="168983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2076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47625</xdr:rowOff>
    </xdr:from>
    <xdr:to>
      <xdr:col>2</xdr:col>
      <xdr:colOff>800100</xdr:colOff>
      <xdr:row>4</xdr:row>
      <xdr:rowOff>28575</xdr:rowOff>
    </xdr:to>
    <xdr:pic>
      <xdr:nvPicPr>
        <xdr:cNvPr id="170007" name="Picture 3" descr="ActiveReport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47625"/>
          <a:ext cx="19812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freall/Local%20Settings/Temporary%20Internet%20Files/OLK2/ALL%20SHIPS/RADISSON/Seven%20Seas%20Mariner/05/ENGINE%20SSM%20WAGES%20SPREADSHEET%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"/>
      <sheetName val="Lasvaladas"/>
      <sheetName val="2"/>
      <sheetName val="Lafond"/>
      <sheetName val="Flavetta"/>
      <sheetName val="Borrel"/>
      <sheetName val="Bouvet"/>
      <sheetName val="Jugand"/>
      <sheetName val="Oustric"/>
      <sheetName val="Coicaud"/>
      <sheetName val="Le Coz"/>
      <sheetName val="De Kergariou"/>
      <sheetName val="Gaillard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2.xml"/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3.xml"/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4.xml"/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5.xml"/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6.xml"/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7.xml"/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8.xml"/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9.xml"/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0.xml"/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1.xml"/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2.xml"/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3.xml"/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4.xml"/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5.xml"/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6.xml"/><Relationship Id="rId1" Type="http://schemas.openxmlformats.org/officeDocument/2006/relationships/printerSettings" Target="../printerSettings/printerSettings16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19"/>
  <sheetViews>
    <sheetView tabSelected="1" view="pageBreakPreview" zoomScale="60" zoomScaleNormal="100" workbookViewId="0">
      <selection activeCell="H22" sqref="H22"/>
    </sheetView>
  </sheetViews>
  <sheetFormatPr defaultRowHeight="15.75" x14ac:dyDescent="0.25"/>
  <cols>
    <col min="1" max="1" width="9" style="149"/>
    <col min="2" max="2" width="32.25" style="149" customWidth="1"/>
    <col min="3" max="3" width="13.75" style="149" customWidth="1"/>
    <col min="4" max="8" width="9" style="149"/>
    <col min="9" max="10" width="9" style="149" hidden="1" customWidth="1"/>
    <col min="11" max="11" width="9" style="149" customWidth="1"/>
    <col min="12" max="16384" width="9" style="149"/>
  </cols>
  <sheetData>
    <row r="1" spans="2:10" x14ac:dyDescent="0.25">
      <c r="J1" s="150">
        <v>2008</v>
      </c>
    </row>
    <row r="2" spans="2:10" x14ac:dyDescent="0.25">
      <c r="J2" s="150">
        <v>2009</v>
      </c>
    </row>
    <row r="3" spans="2:10" x14ac:dyDescent="0.25">
      <c r="J3" s="150">
        <v>2010</v>
      </c>
    </row>
    <row r="4" spans="2:10" x14ac:dyDescent="0.25">
      <c r="J4" s="150">
        <v>2011</v>
      </c>
    </row>
    <row r="5" spans="2:10" x14ac:dyDescent="0.25">
      <c r="B5" s="151"/>
      <c r="C5" s="152"/>
      <c r="D5" s="152"/>
      <c r="E5" s="152"/>
      <c r="F5" s="153"/>
      <c r="J5" s="150"/>
    </row>
    <row r="6" spans="2:10" x14ac:dyDescent="0.25">
      <c r="B6" s="204" t="s">
        <v>262</v>
      </c>
      <c r="C6" s="155"/>
      <c r="D6" s="155"/>
      <c r="E6" s="155"/>
      <c r="F6" s="156"/>
      <c r="J6" s="150"/>
    </row>
    <row r="7" spans="2:10" x14ac:dyDescent="0.25">
      <c r="B7" s="154"/>
      <c r="C7" s="155"/>
      <c r="D7" s="155"/>
      <c r="E7" s="155"/>
      <c r="F7" s="156"/>
    </row>
    <row r="8" spans="2:10" x14ac:dyDescent="0.25">
      <c r="B8" s="154" t="s">
        <v>71</v>
      </c>
      <c r="C8" s="1" t="s">
        <v>87</v>
      </c>
      <c r="D8" s="206" t="s">
        <v>72</v>
      </c>
      <c r="E8" s="16">
        <v>2011</v>
      </c>
      <c r="F8" s="156"/>
      <c r="J8" s="149" t="s">
        <v>77</v>
      </c>
    </row>
    <row r="9" spans="2:10" x14ac:dyDescent="0.25">
      <c r="B9" s="154"/>
      <c r="C9" s="155"/>
      <c r="D9" s="155"/>
      <c r="E9" s="155"/>
      <c r="F9" s="156"/>
      <c r="J9" s="149" t="s">
        <v>78</v>
      </c>
    </row>
    <row r="10" spans="2:10" hidden="1" x14ac:dyDescent="0.25">
      <c r="B10" s="154" t="s">
        <v>100</v>
      </c>
      <c r="C10" s="205">
        <v>30</v>
      </c>
      <c r="D10" s="155"/>
      <c r="E10" s="155"/>
      <c r="F10" s="156"/>
      <c r="J10" s="149" t="s">
        <v>79</v>
      </c>
    </row>
    <row r="11" spans="2:10" hidden="1" x14ac:dyDescent="0.25">
      <c r="B11" s="154"/>
      <c r="C11" s="155"/>
      <c r="D11" s="155"/>
      <c r="E11" s="155"/>
      <c r="F11" s="156"/>
      <c r="J11" s="149" t="s">
        <v>80</v>
      </c>
    </row>
    <row r="12" spans="2:10" x14ac:dyDescent="0.25">
      <c r="B12" s="154" t="s">
        <v>73</v>
      </c>
      <c r="C12" s="157" t="s">
        <v>89</v>
      </c>
      <c r="D12" s="155"/>
      <c r="E12" s="155"/>
      <c r="F12" s="156"/>
      <c r="J12" s="149" t="s">
        <v>81</v>
      </c>
    </row>
    <row r="13" spans="2:10" x14ac:dyDescent="0.25">
      <c r="B13" s="154"/>
      <c r="C13" s="155"/>
      <c r="D13" s="155"/>
      <c r="E13" s="155"/>
      <c r="F13" s="156"/>
      <c r="J13" s="149" t="s">
        <v>82</v>
      </c>
    </row>
    <row r="14" spans="2:10" x14ac:dyDescent="0.25">
      <c r="B14" s="154" t="s">
        <v>74</v>
      </c>
      <c r="C14" s="157" t="s">
        <v>89</v>
      </c>
      <c r="D14" s="155"/>
      <c r="E14" s="155"/>
      <c r="F14" s="156"/>
      <c r="J14" s="149" t="s">
        <v>83</v>
      </c>
    </row>
    <row r="15" spans="2:10" x14ac:dyDescent="0.25">
      <c r="B15" s="154"/>
      <c r="C15" s="155"/>
      <c r="D15" s="155"/>
      <c r="E15" s="155"/>
      <c r="F15" s="156"/>
      <c r="J15" s="149" t="s">
        <v>84</v>
      </c>
    </row>
    <row r="16" spans="2:10" x14ac:dyDescent="0.25">
      <c r="B16" s="154" t="s">
        <v>75</v>
      </c>
      <c r="C16" s="157" t="s">
        <v>89</v>
      </c>
      <c r="D16" s="155"/>
      <c r="E16" s="155"/>
      <c r="F16" s="156"/>
      <c r="J16" s="149" t="s">
        <v>85</v>
      </c>
    </row>
    <row r="17" spans="2:10" x14ac:dyDescent="0.25">
      <c r="B17" s="154"/>
      <c r="C17" s="155"/>
      <c r="D17" s="155"/>
      <c r="E17" s="155"/>
      <c r="F17" s="156"/>
      <c r="J17" s="149" t="s">
        <v>86</v>
      </c>
    </row>
    <row r="18" spans="2:10" x14ac:dyDescent="0.25">
      <c r="B18" s="154" t="s">
        <v>76</v>
      </c>
      <c r="C18" s="157" t="s">
        <v>89</v>
      </c>
      <c r="D18" s="155"/>
      <c r="E18" s="155"/>
      <c r="F18" s="156"/>
      <c r="J18" s="149" t="s">
        <v>87</v>
      </c>
    </row>
    <row r="19" spans="2:10" x14ac:dyDescent="0.25">
      <c r="B19" s="158"/>
      <c r="C19" s="159"/>
      <c r="D19" s="159"/>
      <c r="E19" s="159"/>
      <c r="F19" s="160"/>
      <c r="J19" s="149" t="s">
        <v>88</v>
      </c>
    </row>
  </sheetData>
  <sheetProtection password="C406" sheet="1" objects="1" scenarios="1" formatCells="0" formatColumns="0" formatRows="0" autoFilter="0"/>
  <phoneticPr fontId="3" type="noConversion"/>
  <dataValidations count="2">
    <dataValidation type="list" allowBlank="1" showInputMessage="1" showErrorMessage="1" sqref="E8">
      <formula1>$J$1:$J$6</formula1>
    </dataValidation>
    <dataValidation type="list" allowBlank="1" showInputMessage="1" showErrorMessage="1" sqref="C8">
      <formula1>$J$8:$J$21</formula1>
    </dataValidation>
  </dataValidations>
  <hyperlinks>
    <hyperlink ref="C12" location="'Payroll Summary'!A1" display="GO"/>
    <hyperlink ref="C14" location="'Allotment List'!A1" display="GO"/>
    <hyperlink ref="C16" location="'Cash book USD'!A1" display="GO"/>
    <hyperlink ref="C18" location="'Cash book EUR'!A1" display="GO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110" orientation="landscape" r:id="rId1"/>
  <headerFooter alignWithMargins="0">
    <oddFooter>&amp;LForm C616A&amp;CVersion: 2  Issued: 07/11    Revision: 0    Issued: Date&amp;RPage &amp;P of &amp;N</oddFooter>
  </headerFooter>
  <drawing r:id="rId2"/>
  <legacyDrawing r:id="rId3"/>
  <controls>
    <mc:AlternateContent xmlns:mc="http://schemas.openxmlformats.org/markup-compatibility/2006">
      <mc:Choice Requires="x14">
        <control shapeId="1046" r:id="rId4" name="CommandButton2">
          <controlPr defaultSize="0" autoLine="0" autoPict="0" r:id="rId5">
            <anchor moveWithCells="1">
              <from>
                <xdr:col>7</xdr:col>
                <xdr:colOff>85725</xdr:colOff>
                <xdr:row>6</xdr:row>
                <xdr:rowOff>0</xdr:rowOff>
              </from>
              <to>
                <xdr:col>10</xdr:col>
                <xdr:colOff>190500</xdr:colOff>
                <xdr:row>7</xdr:row>
                <xdr:rowOff>133350</xdr:rowOff>
              </to>
            </anchor>
          </controlPr>
        </control>
      </mc:Choice>
      <mc:Fallback>
        <control shapeId="1046" r:id="rId4" name="CommandButton2"/>
      </mc:Fallback>
    </mc:AlternateContent>
    <mc:AlternateContent xmlns:mc="http://schemas.openxmlformats.org/markup-compatibility/2006">
      <mc:Choice Requires="x14">
        <control shapeId="1045" r:id="rId6" name="CommandButton1">
          <controlPr defaultSize="0" autoLine="0" autoPict="0" r:id="rId7">
            <anchor moveWithCells="1">
              <from>
                <xdr:col>7</xdr:col>
                <xdr:colOff>104775</xdr:colOff>
                <xdr:row>3</xdr:row>
                <xdr:rowOff>142875</xdr:rowOff>
              </from>
              <to>
                <xdr:col>10</xdr:col>
                <xdr:colOff>180975</xdr:colOff>
                <xdr:row>5</xdr:row>
                <xdr:rowOff>47625</xdr:rowOff>
              </to>
            </anchor>
          </controlPr>
        </control>
      </mc:Choice>
      <mc:Fallback>
        <control shapeId="104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CT1437"/>
  <sheetViews>
    <sheetView showGridLines="0" view="pageBreakPreview" zoomScale="60" zoomScaleNormal="90" workbookViewId="0">
      <pane xSplit="3" ySplit="9" topLeftCell="Q28" activePane="bottomRight" state="frozen"/>
      <selection activeCell="H13" sqref="H13"/>
      <selection pane="topRight" activeCell="H13" sqref="H13"/>
      <selection pane="bottomLeft" activeCell="H13" sqref="H13"/>
      <selection pane="bottomRight" activeCell="H13" sqref="H13"/>
    </sheetView>
  </sheetViews>
  <sheetFormatPr defaultRowHeight="15.75" x14ac:dyDescent="0.25"/>
  <cols>
    <col min="1" max="1" width="5.5" style="27" customWidth="1"/>
    <col min="2" max="2" width="27.375" style="2" bestFit="1" customWidth="1"/>
    <col min="3" max="3" width="17.875" style="2" bestFit="1" customWidth="1"/>
    <col min="4" max="4" width="20.5" style="2" customWidth="1"/>
    <col min="5" max="7" width="9.75" style="2" customWidth="1"/>
    <col min="8" max="8" width="32.625" style="2" bestFit="1" customWidth="1"/>
    <col min="9" max="9" width="9.75" style="2" bestFit="1" customWidth="1"/>
    <col min="10" max="10" width="12.5" style="2" bestFit="1" customWidth="1"/>
    <col min="11" max="14" width="12.5" style="2" customWidth="1"/>
    <col min="15" max="15" width="10.375" style="2" bestFit="1" customWidth="1"/>
    <col min="16" max="16" width="11.125" style="2" customWidth="1"/>
    <col min="17" max="17" width="10.875" style="2" customWidth="1"/>
    <col min="18" max="18" width="9.375" style="2" bestFit="1" customWidth="1"/>
    <col min="19" max="19" width="11.375" style="2" bestFit="1" customWidth="1"/>
    <col min="20" max="20" width="10.625" style="2" customWidth="1"/>
    <col min="21" max="21" width="12.625" style="2" customWidth="1"/>
    <col min="22" max="22" width="12.625" style="2" bestFit="1" customWidth="1"/>
    <col min="23" max="23" width="11.375" style="2" bestFit="1" customWidth="1"/>
    <col min="24" max="24" width="13.875" style="2" customWidth="1"/>
    <col min="25" max="25" width="12.875" style="2" bestFit="1" customWidth="1"/>
    <col min="26" max="26" width="10.25" style="2" bestFit="1" customWidth="1"/>
    <col min="27" max="27" width="13.25" style="2" customWidth="1"/>
    <col min="28" max="28" width="16.625" style="2" bestFit="1" customWidth="1"/>
    <col min="29" max="29" width="13" style="2" customWidth="1"/>
    <col min="30" max="30" width="15" style="2" customWidth="1"/>
    <col min="31" max="63" width="9" style="2"/>
    <col min="64" max="64" width="2.875" style="2" customWidth="1"/>
    <col min="65" max="65" width="5.25" style="2" customWidth="1"/>
    <col min="66" max="16384" width="9" style="2"/>
  </cols>
  <sheetData>
    <row r="3" spans="1:95" x14ac:dyDescent="0.25">
      <c r="D3" s="118" t="s">
        <v>161</v>
      </c>
    </row>
    <row r="4" spans="1:95" x14ac:dyDescent="0.25">
      <c r="A4" s="161"/>
      <c r="B4" s="162"/>
      <c r="C4" s="163"/>
      <c r="D4" s="163"/>
      <c r="E4" s="163"/>
      <c r="F4" s="163"/>
      <c r="G4" s="163"/>
      <c r="H4" s="163"/>
      <c r="I4" s="163"/>
      <c r="J4" s="164"/>
      <c r="K4" s="164"/>
      <c r="L4" s="164"/>
      <c r="M4" s="164"/>
      <c r="N4" s="164"/>
      <c r="O4" s="163"/>
      <c r="P4" s="165"/>
      <c r="Q4" s="165"/>
      <c r="R4" s="165"/>
      <c r="S4" s="166"/>
      <c r="T4" s="162"/>
      <c r="U4" s="162"/>
      <c r="V4" s="162"/>
      <c r="W4" s="162"/>
      <c r="X4" s="162"/>
      <c r="Y4" s="162"/>
      <c r="Z4" s="162"/>
      <c r="AA4" s="162"/>
      <c r="AB4" s="162"/>
      <c r="AC4" s="162"/>
      <c r="BL4" s="3"/>
      <c r="BM4" s="3"/>
      <c r="BN4" s="167"/>
      <c r="BO4" s="168"/>
      <c r="BP4" s="168"/>
      <c r="BQ4" s="168"/>
      <c r="BR4" s="168"/>
      <c r="BS4" s="168"/>
      <c r="BT4" s="168"/>
      <c r="BU4" s="168"/>
      <c r="BV4" s="169"/>
      <c r="BW4" s="169"/>
      <c r="BY4" s="170"/>
      <c r="BZ4" s="170"/>
      <c r="CA4" s="170"/>
      <c r="CB4" s="170"/>
      <c r="CC4" s="170"/>
      <c r="CD4" s="170"/>
    </row>
    <row r="5" spans="1:95" x14ac:dyDescent="0.25">
      <c r="A5" s="171" t="s">
        <v>68</v>
      </c>
      <c r="B5" s="162"/>
      <c r="C5" s="172" t="str">
        <f>Menu!$C$8</f>
        <v>NOVEMBER</v>
      </c>
      <c r="D5" s="163"/>
      <c r="E5" s="163"/>
      <c r="F5" s="163"/>
      <c r="G5" s="163"/>
      <c r="H5" s="163"/>
      <c r="I5" s="163"/>
      <c r="J5" s="207" t="str">
        <f>Menu!B6</f>
        <v xml:space="preserve">[Ship's Name] </v>
      </c>
      <c r="K5" s="207"/>
      <c r="L5" s="207"/>
      <c r="M5" s="207"/>
      <c r="N5" s="207"/>
      <c r="O5" s="207"/>
      <c r="P5" s="207"/>
      <c r="Q5" s="207"/>
      <c r="R5" s="207"/>
      <c r="S5" s="166"/>
      <c r="T5" s="162"/>
      <c r="U5" s="162"/>
      <c r="V5" s="162"/>
      <c r="W5" s="162"/>
      <c r="X5" s="162"/>
      <c r="Y5" s="162"/>
      <c r="Z5" s="162"/>
      <c r="AA5" s="162"/>
      <c r="AB5" s="162"/>
      <c r="AC5" s="162"/>
      <c r="BL5" s="3"/>
      <c r="BM5" s="3"/>
      <c r="BN5" s="167"/>
      <c r="BO5" s="168"/>
      <c r="BP5" s="168"/>
      <c r="BQ5" s="168"/>
      <c r="BR5" s="168"/>
      <c r="BS5" s="168"/>
      <c r="BT5" s="168"/>
      <c r="BU5" s="168"/>
      <c r="BV5" s="169"/>
      <c r="BW5" s="169"/>
      <c r="BY5" s="170"/>
      <c r="BZ5" s="170"/>
      <c r="CA5" s="170"/>
      <c r="CB5" s="170"/>
      <c r="CC5" s="170"/>
      <c r="CD5" s="170"/>
    </row>
    <row r="6" spans="1:95" x14ac:dyDescent="0.25">
      <c r="A6" s="173"/>
      <c r="B6" s="174"/>
      <c r="C6" s="175">
        <f>Menu!$E$8</f>
        <v>2011</v>
      </c>
      <c r="D6" s="176"/>
      <c r="E6" s="176"/>
      <c r="F6" s="176"/>
      <c r="G6" s="176"/>
      <c r="H6" s="176"/>
      <c r="I6" s="163"/>
      <c r="J6" s="207"/>
      <c r="K6" s="207"/>
      <c r="L6" s="207"/>
      <c r="M6" s="207"/>
      <c r="N6" s="207"/>
      <c r="O6" s="207"/>
      <c r="P6" s="207"/>
      <c r="Q6" s="207"/>
      <c r="R6" s="207"/>
      <c r="S6" s="166"/>
      <c r="T6" s="162"/>
      <c r="U6" s="162"/>
      <c r="V6" s="162"/>
      <c r="W6" s="162"/>
      <c r="X6" s="162"/>
      <c r="Y6" s="162"/>
      <c r="Z6" s="162"/>
      <c r="AA6" s="162"/>
      <c r="AB6" s="162"/>
      <c r="AC6" s="162"/>
      <c r="BL6" s="3"/>
      <c r="BM6" s="3"/>
      <c r="BN6" s="167"/>
      <c r="BO6" s="168"/>
      <c r="BP6" s="168"/>
      <c r="BQ6" s="168"/>
      <c r="BR6" s="168"/>
      <c r="BS6" s="168"/>
      <c r="BT6" s="168"/>
      <c r="BU6" s="168"/>
      <c r="BV6" s="169"/>
      <c r="BW6" s="169"/>
      <c r="BY6" s="170"/>
      <c r="BZ6" s="170"/>
      <c r="CA6" s="170"/>
      <c r="CB6" s="170"/>
      <c r="CC6" s="170"/>
      <c r="CD6" s="170"/>
    </row>
    <row r="7" spans="1:95" ht="18.75" x14ac:dyDescent="0.3">
      <c r="A7" s="173"/>
      <c r="B7" s="177"/>
      <c r="C7" s="162"/>
      <c r="D7" s="162"/>
      <c r="E7" s="162"/>
      <c r="F7" s="162"/>
      <c r="G7" s="162"/>
      <c r="H7" s="162"/>
      <c r="I7" s="162"/>
      <c r="J7" s="178"/>
      <c r="K7" s="178"/>
      <c r="L7" s="178"/>
      <c r="M7" s="178"/>
      <c r="N7" s="178"/>
      <c r="O7" s="162"/>
      <c r="P7" s="179"/>
      <c r="Q7" s="162"/>
      <c r="R7" s="162"/>
      <c r="S7" s="162"/>
      <c r="T7" s="162"/>
      <c r="U7" s="162"/>
      <c r="V7" s="162"/>
      <c r="W7" s="162"/>
      <c r="X7" s="162"/>
      <c r="Y7" s="180"/>
      <c r="Z7" s="180"/>
      <c r="AA7" s="163"/>
      <c r="AB7" s="180"/>
      <c r="AC7" s="163"/>
    </row>
    <row r="8" spans="1:95" x14ac:dyDescent="0.25">
      <c r="A8" s="181" t="s">
        <v>0</v>
      </c>
      <c r="B8" s="181" t="s">
        <v>2</v>
      </c>
      <c r="C8" s="181" t="s">
        <v>3</v>
      </c>
      <c r="D8" s="181" t="s">
        <v>101</v>
      </c>
      <c r="E8" s="181" t="s">
        <v>90</v>
      </c>
      <c r="F8" s="181" t="s">
        <v>209</v>
      </c>
      <c r="G8" s="181" t="s">
        <v>210</v>
      </c>
      <c r="H8" s="181" t="s">
        <v>92</v>
      </c>
      <c r="I8" s="181" t="s">
        <v>4</v>
      </c>
      <c r="J8" s="181" t="s">
        <v>6</v>
      </c>
      <c r="K8" s="181" t="s">
        <v>259</v>
      </c>
      <c r="L8" s="181" t="s">
        <v>7</v>
      </c>
      <c r="M8" s="181" t="s">
        <v>60</v>
      </c>
      <c r="N8" s="181" t="s">
        <v>93</v>
      </c>
      <c r="O8" s="181" t="s">
        <v>256</v>
      </c>
      <c r="P8" s="181" t="s">
        <v>257</v>
      </c>
      <c r="Q8" s="181" t="s">
        <v>258</v>
      </c>
      <c r="R8" s="182" t="s">
        <v>255</v>
      </c>
      <c r="S8" s="182" t="s">
        <v>57</v>
      </c>
      <c r="T8" s="181" t="s">
        <v>43</v>
      </c>
      <c r="U8" s="181" t="s">
        <v>155</v>
      </c>
      <c r="V8" s="183" t="s">
        <v>65</v>
      </c>
      <c r="W8" s="181" t="s">
        <v>67</v>
      </c>
      <c r="X8" s="181" t="s">
        <v>10</v>
      </c>
      <c r="Y8" s="181" t="s">
        <v>53</v>
      </c>
      <c r="Z8" s="181" t="s">
        <v>96</v>
      </c>
      <c r="AA8" s="184" t="s">
        <v>65</v>
      </c>
      <c r="AB8" s="181" t="s">
        <v>13</v>
      </c>
      <c r="AC8" s="185" t="s">
        <v>13</v>
      </c>
      <c r="CQ8" s="4">
        <f ca="1">NOW()</f>
        <v>42471.421543287041</v>
      </c>
    </row>
    <row r="9" spans="1:95" x14ac:dyDescent="0.25">
      <c r="A9" s="186"/>
      <c r="B9" s="181"/>
      <c r="C9" s="181"/>
      <c r="D9" s="181"/>
      <c r="E9" s="181" t="s">
        <v>91</v>
      </c>
      <c r="F9" s="181"/>
      <c r="G9" s="181"/>
      <c r="H9" s="181"/>
      <c r="I9" s="181" t="s">
        <v>154</v>
      </c>
      <c r="J9" s="181" t="s">
        <v>11</v>
      </c>
      <c r="K9" s="181" t="s">
        <v>34</v>
      </c>
      <c r="L9" s="181" t="s">
        <v>32</v>
      </c>
      <c r="M9" s="181" t="s">
        <v>64</v>
      </c>
      <c r="N9" s="181" t="s">
        <v>94</v>
      </c>
      <c r="O9" s="181" t="s">
        <v>34</v>
      </c>
      <c r="P9" s="181" t="s">
        <v>32</v>
      </c>
      <c r="Q9" s="181" t="s">
        <v>64</v>
      </c>
      <c r="R9" s="181"/>
      <c r="S9" s="181" t="s">
        <v>64</v>
      </c>
      <c r="T9" s="181" t="s">
        <v>4</v>
      </c>
      <c r="U9" s="181" t="s">
        <v>34</v>
      </c>
      <c r="V9" s="183" t="s">
        <v>12</v>
      </c>
      <c r="W9" s="181" t="s">
        <v>95</v>
      </c>
      <c r="X9" s="181" t="s">
        <v>58</v>
      </c>
      <c r="Y9" s="181"/>
      <c r="Z9" s="181" t="s">
        <v>97</v>
      </c>
      <c r="AA9" s="184" t="s">
        <v>59</v>
      </c>
      <c r="AB9" s="181" t="s">
        <v>213</v>
      </c>
      <c r="AC9" s="185" t="s">
        <v>63</v>
      </c>
      <c r="CP9" s="170" t="s">
        <v>15</v>
      </c>
      <c r="CQ9" s="5" t="e">
        <f>#REF!</f>
        <v>#REF!</v>
      </c>
    </row>
    <row r="10" spans="1:95" x14ac:dyDescent="0.25">
      <c r="A10" s="187">
        <v>1</v>
      </c>
      <c r="B10" s="12"/>
      <c r="C10" s="12"/>
      <c r="D10" s="12"/>
      <c r="E10" s="12"/>
      <c r="F10" s="194"/>
      <c r="G10" s="194"/>
      <c r="H10" s="12"/>
      <c r="I10" s="14"/>
      <c r="J10" s="15"/>
      <c r="K10" s="15"/>
      <c r="L10" s="15"/>
      <c r="M10" s="15"/>
      <c r="N10" s="188">
        <f>IF(I10=Menu!$C$10,J10,J10*I10/30)</f>
        <v>0</v>
      </c>
      <c r="O10" s="188">
        <f>IF(I10=Menu!$C$10,K10,K10*I10/30)</f>
        <v>0</v>
      </c>
      <c r="P10" s="188">
        <f>IF(I10=Menu!$C$10,L10,L10*I10/30)</f>
        <v>0</v>
      </c>
      <c r="Q10" s="188">
        <f>IF(I10=Menu!$C$10,M10,M10*I10/30)</f>
        <v>0</v>
      </c>
      <c r="R10" s="195"/>
      <c r="S10" s="195"/>
      <c r="T10" s="195"/>
      <c r="U10" s="195"/>
      <c r="V10" s="9">
        <f>SUM(N10:U10)</f>
        <v>0</v>
      </c>
      <c r="W10" s="195"/>
      <c r="X10" s="195"/>
      <c r="Y10" s="195"/>
      <c r="Z10" s="195"/>
      <c r="AA10" s="10">
        <f>SUM(W10:Z10)</f>
        <v>0</v>
      </c>
      <c r="AB10" s="195"/>
      <c r="AC10" s="11">
        <f t="shared" ref="AC10:AC41" si="0">V10-AA10+AB10</f>
        <v>0</v>
      </c>
      <c r="AD10" s="27" t="str">
        <f>H10&amp;" - "&amp;E10</f>
        <v xml:space="preserve"> - </v>
      </c>
      <c r="CP10" s="170"/>
    </row>
    <row r="11" spans="1:95" x14ac:dyDescent="0.25">
      <c r="A11" s="187">
        <f t="shared" ref="A11:A74" si="1">A10+1</f>
        <v>2</v>
      </c>
      <c r="B11" s="12"/>
      <c r="C11" s="12"/>
      <c r="D11" s="12"/>
      <c r="E11" s="12"/>
      <c r="F11" s="194"/>
      <c r="G11" s="194"/>
      <c r="H11" s="12"/>
      <c r="I11" s="14"/>
      <c r="J11" s="15"/>
      <c r="K11" s="15"/>
      <c r="L11" s="15"/>
      <c r="M11" s="15"/>
      <c r="N11" s="188">
        <f>IF(I11=Menu!$C$10,J11,J11*I11/30)</f>
        <v>0</v>
      </c>
      <c r="O11" s="188">
        <f>IF(I11=Menu!$C$10,K11,K11*I11/30)</f>
        <v>0</v>
      </c>
      <c r="P11" s="188">
        <f>IF(I11=Menu!$C$10,L11,L11*I11/30)</f>
        <v>0</v>
      </c>
      <c r="Q11" s="188">
        <f>IF(I11=Menu!$C$10,M11,M11*I11/30)</f>
        <v>0</v>
      </c>
      <c r="R11" s="195"/>
      <c r="S11" s="195"/>
      <c r="T11" s="195"/>
      <c r="U11" s="195"/>
      <c r="V11" s="9">
        <f t="shared" ref="V11:V74" si="2">SUM(N11:U11)</f>
        <v>0</v>
      </c>
      <c r="W11" s="195"/>
      <c r="X11" s="195"/>
      <c r="Y11" s="195"/>
      <c r="Z11" s="195"/>
      <c r="AA11" s="10">
        <f t="shared" ref="AA11:AA74" si="3">SUM(W11:Z11)</f>
        <v>0</v>
      </c>
      <c r="AB11" s="195"/>
      <c r="AC11" s="11">
        <f t="shared" si="0"/>
        <v>0</v>
      </c>
      <c r="AD11" s="27" t="str">
        <f t="shared" ref="AD11:AD74" si="4">H11&amp;" - "&amp;E11</f>
        <v xml:space="preserve"> - </v>
      </c>
      <c r="CP11" s="170"/>
    </row>
    <row r="12" spans="1:95" x14ac:dyDescent="0.25">
      <c r="A12" s="187">
        <f t="shared" si="1"/>
        <v>3</v>
      </c>
      <c r="B12" s="12"/>
      <c r="C12" s="12"/>
      <c r="D12" s="12"/>
      <c r="E12" s="12"/>
      <c r="F12" s="194"/>
      <c r="G12" s="194"/>
      <c r="H12" s="12"/>
      <c r="I12" s="14"/>
      <c r="J12" s="15"/>
      <c r="K12" s="15"/>
      <c r="L12" s="15"/>
      <c r="M12" s="15"/>
      <c r="N12" s="188">
        <f>IF(I12=Menu!$C$10,J12,J12*I12/30)</f>
        <v>0</v>
      </c>
      <c r="O12" s="188">
        <f>IF(I12=Menu!$C$10,K12,K12*I12/30)</f>
        <v>0</v>
      </c>
      <c r="P12" s="188">
        <f>IF(I12=Menu!$C$10,L12,L12*I12/30)</f>
        <v>0</v>
      </c>
      <c r="Q12" s="188">
        <f>IF(I12=Menu!$C$10,M12,M12*I12/30)</f>
        <v>0</v>
      </c>
      <c r="R12" s="195"/>
      <c r="S12" s="195"/>
      <c r="T12" s="195"/>
      <c r="U12" s="195"/>
      <c r="V12" s="9">
        <f t="shared" si="2"/>
        <v>0</v>
      </c>
      <c r="W12" s="195"/>
      <c r="X12" s="195"/>
      <c r="Y12" s="195"/>
      <c r="Z12" s="195"/>
      <c r="AA12" s="10">
        <f t="shared" si="3"/>
        <v>0</v>
      </c>
      <c r="AB12" s="195"/>
      <c r="AC12" s="11">
        <f t="shared" si="0"/>
        <v>0</v>
      </c>
      <c r="AD12" s="27" t="str">
        <f t="shared" si="4"/>
        <v xml:space="preserve"> - </v>
      </c>
      <c r="CP12" s="170"/>
    </row>
    <row r="13" spans="1:95" x14ac:dyDescent="0.25">
      <c r="A13" s="187">
        <f t="shared" si="1"/>
        <v>4</v>
      </c>
      <c r="B13" s="12"/>
      <c r="C13" s="12"/>
      <c r="D13" s="12"/>
      <c r="E13" s="12"/>
      <c r="F13" s="194"/>
      <c r="G13" s="194"/>
      <c r="H13" s="12"/>
      <c r="I13" s="14"/>
      <c r="J13" s="15"/>
      <c r="K13" s="15"/>
      <c r="L13" s="15"/>
      <c r="M13" s="15"/>
      <c r="N13" s="188">
        <f>IF(I13=Menu!$C$10,J13,J13*I13/30)</f>
        <v>0</v>
      </c>
      <c r="O13" s="188">
        <f>IF(I13=Menu!$C$10,K13,K13*I13/30)</f>
        <v>0</v>
      </c>
      <c r="P13" s="188">
        <f>IF(I13=Menu!$C$10,L13,L13*I13/30)</f>
        <v>0</v>
      </c>
      <c r="Q13" s="188">
        <f>IF(I13=Menu!$C$10,M13,M13*I13/30)</f>
        <v>0</v>
      </c>
      <c r="R13" s="195"/>
      <c r="S13" s="195"/>
      <c r="T13" s="195"/>
      <c r="U13" s="195"/>
      <c r="V13" s="9">
        <f t="shared" si="2"/>
        <v>0</v>
      </c>
      <c r="W13" s="195"/>
      <c r="X13" s="195"/>
      <c r="Y13" s="195"/>
      <c r="Z13" s="195"/>
      <c r="AA13" s="10">
        <f t="shared" si="3"/>
        <v>0</v>
      </c>
      <c r="AB13" s="195"/>
      <c r="AC13" s="11">
        <f t="shared" si="0"/>
        <v>0</v>
      </c>
      <c r="AD13" s="27" t="str">
        <f t="shared" si="4"/>
        <v xml:space="preserve"> - </v>
      </c>
      <c r="CP13" s="170"/>
    </row>
    <row r="14" spans="1:95" x14ac:dyDescent="0.25">
      <c r="A14" s="187">
        <f t="shared" si="1"/>
        <v>5</v>
      </c>
      <c r="B14" s="12"/>
      <c r="C14" s="12"/>
      <c r="D14" s="12"/>
      <c r="E14" s="12"/>
      <c r="F14" s="194"/>
      <c r="G14" s="194"/>
      <c r="H14" s="12"/>
      <c r="I14" s="14"/>
      <c r="J14" s="15"/>
      <c r="K14" s="15"/>
      <c r="L14" s="15"/>
      <c r="M14" s="15"/>
      <c r="N14" s="188">
        <f>IF(I14=Menu!$C$10,J14,J14*I14/30)</f>
        <v>0</v>
      </c>
      <c r="O14" s="188">
        <f>IF(I14=Menu!$C$10,K14,K14*I14/30)</f>
        <v>0</v>
      </c>
      <c r="P14" s="188">
        <f>IF(I14=Menu!$C$10,L14,L14*I14/30)</f>
        <v>0</v>
      </c>
      <c r="Q14" s="188">
        <f>IF(I14=Menu!$C$10,M14,M14*I14/30)</f>
        <v>0</v>
      </c>
      <c r="R14" s="195"/>
      <c r="S14" s="195"/>
      <c r="T14" s="195"/>
      <c r="U14" s="195"/>
      <c r="V14" s="9">
        <f t="shared" si="2"/>
        <v>0</v>
      </c>
      <c r="W14" s="195"/>
      <c r="X14" s="195"/>
      <c r="Y14" s="195"/>
      <c r="Z14" s="195"/>
      <c r="AA14" s="10">
        <f t="shared" si="3"/>
        <v>0</v>
      </c>
      <c r="AB14" s="195"/>
      <c r="AC14" s="11">
        <f t="shared" si="0"/>
        <v>0</v>
      </c>
      <c r="AD14" s="27" t="str">
        <f t="shared" si="4"/>
        <v xml:space="preserve"> - </v>
      </c>
      <c r="CP14" s="170"/>
    </row>
    <row r="15" spans="1:95" x14ac:dyDescent="0.25">
      <c r="A15" s="187">
        <f t="shared" si="1"/>
        <v>6</v>
      </c>
      <c r="B15" s="12"/>
      <c r="C15" s="12"/>
      <c r="D15" s="12"/>
      <c r="E15" s="12"/>
      <c r="F15" s="194"/>
      <c r="G15" s="194"/>
      <c r="H15" s="12"/>
      <c r="I15" s="14"/>
      <c r="J15" s="15"/>
      <c r="K15" s="15"/>
      <c r="L15" s="15"/>
      <c r="M15" s="15"/>
      <c r="N15" s="188">
        <f>IF(I15=Menu!$C$10,J15,J15*I15/30)</f>
        <v>0</v>
      </c>
      <c r="O15" s="188">
        <f>IF(I15=Menu!$C$10,K15,K15*I15/30)</f>
        <v>0</v>
      </c>
      <c r="P15" s="188">
        <f>IF(I15=Menu!$C$10,L15,L15*I15/30)</f>
        <v>0</v>
      </c>
      <c r="Q15" s="188">
        <f>IF(I15=Menu!$C$10,M15,M15*I15/30)</f>
        <v>0</v>
      </c>
      <c r="R15" s="195"/>
      <c r="S15" s="195"/>
      <c r="T15" s="195"/>
      <c r="U15" s="195"/>
      <c r="V15" s="9">
        <f t="shared" si="2"/>
        <v>0</v>
      </c>
      <c r="W15" s="195"/>
      <c r="X15" s="195"/>
      <c r="Y15" s="195"/>
      <c r="Z15" s="195"/>
      <c r="AA15" s="10">
        <f t="shared" si="3"/>
        <v>0</v>
      </c>
      <c r="AB15" s="195"/>
      <c r="AC15" s="11">
        <f t="shared" si="0"/>
        <v>0</v>
      </c>
      <c r="AD15" s="27" t="str">
        <f t="shared" si="4"/>
        <v xml:space="preserve"> - </v>
      </c>
      <c r="CP15" s="170"/>
    </row>
    <row r="16" spans="1:95" x14ac:dyDescent="0.25">
      <c r="A16" s="187">
        <f t="shared" si="1"/>
        <v>7</v>
      </c>
      <c r="B16" s="12"/>
      <c r="C16" s="12"/>
      <c r="D16" s="12"/>
      <c r="E16" s="12"/>
      <c r="F16" s="194"/>
      <c r="G16" s="194"/>
      <c r="H16" s="12"/>
      <c r="I16" s="14"/>
      <c r="J16" s="15"/>
      <c r="K16" s="15"/>
      <c r="L16" s="15"/>
      <c r="M16" s="15"/>
      <c r="N16" s="188">
        <f>IF(I16=Menu!$C$10,J16,J16*I16/30)</f>
        <v>0</v>
      </c>
      <c r="O16" s="188">
        <f>IF(I16=Menu!$C$10,K16,K16*I16/30)</f>
        <v>0</v>
      </c>
      <c r="P16" s="188">
        <f>IF(I16=Menu!$C$10,L16,L16*I16/30)</f>
        <v>0</v>
      </c>
      <c r="Q16" s="188">
        <f>IF(I16=Menu!$C$10,M16,M16*I16/30)</f>
        <v>0</v>
      </c>
      <c r="R16" s="195"/>
      <c r="S16" s="195"/>
      <c r="T16" s="195"/>
      <c r="U16" s="195"/>
      <c r="V16" s="9">
        <f t="shared" si="2"/>
        <v>0</v>
      </c>
      <c r="W16" s="195"/>
      <c r="X16" s="195"/>
      <c r="Y16" s="195"/>
      <c r="Z16" s="195"/>
      <c r="AA16" s="10">
        <f t="shared" si="3"/>
        <v>0</v>
      </c>
      <c r="AB16" s="195"/>
      <c r="AC16" s="11">
        <f t="shared" si="0"/>
        <v>0</v>
      </c>
      <c r="AD16" s="27" t="str">
        <f t="shared" si="4"/>
        <v xml:space="preserve"> - </v>
      </c>
      <c r="CP16" s="170"/>
    </row>
    <row r="17" spans="1:94" x14ac:dyDescent="0.25">
      <c r="A17" s="187">
        <f t="shared" si="1"/>
        <v>8</v>
      </c>
      <c r="B17" s="12"/>
      <c r="C17" s="12"/>
      <c r="D17" s="12"/>
      <c r="E17" s="12"/>
      <c r="F17" s="194"/>
      <c r="G17" s="194"/>
      <c r="H17" s="12"/>
      <c r="I17" s="14"/>
      <c r="J17" s="15"/>
      <c r="K17" s="15"/>
      <c r="L17" s="15"/>
      <c r="M17" s="15"/>
      <c r="N17" s="188">
        <f>IF(I17=Menu!$C$10,J17,J17*I17/30)</f>
        <v>0</v>
      </c>
      <c r="O17" s="188">
        <f>IF(I17=Menu!$C$10,K17,K17*I17/30)</f>
        <v>0</v>
      </c>
      <c r="P17" s="188">
        <f>IF(I17=Menu!$C$10,L17,L17*I17/30)</f>
        <v>0</v>
      </c>
      <c r="Q17" s="188">
        <f>IF(I17=Menu!$C$10,M17,M17*I17/30)</f>
        <v>0</v>
      </c>
      <c r="R17" s="195"/>
      <c r="S17" s="195"/>
      <c r="T17" s="195"/>
      <c r="U17" s="195"/>
      <c r="V17" s="9">
        <f t="shared" si="2"/>
        <v>0</v>
      </c>
      <c r="W17" s="195"/>
      <c r="X17" s="195"/>
      <c r="Y17" s="195"/>
      <c r="Z17" s="195"/>
      <c r="AA17" s="10">
        <f t="shared" si="3"/>
        <v>0</v>
      </c>
      <c r="AB17" s="195"/>
      <c r="AC17" s="11">
        <f t="shared" si="0"/>
        <v>0</v>
      </c>
      <c r="AD17" s="27" t="str">
        <f t="shared" si="4"/>
        <v xml:space="preserve"> - </v>
      </c>
      <c r="CP17" s="170"/>
    </row>
    <row r="18" spans="1:94" x14ac:dyDescent="0.25">
      <c r="A18" s="187">
        <f t="shared" si="1"/>
        <v>9</v>
      </c>
      <c r="B18" s="12"/>
      <c r="C18" s="12"/>
      <c r="D18" s="12"/>
      <c r="E18" s="12"/>
      <c r="F18" s="194"/>
      <c r="G18" s="194"/>
      <c r="H18" s="12"/>
      <c r="I18" s="14"/>
      <c r="J18" s="15"/>
      <c r="K18" s="15"/>
      <c r="L18" s="15"/>
      <c r="M18" s="15"/>
      <c r="N18" s="188">
        <f>IF(I18=Menu!$C$10,J18,J18*I18/30)</f>
        <v>0</v>
      </c>
      <c r="O18" s="188">
        <f>IF(I18=Menu!$C$10,K18,K18*I18/30)</f>
        <v>0</v>
      </c>
      <c r="P18" s="188">
        <f>IF(I18=Menu!$C$10,L18,L18*I18/30)</f>
        <v>0</v>
      </c>
      <c r="Q18" s="188">
        <f>IF(I18=Menu!$C$10,M18,M18*I18/30)</f>
        <v>0</v>
      </c>
      <c r="R18" s="195"/>
      <c r="S18" s="195"/>
      <c r="T18" s="195"/>
      <c r="U18" s="195"/>
      <c r="V18" s="9">
        <f t="shared" si="2"/>
        <v>0</v>
      </c>
      <c r="W18" s="195"/>
      <c r="X18" s="195"/>
      <c r="Y18" s="195"/>
      <c r="Z18" s="195"/>
      <c r="AA18" s="10">
        <f t="shared" si="3"/>
        <v>0</v>
      </c>
      <c r="AB18" s="195"/>
      <c r="AC18" s="11">
        <f t="shared" si="0"/>
        <v>0</v>
      </c>
      <c r="AD18" s="27" t="str">
        <f t="shared" si="4"/>
        <v xml:space="preserve"> - </v>
      </c>
      <c r="CP18" s="170"/>
    </row>
    <row r="19" spans="1:94" x14ac:dyDescent="0.25">
      <c r="A19" s="187">
        <f t="shared" si="1"/>
        <v>10</v>
      </c>
      <c r="B19" s="12"/>
      <c r="C19" s="12"/>
      <c r="D19" s="12"/>
      <c r="E19" s="12"/>
      <c r="F19" s="194"/>
      <c r="G19" s="194"/>
      <c r="H19" s="12"/>
      <c r="I19" s="14"/>
      <c r="J19" s="15"/>
      <c r="K19" s="15"/>
      <c r="L19" s="15"/>
      <c r="M19" s="15"/>
      <c r="N19" s="188">
        <f>IF(I19=Menu!$C$10,J19,J19*I19/30)</f>
        <v>0</v>
      </c>
      <c r="O19" s="188">
        <f>IF(I19=Menu!$C$10,K19,K19*I19/30)</f>
        <v>0</v>
      </c>
      <c r="P19" s="188">
        <f>IF(I19=Menu!$C$10,L19,L19*I19/30)</f>
        <v>0</v>
      </c>
      <c r="Q19" s="188">
        <f>IF(I19=Menu!$C$10,M19,M19*I19/30)</f>
        <v>0</v>
      </c>
      <c r="R19" s="195"/>
      <c r="S19" s="195"/>
      <c r="T19" s="195"/>
      <c r="U19" s="195"/>
      <c r="V19" s="9">
        <f t="shared" si="2"/>
        <v>0</v>
      </c>
      <c r="W19" s="195"/>
      <c r="X19" s="195"/>
      <c r="Y19" s="195"/>
      <c r="Z19" s="195"/>
      <c r="AA19" s="10">
        <f t="shared" si="3"/>
        <v>0</v>
      </c>
      <c r="AB19" s="195"/>
      <c r="AC19" s="11">
        <f t="shared" si="0"/>
        <v>0</v>
      </c>
      <c r="AD19" s="27" t="str">
        <f t="shared" si="4"/>
        <v xml:space="preserve"> - </v>
      </c>
      <c r="CP19" s="170"/>
    </row>
    <row r="20" spans="1:94" x14ac:dyDescent="0.25">
      <c r="A20" s="187">
        <f t="shared" si="1"/>
        <v>11</v>
      </c>
      <c r="B20" s="12"/>
      <c r="C20" s="12"/>
      <c r="D20" s="12"/>
      <c r="E20" s="12"/>
      <c r="F20" s="194"/>
      <c r="G20" s="194"/>
      <c r="H20" s="12"/>
      <c r="I20" s="14"/>
      <c r="J20" s="15"/>
      <c r="K20" s="15"/>
      <c r="L20" s="15"/>
      <c r="M20" s="15"/>
      <c r="N20" s="188">
        <f>IF(I20=Menu!$C$10,J20,J20*I20/30)</f>
        <v>0</v>
      </c>
      <c r="O20" s="188">
        <f>IF(I20=Menu!$C$10,K20,K20*I20/30)</f>
        <v>0</v>
      </c>
      <c r="P20" s="188">
        <f>IF(I20=Menu!$C$10,L20,L20*I20/30)</f>
        <v>0</v>
      </c>
      <c r="Q20" s="188">
        <f>IF(I20=Menu!$C$10,M20,M20*I20/30)</f>
        <v>0</v>
      </c>
      <c r="R20" s="195"/>
      <c r="S20" s="195"/>
      <c r="T20" s="195"/>
      <c r="U20" s="195"/>
      <c r="V20" s="9">
        <f t="shared" si="2"/>
        <v>0</v>
      </c>
      <c r="W20" s="195"/>
      <c r="X20" s="195"/>
      <c r="Y20" s="195"/>
      <c r="Z20" s="195"/>
      <c r="AA20" s="10">
        <f t="shared" si="3"/>
        <v>0</v>
      </c>
      <c r="AB20" s="195"/>
      <c r="AC20" s="11">
        <f t="shared" si="0"/>
        <v>0</v>
      </c>
      <c r="AD20" s="27" t="str">
        <f t="shared" si="4"/>
        <v xml:space="preserve"> - </v>
      </c>
      <c r="CP20" s="170"/>
    </row>
    <row r="21" spans="1:94" x14ac:dyDescent="0.25">
      <c r="A21" s="187">
        <f t="shared" si="1"/>
        <v>12</v>
      </c>
      <c r="B21" s="12"/>
      <c r="C21" s="12"/>
      <c r="D21" s="12"/>
      <c r="E21" s="12"/>
      <c r="F21" s="194"/>
      <c r="G21" s="194"/>
      <c r="H21" s="12"/>
      <c r="I21" s="14"/>
      <c r="J21" s="15"/>
      <c r="K21" s="15"/>
      <c r="L21" s="15"/>
      <c r="M21" s="15"/>
      <c r="N21" s="188">
        <f>IF(I21=Menu!$C$10,J21,J21*I21/30)</f>
        <v>0</v>
      </c>
      <c r="O21" s="188">
        <f>IF(I21=Menu!$C$10,K21,K21*I21/30)</f>
        <v>0</v>
      </c>
      <c r="P21" s="188">
        <f>IF(I21=Menu!$C$10,L21,L21*I21/30)</f>
        <v>0</v>
      </c>
      <c r="Q21" s="188">
        <f>IF(I21=Menu!$C$10,M21,M21*I21/30)</f>
        <v>0</v>
      </c>
      <c r="R21" s="195"/>
      <c r="S21" s="195"/>
      <c r="T21" s="195"/>
      <c r="U21" s="195"/>
      <c r="V21" s="9">
        <f t="shared" si="2"/>
        <v>0</v>
      </c>
      <c r="W21" s="195"/>
      <c r="X21" s="195"/>
      <c r="Y21" s="195"/>
      <c r="Z21" s="195"/>
      <c r="AA21" s="10">
        <f t="shared" si="3"/>
        <v>0</v>
      </c>
      <c r="AB21" s="195"/>
      <c r="AC21" s="11">
        <f t="shared" si="0"/>
        <v>0</v>
      </c>
      <c r="AD21" s="27" t="str">
        <f t="shared" si="4"/>
        <v xml:space="preserve"> - </v>
      </c>
      <c r="CP21" s="170"/>
    </row>
    <row r="22" spans="1:94" x14ac:dyDescent="0.25">
      <c r="A22" s="187">
        <f t="shared" si="1"/>
        <v>13</v>
      </c>
      <c r="B22" s="12"/>
      <c r="C22" s="12"/>
      <c r="D22" s="12"/>
      <c r="E22" s="12"/>
      <c r="F22" s="194"/>
      <c r="G22" s="194"/>
      <c r="H22" s="12"/>
      <c r="I22" s="14"/>
      <c r="J22" s="15"/>
      <c r="K22" s="15"/>
      <c r="L22" s="15"/>
      <c r="M22" s="15"/>
      <c r="N22" s="188">
        <f>IF(I22=Menu!$C$10,J22,J22*I22/30)</f>
        <v>0</v>
      </c>
      <c r="O22" s="188">
        <f>IF(I22=Menu!$C$10,K22,K22*I22/30)</f>
        <v>0</v>
      </c>
      <c r="P22" s="188">
        <f>IF(I22=Menu!$C$10,L22,L22*I22/30)</f>
        <v>0</v>
      </c>
      <c r="Q22" s="188">
        <f>IF(I22=Menu!$C$10,M22,M22*I22/30)</f>
        <v>0</v>
      </c>
      <c r="R22" s="195"/>
      <c r="S22" s="195"/>
      <c r="T22" s="195"/>
      <c r="U22" s="195"/>
      <c r="V22" s="9">
        <f t="shared" si="2"/>
        <v>0</v>
      </c>
      <c r="W22" s="195"/>
      <c r="X22" s="195"/>
      <c r="Y22" s="195"/>
      <c r="Z22" s="195"/>
      <c r="AA22" s="10">
        <f t="shared" si="3"/>
        <v>0</v>
      </c>
      <c r="AB22" s="195"/>
      <c r="AC22" s="11">
        <f t="shared" si="0"/>
        <v>0</v>
      </c>
      <c r="AD22" s="27" t="str">
        <f t="shared" si="4"/>
        <v xml:space="preserve"> - </v>
      </c>
      <c r="CP22" s="170"/>
    </row>
    <row r="23" spans="1:94" x14ac:dyDescent="0.25">
      <c r="A23" s="187">
        <f t="shared" si="1"/>
        <v>14</v>
      </c>
      <c r="B23" s="12"/>
      <c r="C23" s="12"/>
      <c r="D23" s="12"/>
      <c r="E23" s="12"/>
      <c r="F23" s="194"/>
      <c r="G23" s="194"/>
      <c r="H23" s="12"/>
      <c r="I23" s="14"/>
      <c r="J23" s="15"/>
      <c r="K23" s="15"/>
      <c r="L23" s="15"/>
      <c r="M23" s="15"/>
      <c r="N23" s="188">
        <f>IF(I23=Menu!$C$10,J23,J23*I23/30)</f>
        <v>0</v>
      </c>
      <c r="O23" s="188">
        <f>IF(I23=Menu!$C$10,K23,K23*I23/30)</f>
        <v>0</v>
      </c>
      <c r="P23" s="188">
        <f>IF(I23=Menu!$C$10,L23,L23*I23/30)</f>
        <v>0</v>
      </c>
      <c r="Q23" s="188">
        <f>IF(I23=Menu!$C$10,M23,M23*I23/30)</f>
        <v>0</v>
      </c>
      <c r="R23" s="195"/>
      <c r="S23" s="195"/>
      <c r="T23" s="195"/>
      <c r="U23" s="195"/>
      <c r="V23" s="9">
        <f t="shared" si="2"/>
        <v>0</v>
      </c>
      <c r="W23" s="195"/>
      <c r="X23" s="195"/>
      <c r="Y23" s="195"/>
      <c r="Z23" s="195"/>
      <c r="AA23" s="10">
        <f t="shared" si="3"/>
        <v>0</v>
      </c>
      <c r="AB23" s="195"/>
      <c r="AC23" s="11">
        <f t="shared" si="0"/>
        <v>0</v>
      </c>
      <c r="AD23" s="27" t="str">
        <f t="shared" si="4"/>
        <v xml:space="preserve"> - </v>
      </c>
      <c r="CP23" s="170"/>
    </row>
    <row r="24" spans="1:94" x14ac:dyDescent="0.25">
      <c r="A24" s="187">
        <f t="shared" si="1"/>
        <v>15</v>
      </c>
      <c r="B24" s="12"/>
      <c r="C24" s="12"/>
      <c r="D24" s="12"/>
      <c r="E24" s="12"/>
      <c r="F24" s="194"/>
      <c r="G24" s="194"/>
      <c r="H24" s="12"/>
      <c r="I24" s="14"/>
      <c r="J24" s="15"/>
      <c r="K24" s="15"/>
      <c r="L24" s="15"/>
      <c r="M24" s="15"/>
      <c r="N24" s="188">
        <f>IF(I24=Menu!$C$10,J24,J24*I24/30)</f>
        <v>0</v>
      </c>
      <c r="O24" s="188">
        <f>IF(I24=Menu!$C$10,K24,K24*I24/30)</f>
        <v>0</v>
      </c>
      <c r="P24" s="188">
        <f>IF(I24=Menu!$C$10,L24,L24*I24/30)</f>
        <v>0</v>
      </c>
      <c r="Q24" s="188">
        <f>IF(I24=Menu!$C$10,M24,M24*I24/30)</f>
        <v>0</v>
      </c>
      <c r="R24" s="195"/>
      <c r="S24" s="195"/>
      <c r="T24" s="195"/>
      <c r="U24" s="195"/>
      <c r="V24" s="9">
        <f t="shared" si="2"/>
        <v>0</v>
      </c>
      <c r="W24" s="195"/>
      <c r="X24" s="195"/>
      <c r="Y24" s="195"/>
      <c r="Z24" s="195"/>
      <c r="AA24" s="10">
        <f t="shared" si="3"/>
        <v>0</v>
      </c>
      <c r="AB24" s="195"/>
      <c r="AC24" s="11">
        <f t="shared" si="0"/>
        <v>0</v>
      </c>
      <c r="AD24" s="27" t="str">
        <f t="shared" si="4"/>
        <v xml:space="preserve"> - </v>
      </c>
      <c r="CP24" s="170"/>
    </row>
    <row r="25" spans="1:94" x14ac:dyDescent="0.25">
      <c r="A25" s="187">
        <f t="shared" si="1"/>
        <v>16</v>
      </c>
      <c r="B25" s="12"/>
      <c r="C25" s="12"/>
      <c r="D25" s="12"/>
      <c r="E25" s="12"/>
      <c r="F25" s="194"/>
      <c r="G25" s="194"/>
      <c r="H25" s="12"/>
      <c r="I25" s="14"/>
      <c r="J25" s="15"/>
      <c r="K25" s="15"/>
      <c r="L25" s="15"/>
      <c r="M25" s="15"/>
      <c r="N25" s="188">
        <f>IF(I25=Menu!$C$10,J25,J25*I25/30)</f>
        <v>0</v>
      </c>
      <c r="O25" s="188">
        <f>IF(I25=Menu!$C$10,K25,K25*I25/30)</f>
        <v>0</v>
      </c>
      <c r="P25" s="188">
        <f>IF(I25=Menu!$C$10,L25,L25*I25/30)</f>
        <v>0</v>
      </c>
      <c r="Q25" s="188">
        <f>IF(I25=Menu!$C$10,M25,M25*I25/30)</f>
        <v>0</v>
      </c>
      <c r="R25" s="195"/>
      <c r="S25" s="195"/>
      <c r="T25" s="195"/>
      <c r="U25" s="195"/>
      <c r="V25" s="9">
        <f t="shared" si="2"/>
        <v>0</v>
      </c>
      <c r="W25" s="195"/>
      <c r="X25" s="195"/>
      <c r="Y25" s="195"/>
      <c r="Z25" s="195"/>
      <c r="AA25" s="10">
        <f t="shared" si="3"/>
        <v>0</v>
      </c>
      <c r="AB25" s="195"/>
      <c r="AC25" s="11">
        <f t="shared" si="0"/>
        <v>0</v>
      </c>
      <c r="AD25" s="27" t="str">
        <f t="shared" si="4"/>
        <v xml:space="preserve"> - </v>
      </c>
      <c r="CP25" s="170"/>
    </row>
    <row r="26" spans="1:94" x14ac:dyDescent="0.25">
      <c r="A26" s="187">
        <f t="shared" si="1"/>
        <v>17</v>
      </c>
      <c r="B26" s="12"/>
      <c r="C26" s="12"/>
      <c r="D26" s="12"/>
      <c r="E26" s="12"/>
      <c r="F26" s="194"/>
      <c r="G26" s="194"/>
      <c r="H26" s="12"/>
      <c r="I26" s="14"/>
      <c r="J26" s="15"/>
      <c r="K26" s="15"/>
      <c r="L26" s="15"/>
      <c r="M26" s="15"/>
      <c r="N26" s="188">
        <f>IF(I26=Menu!$C$10,J26,J26*I26/30)</f>
        <v>0</v>
      </c>
      <c r="O26" s="188">
        <f>IF(I26=Menu!$C$10,K26,K26*I26/30)</f>
        <v>0</v>
      </c>
      <c r="P26" s="188">
        <f>IF(I26=Menu!$C$10,L26,L26*I26/30)</f>
        <v>0</v>
      </c>
      <c r="Q26" s="188">
        <f>IF(I26=Menu!$C$10,M26,M26*I26/30)</f>
        <v>0</v>
      </c>
      <c r="R26" s="195"/>
      <c r="S26" s="195"/>
      <c r="T26" s="195"/>
      <c r="U26" s="195"/>
      <c r="V26" s="9">
        <f t="shared" si="2"/>
        <v>0</v>
      </c>
      <c r="W26" s="195"/>
      <c r="X26" s="195"/>
      <c r="Y26" s="195"/>
      <c r="Z26" s="195"/>
      <c r="AA26" s="10">
        <f t="shared" si="3"/>
        <v>0</v>
      </c>
      <c r="AB26" s="195"/>
      <c r="AC26" s="11">
        <f t="shared" si="0"/>
        <v>0</v>
      </c>
      <c r="AD26" s="27" t="str">
        <f t="shared" si="4"/>
        <v xml:space="preserve"> - </v>
      </c>
      <c r="CP26" s="170"/>
    </row>
    <row r="27" spans="1:94" x14ac:dyDescent="0.25">
      <c r="A27" s="187">
        <f t="shared" si="1"/>
        <v>18</v>
      </c>
      <c r="B27" s="12"/>
      <c r="C27" s="12"/>
      <c r="D27" s="12"/>
      <c r="E27" s="12"/>
      <c r="F27" s="194"/>
      <c r="G27" s="194"/>
      <c r="H27" s="12"/>
      <c r="I27" s="14"/>
      <c r="J27" s="15"/>
      <c r="K27" s="15"/>
      <c r="L27" s="15"/>
      <c r="M27" s="15"/>
      <c r="N27" s="188">
        <f>IF(I27=Menu!$C$10,J27,J27*I27/30)</f>
        <v>0</v>
      </c>
      <c r="O27" s="188">
        <f>IF(I27=Menu!$C$10,K27,K27*I27/30)</f>
        <v>0</v>
      </c>
      <c r="P27" s="188">
        <f>IF(I27=Menu!$C$10,L27,L27*I27/30)</f>
        <v>0</v>
      </c>
      <c r="Q27" s="188">
        <f>IF(I27=Menu!$C$10,M27,M27*I27/30)</f>
        <v>0</v>
      </c>
      <c r="R27" s="195"/>
      <c r="S27" s="195"/>
      <c r="T27" s="195"/>
      <c r="U27" s="195"/>
      <c r="V27" s="9">
        <f t="shared" si="2"/>
        <v>0</v>
      </c>
      <c r="W27" s="195"/>
      <c r="X27" s="195"/>
      <c r="Y27" s="195"/>
      <c r="Z27" s="195"/>
      <c r="AA27" s="10">
        <f t="shared" si="3"/>
        <v>0</v>
      </c>
      <c r="AB27" s="195"/>
      <c r="AC27" s="11">
        <f t="shared" si="0"/>
        <v>0</v>
      </c>
      <c r="AD27" s="27" t="str">
        <f t="shared" si="4"/>
        <v xml:space="preserve"> - </v>
      </c>
      <c r="CP27" s="170"/>
    </row>
    <row r="28" spans="1:94" x14ac:dyDescent="0.25">
      <c r="A28" s="187">
        <f t="shared" si="1"/>
        <v>19</v>
      </c>
      <c r="B28" s="12"/>
      <c r="C28" s="12"/>
      <c r="D28" s="12"/>
      <c r="E28" s="12"/>
      <c r="F28" s="194"/>
      <c r="G28" s="194"/>
      <c r="H28" s="12"/>
      <c r="I28" s="14"/>
      <c r="J28" s="15"/>
      <c r="K28" s="15"/>
      <c r="L28" s="15"/>
      <c r="M28" s="15"/>
      <c r="N28" s="188">
        <f>IF(I28=Menu!$C$10,J28,J28*I28/30)</f>
        <v>0</v>
      </c>
      <c r="O28" s="188">
        <f>IF(I28=Menu!$C$10,K28,K28*I28/30)</f>
        <v>0</v>
      </c>
      <c r="P28" s="188">
        <f>IF(I28=Menu!$C$10,L28,L28*I28/30)</f>
        <v>0</v>
      </c>
      <c r="Q28" s="188">
        <f>IF(I28=Menu!$C$10,M28,M28*I28/30)</f>
        <v>0</v>
      </c>
      <c r="R28" s="195"/>
      <c r="S28" s="195"/>
      <c r="T28" s="195"/>
      <c r="U28" s="195"/>
      <c r="V28" s="9">
        <f t="shared" si="2"/>
        <v>0</v>
      </c>
      <c r="W28" s="195"/>
      <c r="X28" s="195"/>
      <c r="Y28" s="195"/>
      <c r="Z28" s="195"/>
      <c r="AA28" s="10">
        <f t="shared" si="3"/>
        <v>0</v>
      </c>
      <c r="AB28" s="195"/>
      <c r="AC28" s="11">
        <f t="shared" si="0"/>
        <v>0</v>
      </c>
      <c r="AD28" s="27" t="str">
        <f t="shared" si="4"/>
        <v xml:space="preserve"> - </v>
      </c>
      <c r="CP28" s="170"/>
    </row>
    <row r="29" spans="1:94" x14ac:dyDescent="0.25">
      <c r="A29" s="187">
        <f t="shared" si="1"/>
        <v>20</v>
      </c>
      <c r="B29" s="12"/>
      <c r="C29" s="12"/>
      <c r="D29" s="12"/>
      <c r="E29" s="12"/>
      <c r="F29" s="194"/>
      <c r="G29" s="194"/>
      <c r="H29" s="12"/>
      <c r="I29" s="14"/>
      <c r="J29" s="15"/>
      <c r="K29" s="15"/>
      <c r="L29" s="15"/>
      <c r="M29" s="15"/>
      <c r="N29" s="188">
        <f>IF(I29=Menu!$C$10,J29,J29*I29/30)</f>
        <v>0</v>
      </c>
      <c r="O29" s="188">
        <f>IF(I29=Menu!$C$10,K29,K29*I29/30)</f>
        <v>0</v>
      </c>
      <c r="P29" s="188">
        <f>IF(I29=Menu!$C$10,L29,L29*I29/30)</f>
        <v>0</v>
      </c>
      <c r="Q29" s="188">
        <f>IF(I29=Menu!$C$10,M29,M29*I29/30)</f>
        <v>0</v>
      </c>
      <c r="R29" s="195"/>
      <c r="S29" s="195"/>
      <c r="T29" s="195"/>
      <c r="U29" s="195"/>
      <c r="V29" s="9">
        <f t="shared" si="2"/>
        <v>0</v>
      </c>
      <c r="W29" s="195"/>
      <c r="X29" s="195"/>
      <c r="Y29" s="195"/>
      <c r="Z29" s="195"/>
      <c r="AA29" s="10">
        <f t="shared" si="3"/>
        <v>0</v>
      </c>
      <c r="AB29" s="195"/>
      <c r="AC29" s="11">
        <f t="shared" si="0"/>
        <v>0</v>
      </c>
      <c r="AD29" s="27" t="str">
        <f t="shared" si="4"/>
        <v xml:space="preserve"> - </v>
      </c>
      <c r="CP29" s="170"/>
    </row>
    <row r="30" spans="1:94" x14ac:dyDescent="0.25">
      <c r="A30" s="187">
        <f t="shared" si="1"/>
        <v>21</v>
      </c>
      <c r="B30" s="12"/>
      <c r="C30" s="12"/>
      <c r="D30" s="12"/>
      <c r="E30" s="12"/>
      <c r="F30" s="194"/>
      <c r="G30" s="194"/>
      <c r="H30" s="12"/>
      <c r="I30" s="14"/>
      <c r="J30" s="15"/>
      <c r="K30" s="15"/>
      <c r="L30" s="15"/>
      <c r="M30" s="15"/>
      <c r="N30" s="188">
        <f>IF(I30=Menu!$C$10,J30,J30*I30/30)</f>
        <v>0</v>
      </c>
      <c r="O30" s="188">
        <f>IF(I30=Menu!$C$10,K30,K30*I30/30)</f>
        <v>0</v>
      </c>
      <c r="P30" s="188">
        <f>IF(I30=Menu!$C$10,L30,L30*I30/30)</f>
        <v>0</v>
      </c>
      <c r="Q30" s="188">
        <f>IF(I30=Menu!$C$10,M30,M30*I30/30)</f>
        <v>0</v>
      </c>
      <c r="R30" s="195">
        <v>1200</v>
      </c>
      <c r="S30" s="195"/>
      <c r="T30" s="195"/>
      <c r="U30" s="195"/>
      <c r="V30" s="9">
        <f t="shared" si="2"/>
        <v>1200</v>
      </c>
      <c r="W30" s="195"/>
      <c r="X30" s="195"/>
      <c r="Y30" s="195"/>
      <c r="Z30" s="195"/>
      <c r="AA30" s="10">
        <f t="shared" si="3"/>
        <v>0</v>
      </c>
      <c r="AB30" s="195"/>
      <c r="AC30" s="11">
        <f t="shared" si="0"/>
        <v>1200</v>
      </c>
      <c r="AD30" s="27" t="str">
        <f t="shared" si="4"/>
        <v xml:space="preserve"> - </v>
      </c>
      <c r="CP30" s="170"/>
    </row>
    <row r="31" spans="1:94" x14ac:dyDescent="0.25">
      <c r="A31" s="187">
        <f t="shared" si="1"/>
        <v>22</v>
      </c>
      <c r="B31" s="12"/>
      <c r="C31" s="12"/>
      <c r="D31" s="12"/>
      <c r="E31" s="12"/>
      <c r="F31" s="194"/>
      <c r="G31" s="194"/>
      <c r="H31" s="12"/>
      <c r="I31" s="14"/>
      <c r="J31" s="15"/>
      <c r="K31" s="15"/>
      <c r="L31" s="15"/>
      <c r="M31" s="15"/>
      <c r="N31" s="188">
        <f>IF(I31=Menu!$C$10,J31,J31*I31/30)</f>
        <v>0</v>
      </c>
      <c r="O31" s="188">
        <f>IF(I31=Menu!$C$10,K31,K31*I31/30)</f>
        <v>0</v>
      </c>
      <c r="P31" s="188">
        <f>IF(I31=Menu!$C$10,L31,L31*I31/30)</f>
        <v>0</v>
      </c>
      <c r="Q31" s="188">
        <f>IF(I31=Menu!$C$10,M31,M31*I31/30)</f>
        <v>0</v>
      </c>
      <c r="R31" s="195">
        <v>995</v>
      </c>
      <c r="S31" s="195"/>
      <c r="T31" s="195"/>
      <c r="U31" s="195"/>
      <c r="V31" s="9">
        <f t="shared" si="2"/>
        <v>995</v>
      </c>
      <c r="W31" s="195"/>
      <c r="X31" s="195"/>
      <c r="Y31" s="195"/>
      <c r="Z31" s="195"/>
      <c r="AA31" s="10">
        <f t="shared" si="3"/>
        <v>0</v>
      </c>
      <c r="AB31" s="195"/>
      <c r="AC31" s="11">
        <f t="shared" si="0"/>
        <v>995</v>
      </c>
      <c r="AD31" s="27" t="str">
        <f t="shared" si="4"/>
        <v xml:space="preserve"> - </v>
      </c>
      <c r="CP31" s="170"/>
    </row>
    <row r="32" spans="1:94" x14ac:dyDescent="0.25">
      <c r="A32" s="187">
        <f t="shared" si="1"/>
        <v>23</v>
      </c>
      <c r="B32" s="12"/>
      <c r="C32" s="12"/>
      <c r="D32" s="12"/>
      <c r="E32" s="12"/>
      <c r="F32" s="194"/>
      <c r="G32" s="194"/>
      <c r="H32" s="12"/>
      <c r="I32" s="14"/>
      <c r="J32" s="15"/>
      <c r="K32" s="15"/>
      <c r="L32" s="15"/>
      <c r="M32" s="15"/>
      <c r="N32" s="188">
        <f>IF(I32=Menu!$C$10,J32,J32*I32/30)</f>
        <v>0</v>
      </c>
      <c r="O32" s="188">
        <f>IF(I32=Menu!$C$10,K32,K32*I32/30)</f>
        <v>0</v>
      </c>
      <c r="P32" s="188">
        <f>IF(I32=Menu!$C$10,L32,L32*I32/30)</f>
        <v>0</v>
      </c>
      <c r="Q32" s="188">
        <f>IF(I32=Menu!$C$10,M32,M32*I32/30)</f>
        <v>0</v>
      </c>
      <c r="R32" s="195">
        <v>725</v>
      </c>
      <c r="S32" s="195"/>
      <c r="T32" s="195"/>
      <c r="U32" s="195"/>
      <c r="V32" s="9">
        <f t="shared" si="2"/>
        <v>725</v>
      </c>
      <c r="W32" s="195"/>
      <c r="X32" s="195"/>
      <c r="Y32" s="195"/>
      <c r="Z32" s="195"/>
      <c r="AA32" s="10">
        <f t="shared" si="3"/>
        <v>0</v>
      </c>
      <c r="AB32" s="195"/>
      <c r="AC32" s="11">
        <f t="shared" si="0"/>
        <v>725</v>
      </c>
      <c r="AD32" s="27" t="str">
        <f t="shared" si="4"/>
        <v xml:space="preserve"> - </v>
      </c>
      <c r="CP32" s="170"/>
    </row>
    <row r="33" spans="1:94" x14ac:dyDescent="0.25">
      <c r="A33" s="187">
        <f t="shared" si="1"/>
        <v>24</v>
      </c>
      <c r="B33" s="12"/>
      <c r="C33" s="12"/>
      <c r="D33" s="12"/>
      <c r="E33" s="12"/>
      <c r="F33" s="194"/>
      <c r="G33" s="194"/>
      <c r="H33" s="12"/>
      <c r="I33" s="14"/>
      <c r="J33" s="15"/>
      <c r="K33" s="15"/>
      <c r="L33" s="15"/>
      <c r="M33" s="15"/>
      <c r="N33" s="188">
        <f>IF(I33=Menu!$C$10,J33,J33*I33/30)</f>
        <v>0</v>
      </c>
      <c r="O33" s="188">
        <f>IF(I33=Menu!$C$10,K33,K33*I33/30)</f>
        <v>0</v>
      </c>
      <c r="P33" s="188">
        <f>IF(I33=Menu!$C$10,L33,L33*I33/30)</f>
        <v>0</v>
      </c>
      <c r="Q33" s="188">
        <f>IF(I33=Menu!$C$10,M33,M33*I33/30)</f>
        <v>0</v>
      </c>
      <c r="R33" s="195">
        <v>598</v>
      </c>
      <c r="S33" s="195"/>
      <c r="T33" s="195"/>
      <c r="U33" s="195"/>
      <c r="V33" s="9">
        <f t="shared" si="2"/>
        <v>598</v>
      </c>
      <c r="W33" s="195"/>
      <c r="X33" s="195"/>
      <c r="Y33" s="195"/>
      <c r="Z33" s="195"/>
      <c r="AA33" s="10">
        <f t="shared" si="3"/>
        <v>0</v>
      </c>
      <c r="AB33" s="195"/>
      <c r="AC33" s="11">
        <f t="shared" si="0"/>
        <v>598</v>
      </c>
      <c r="AD33" s="27" t="str">
        <f t="shared" si="4"/>
        <v xml:space="preserve"> - </v>
      </c>
      <c r="CP33" s="170"/>
    </row>
    <row r="34" spans="1:94" x14ac:dyDescent="0.25">
      <c r="A34" s="187">
        <f t="shared" si="1"/>
        <v>25</v>
      </c>
      <c r="B34" s="12"/>
      <c r="C34" s="12"/>
      <c r="D34" s="12"/>
      <c r="E34" s="12"/>
      <c r="F34" s="194"/>
      <c r="G34" s="194"/>
      <c r="H34" s="12"/>
      <c r="I34" s="14"/>
      <c r="J34" s="15"/>
      <c r="K34" s="15"/>
      <c r="L34" s="15"/>
      <c r="M34" s="15"/>
      <c r="N34" s="188">
        <f>IF(I34=Menu!$C$10,J34,J34*I34/30)</f>
        <v>0</v>
      </c>
      <c r="O34" s="188">
        <f>IF(I34=Menu!$C$10,K34,K34*I34/30)</f>
        <v>0</v>
      </c>
      <c r="P34" s="188">
        <f>IF(I34=Menu!$C$10,L34,L34*I34/30)</f>
        <v>0</v>
      </c>
      <c r="Q34" s="188">
        <f>IF(I34=Menu!$C$10,M34,M34*I34/30)</f>
        <v>0</v>
      </c>
      <c r="R34" s="195">
        <v>598</v>
      </c>
      <c r="S34" s="195"/>
      <c r="T34" s="195"/>
      <c r="U34" s="195"/>
      <c r="V34" s="9">
        <f t="shared" si="2"/>
        <v>598</v>
      </c>
      <c r="W34" s="195"/>
      <c r="X34" s="195"/>
      <c r="Y34" s="195"/>
      <c r="Z34" s="195"/>
      <c r="AA34" s="10">
        <f t="shared" si="3"/>
        <v>0</v>
      </c>
      <c r="AB34" s="195"/>
      <c r="AC34" s="11">
        <f t="shared" si="0"/>
        <v>598</v>
      </c>
      <c r="AD34" s="27" t="str">
        <f t="shared" si="4"/>
        <v xml:space="preserve"> - </v>
      </c>
      <c r="CP34" s="170"/>
    </row>
    <row r="35" spans="1:94" x14ac:dyDescent="0.25">
      <c r="A35" s="187">
        <f t="shared" si="1"/>
        <v>26</v>
      </c>
      <c r="B35" s="12"/>
      <c r="C35" s="12"/>
      <c r="D35" s="12"/>
      <c r="E35" s="12"/>
      <c r="F35" s="194"/>
      <c r="G35" s="194"/>
      <c r="H35" s="12"/>
      <c r="I35" s="14"/>
      <c r="J35" s="15"/>
      <c r="K35" s="15"/>
      <c r="L35" s="15"/>
      <c r="M35" s="15"/>
      <c r="N35" s="188">
        <f>IF(I35=Menu!$C$10,J35,J35*I35/30)</f>
        <v>0</v>
      </c>
      <c r="O35" s="188">
        <f>IF(I35=Menu!$C$10,K35,K35*I35/30)</f>
        <v>0</v>
      </c>
      <c r="P35" s="188">
        <f>IF(I35=Menu!$C$10,L35,L35*I35/30)</f>
        <v>0</v>
      </c>
      <c r="Q35" s="188">
        <f>IF(I35=Menu!$C$10,M35,M35*I35/30)</f>
        <v>0</v>
      </c>
      <c r="R35" s="195"/>
      <c r="S35" s="195"/>
      <c r="T35" s="195"/>
      <c r="U35" s="195"/>
      <c r="V35" s="9">
        <f t="shared" si="2"/>
        <v>0</v>
      </c>
      <c r="W35" s="195"/>
      <c r="X35" s="195"/>
      <c r="Y35" s="195"/>
      <c r="Z35" s="195"/>
      <c r="AA35" s="10">
        <f t="shared" si="3"/>
        <v>0</v>
      </c>
      <c r="AB35" s="195"/>
      <c r="AC35" s="11">
        <f t="shared" si="0"/>
        <v>0</v>
      </c>
      <c r="AD35" s="27" t="str">
        <f t="shared" si="4"/>
        <v xml:space="preserve"> - </v>
      </c>
      <c r="CP35" s="170"/>
    </row>
    <row r="36" spans="1:94" x14ac:dyDescent="0.25">
      <c r="A36" s="187">
        <f t="shared" si="1"/>
        <v>27</v>
      </c>
      <c r="B36" s="12"/>
      <c r="C36" s="12"/>
      <c r="D36" s="12"/>
      <c r="E36" s="12"/>
      <c r="F36" s="194"/>
      <c r="G36" s="194"/>
      <c r="H36" s="12"/>
      <c r="I36" s="14"/>
      <c r="J36" s="15"/>
      <c r="K36" s="15"/>
      <c r="L36" s="15"/>
      <c r="M36" s="15"/>
      <c r="N36" s="188">
        <f>IF(I36=Menu!$C$10,J36,J36*I36/30)</f>
        <v>0</v>
      </c>
      <c r="O36" s="188">
        <f>IF(I36=Menu!$C$10,K36,K36*I36/30)</f>
        <v>0</v>
      </c>
      <c r="P36" s="188">
        <f>IF(I36=Menu!$C$10,L36,L36*I36/30)</f>
        <v>0</v>
      </c>
      <c r="Q36" s="188">
        <f>IF(I36=Menu!$C$10,M36,M36*I36/30)</f>
        <v>0</v>
      </c>
      <c r="R36" s="195"/>
      <c r="S36" s="195"/>
      <c r="T36" s="195"/>
      <c r="U36" s="195"/>
      <c r="V36" s="9">
        <f t="shared" si="2"/>
        <v>0</v>
      </c>
      <c r="W36" s="195"/>
      <c r="X36" s="195"/>
      <c r="Y36" s="195"/>
      <c r="Z36" s="195"/>
      <c r="AA36" s="10">
        <f t="shared" si="3"/>
        <v>0</v>
      </c>
      <c r="AB36" s="195"/>
      <c r="AC36" s="11">
        <f t="shared" si="0"/>
        <v>0</v>
      </c>
      <c r="AD36" s="27" t="str">
        <f t="shared" si="4"/>
        <v xml:space="preserve"> - </v>
      </c>
      <c r="CP36" s="170"/>
    </row>
    <row r="37" spans="1:94" x14ac:dyDescent="0.25">
      <c r="A37" s="187">
        <f t="shared" si="1"/>
        <v>28</v>
      </c>
      <c r="B37" s="12"/>
      <c r="C37" s="12"/>
      <c r="D37" s="12"/>
      <c r="E37" s="12"/>
      <c r="F37" s="194"/>
      <c r="G37" s="194"/>
      <c r="H37" s="12"/>
      <c r="I37" s="14"/>
      <c r="J37" s="15"/>
      <c r="K37" s="15"/>
      <c r="L37" s="15"/>
      <c r="M37" s="15"/>
      <c r="N37" s="188">
        <f>IF(I37=Menu!$C$10,J37,J37*I37/30)</f>
        <v>0</v>
      </c>
      <c r="O37" s="188">
        <f>IF(I37=Menu!$C$10,K37,K37*I37/30)</f>
        <v>0</v>
      </c>
      <c r="P37" s="188">
        <f>IF(I37=Menu!$C$10,L37,L37*I37/30)</f>
        <v>0</v>
      </c>
      <c r="Q37" s="188">
        <f>IF(I37=Menu!$C$10,M37,M37*I37/30)</f>
        <v>0</v>
      </c>
      <c r="R37" s="195"/>
      <c r="S37" s="195"/>
      <c r="T37" s="195"/>
      <c r="U37" s="195"/>
      <c r="V37" s="9">
        <f t="shared" si="2"/>
        <v>0</v>
      </c>
      <c r="W37" s="195"/>
      <c r="X37" s="195"/>
      <c r="Y37" s="195"/>
      <c r="Z37" s="195"/>
      <c r="AA37" s="10">
        <f t="shared" si="3"/>
        <v>0</v>
      </c>
      <c r="AB37" s="195"/>
      <c r="AC37" s="11">
        <f t="shared" si="0"/>
        <v>0</v>
      </c>
      <c r="AD37" s="27" t="str">
        <f t="shared" si="4"/>
        <v xml:space="preserve"> - </v>
      </c>
      <c r="CP37" s="170"/>
    </row>
    <row r="38" spans="1:94" x14ac:dyDescent="0.25">
      <c r="A38" s="187">
        <f t="shared" si="1"/>
        <v>29</v>
      </c>
      <c r="B38" s="12"/>
      <c r="C38" s="12"/>
      <c r="D38" s="12"/>
      <c r="E38" s="12"/>
      <c r="F38" s="194"/>
      <c r="G38" s="194"/>
      <c r="H38" s="12"/>
      <c r="I38" s="14"/>
      <c r="J38" s="15"/>
      <c r="K38" s="15"/>
      <c r="L38" s="15"/>
      <c r="M38" s="15"/>
      <c r="N38" s="188">
        <f>IF(I38=Menu!$C$10,J38,J38*I38/30)</f>
        <v>0</v>
      </c>
      <c r="O38" s="188">
        <f>IF(I38=Menu!$C$10,K38,K38*I38/30)</f>
        <v>0</v>
      </c>
      <c r="P38" s="188">
        <f>IF(I38=Menu!$C$10,L38,L38*I38/30)</f>
        <v>0</v>
      </c>
      <c r="Q38" s="188">
        <f>IF(I38=Menu!$C$10,M38,M38*I38/30)</f>
        <v>0</v>
      </c>
      <c r="R38" s="195"/>
      <c r="S38" s="195"/>
      <c r="T38" s="195"/>
      <c r="U38" s="195"/>
      <c r="V38" s="9">
        <f t="shared" si="2"/>
        <v>0</v>
      </c>
      <c r="W38" s="195"/>
      <c r="X38" s="195"/>
      <c r="Y38" s="195"/>
      <c r="Z38" s="195"/>
      <c r="AA38" s="10">
        <f t="shared" si="3"/>
        <v>0</v>
      </c>
      <c r="AB38" s="195"/>
      <c r="AC38" s="11">
        <f t="shared" si="0"/>
        <v>0</v>
      </c>
      <c r="AD38" s="27" t="str">
        <f t="shared" si="4"/>
        <v xml:space="preserve"> - </v>
      </c>
      <c r="CP38" s="170"/>
    </row>
    <row r="39" spans="1:94" x14ac:dyDescent="0.25">
      <c r="A39" s="187">
        <f t="shared" si="1"/>
        <v>30</v>
      </c>
      <c r="B39" s="12"/>
      <c r="C39" s="12"/>
      <c r="D39" s="12"/>
      <c r="E39" s="12"/>
      <c r="F39" s="194"/>
      <c r="G39" s="194"/>
      <c r="H39" s="12"/>
      <c r="I39" s="14"/>
      <c r="J39" s="15"/>
      <c r="K39" s="15"/>
      <c r="L39" s="15"/>
      <c r="M39" s="15"/>
      <c r="N39" s="188">
        <f>IF(I39=Menu!$C$10,J39,J39*I39/30)</f>
        <v>0</v>
      </c>
      <c r="O39" s="188">
        <f>IF(I39=Menu!$C$10,K39,K39*I39/30)</f>
        <v>0</v>
      </c>
      <c r="P39" s="188">
        <f>IF(I39=Menu!$C$10,L39,L39*I39/30)</f>
        <v>0</v>
      </c>
      <c r="Q39" s="188">
        <f>IF(I39=Menu!$C$10,M39,M39*I39/30)</f>
        <v>0</v>
      </c>
      <c r="R39" s="195"/>
      <c r="S39" s="195"/>
      <c r="T39" s="195"/>
      <c r="U39" s="195"/>
      <c r="V39" s="9">
        <f t="shared" si="2"/>
        <v>0</v>
      </c>
      <c r="W39" s="195"/>
      <c r="X39" s="195"/>
      <c r="Y39" s="195"/>
      <c r="Z39" s="195"/>
      <c r="AA39" s="10">
        <f t="shared" si="3"/>
        <v>0</v>
      </c>
      <c r="AB39" s="195"/>
      <c r="AC39" s="11">
        <f t="shared" si="0"/>
        <v>0</v>
      </c>
      <c r="AD39" s="27" t="str">
        <f t="shared" si="4"/>
        <v xml:space="preserve"> - </v>
      </c>
      <c r="CP39" s="170"/>
    </row>
    <row r="40" spans="1:94" x14ac:dyDescent="0.25">
      <c r="A40" s="187">
        <f t="shared" si="1"/>
        <v>31</v>
      </c>
      <c r="B40" s="12"/>
      <c r="C40" s="12"/>
      <c r="D40" s="12"/>
      <c r="E40" s="12"/>
      <c r="F40" s="194"/>
      <c r="G40" s="194"/>
      <c r="H40" s="12"/>
      <c r="I40" s="14"/>
      <c r="J40" s="15"/>
      <c r="K40" s="15"/>
      <c r="L40" s="15"/>
      <c r="M40" s="15"/>
      <c r="N40" s="188">
        <f>IF(I40=Menu!$C$10,J40,J40*I40/30)</f>
        <v>0</v>
      </c>
      <c r="O40" s="188">
        <f>IF(I40=Menu!$C$10,K40,K40*I40/30)</f>
        <v>0</v>
      </c>
      <c r="P40" s="188">
        <f>IF(I40=Menu!$C$10,L40,L40*I40/30)</f>
        <v>0</v>
      </c>
      <c r="Q40" s="188">
        <f>IF(I40=Menu!$C$10,M40,M40*I40/30)</f>
        <v>0</v>
      </c>
      <c r="R40" s="195"/>
      <c r="S40" s="195"/>
      <c r="T40" s="195"/>
      <c r="U40" s="195"/>
      <c r="V40" s="9">
        <f t="shared" si="2"/>
        <v>0</v>
      </c>
      <c r="W40" s="195"/>
      <c r="X40" s="195"/>
      <c r="Y40" s="195"/>
      <c r="Z40" s="195"/>
      <c r="AA40" s="10">
        <f t="shared" si="3"/>
        <v>0</v>
      </c>
      <c r="AB40" s="195"/>
      <c r="AC40" s="11">
        <f t="shared" si="0"/>
        <v>0</v>
      </c>
      <c r="AD40" s="27" t="str">
        <f t="shared" si="4"/>
        <v xml:space="preserve"> - </v>
      </c>
      <c r="CP40" s="170"/>
    </row>
    <row r="41" spans="1:94" x14ac:dyDescent="0.25">
      <c r="A41" s="187">
        <f t="shared" si="1"/>
        <v>32</v>
      </c>
      <c r="B41" s="12"/>
      <c r="C41" s="12"/>
      <c r="D41" s="12"/>
      <c r="E41" s="12"/>
      <c r="F41" s="194"/>
      <c r="G41" s="194"/>
      <c r="H41" s="12"/>
      <c r="I41" s="14"/>
      <c r="J41" s="15"/>
      <c r="K41" s="15"/>
      <c r="L41" s="15"/>
      <c r="M41" s="15"/>
      <c r="N41" s="188">
        <f>IF(I41=Menu!$C$10,J41,J41*I41/30)</f>
        <v>0</v>
      </c>
      <c r="O41" s="188">
        <f>IF(I41=Menu!$C$10,K41,K41*I41/30)</f>
        <v>0</v>
      </c>
      <c r="P41" s="188">
        <f>IF(I41=Menu!$C$10,L41,L41*I41/30)</f>
        <v>0</v>
      </c>
      <c r="Q41" s="188">
        <f>IF(I41=Menu!$C$10,M41,M41*I41/30)</f>
        <v>0</v>
      </c>
      <c r="R41" s="195"/>
      <c r="S41" s="195"/>
      <c r="T41" s="195"/>
      <c r="U41" s="195"/>
      <c r="V41" s="9">
        <f t="shared" si="2"/>
        <v>0</v>
      </c>
      <c r="W41" s="195"/>
      <c r="X41" s="195"/>
      <c r="Y41" s="195"/>
      <c r="Z41" s="195"/>
      <c r="AA41" s="10">
        <f t="shared" si="3"/>
        <v>0</v>
      </c>
      <c r="AB41" s="195"/>
      <c r="AC41" s="11">
        <f t="shared" si="0"/>
        <v>0</v>
      </c>
      <c r="AD41" s="27" t="str">
        <f t="shared" si="4"/>
        <v xml:space="preserve"> - </v>
      </c>
      <c r="CP41" s="170"/>
    </row>
    <row r="42" spans="1:94" x14ac:dyDescent="0.25">
      <c r="A42" s="187">
        <f t="shared" si="1"/>
        <v>33</v>
      </c>
      <c r="B42" s="12"/>
      <c r="C42" s="12"/>
      <c r="D42" s="12"/>
      <c r="E42" s="12"/>
      <c r="F42" s="194"/>
      <c r="G42" s="194"/>
      <c r="H42" s="12"/>
      <c r="I42" s="14"/>
      <c r="J42" s="15"/>
      <c r="K42" s="15"/>
      <c r="L42" s="15"/>
      <c r="M42" s="15"/>
      <c r="N42" s="188">
        <f>IF(I42=Menu!$C$10,J42,J42*I42/30)</f>
        <v>0</v>
      </c>
      <c r="O42" s="188">
        <f>IF(I42=Menu!$C$10,K42,K42*I42/30)</f>
        <v>0</v>
      </c>
      <c r="P42" s="188">
        <f>IF(I42=Menu!$C$10,L42,L42*I42/30)</f>
        <v>0</v>
      </c>
      <c r="Q42" s="188">
        <f>IF(I42=Menu!$C$10,M42,M42*I42/30)</f>
        <v>0</v>
      </c>
      <c r="R42" s="195"/>
      <c r="S42" s="195"/>
      <c r="T42" s="195"/>
      <c r="U42" s="195"/>
      <c r="V42" s="9">
        <f t="shared" si="2"/>
        <v>0</v>
      </c>
      <c r="W42" s="195"/>
      <c r="X42" s="195"/>
      <c r="Y42" s="195"/>
      <c r="Z42" s="195"/>
      <c r="AA42" s="10">
        <f t="shared" si="3"/>
        <v>0</v>
      </c>
      <c r="AB42" s="195"/>
      <c r="AC42" s="11">
        <f t="shared" ref="AC42:AC73" si="5">V42-AA42+AB42</f>
        <v>0</v>
      </c>
      <c r="AD42" s="27" t="str">
        <f t="shared" si="4"/>
        <v xml:space="preserve"> - </v>
      </c>
      <c r="CP42" s="170"/>
    </row>
    <row r="43" spans="1:94" x14ac:dyDescent="0.25">
      <c r="A43" s="187">
        <f t="shared" si="1"/>
        <v>34</v>
      </c>
      <c r="B43" s="12"/>
      <c r="C43" s="12"/>
      <c r="D43" s="12"/>
      <c r="E43" s="12"/>
      <c r="F43" s="194"/>
      <c r="G43" s="194"/>
      <c r="H43" s="12"/>
      <c r="I43" s="14"/>
      <c r="J43" s="15"/>
      <c r="K43" s="15"/>
      <c r="L43" s="15"/>
      <c r="M43" s="15"/>
      <c r="N43" s="188">
        <f>IF(I43=Menu!$C$10,J43,J43*I43/30)</f>
        <v>0</v>
      </c>
      <c r="O43" s="188">
        <f>IF(I43=Menu!$C$10,K43,K43*I43/30)</f>
        <v>0</v>
      </c>
      <c r="P43" s="188">
        <f>IF(I43=Menu!$C$10,L43,L43*I43/30)</f>
        <v>0</v>
      </c>
      <c r="Q43" s="188">
        <f>IF(I43=Menu!$C$10,M43,M43*I43/30)</f>
        <v>0</v>
      </c>
      <c r="R43" s="195"/>
      <c r="S43" s="195"/>
      <c r="T43" s="195"/>
      <c r="U43" s="195"/>
      <c r="V43" s="9">
        <f t="shared" si="2"/>
        <v>0</v>
      </c>
      <c r="W43" s="195"/>
      <c r="X43" s="195"/>
      <c r="Y43" s="195"/>
      <c r="Z43" s="195"/>
      <c r="AA43" s="10">
        <f t="shared" si="3"/>
        <v>0</v>
      </c>
      <c r="AB43" s="195"/>
      <c r="AC43" s="11">
        <f t="shared" si="5"/>
        <v>0</v>
      </c>
      <c r="AD43" s="27" t="str">
        <f t="shared" si="4"/>
        <v xml:space="preserve"> - </v>
      </c>
      <c r="CP43" s="170"/>
    </row>
    <row r="44" spans="1:94" x14ac:dyDescent="0.25">
      <c r="A44" s="187">
        <f t="shared" si="1"/>
        <v>35</v>
      </c>
      <c r="B44" s="12"/>
      <c r="C44" s="12"/>
      <c r="D44" s="12"/>
      <c r="E44" s="12"/>
      <c r="F44" s="194"/>
      <c r="G44" s="194"/>
      <c r="H44" s="12"/>
      <c r="I44" s="14"/>
      <c r="J44" s="15"/>
      <c r="K44" s="15"/>
      <c r="L44" s="15"/>
      <c r="M44" s="15"/>
      <c r="N44" s="188">
        <f>IF(I44=Menu!$C$10,J44,J44*I44/30)</f>
        <v>0</v>
      </c>
      <c r="O44" s="188">
        <f>IF(I44=Menu!$C$10,K44,K44*I44/30)</f>
        <v>0</v>
      </c>
      <c r="P44" s="188">
        <f>IF(I44=Menu!$C$10,L44,L44*I44/30)</f>
        <v>0</v>
      </c>
      <c r="Q44" s="188">
        <f>IF(I44=Menu!$C$10,M44,M44*I44/30)</f>
        <v>0</v>
      </c>
      <c r="R44" s="195"/>
      <c r="S44" s="195"/>
      <c r="T44" s="195"/>
      <c r="U44" s="195"/>
      <c r="V44" s="9">
        <f t="shared" si="2"/>
        <v>0</v>
      </c>
      <c r="W44" s="195"/>
      <c r="X44" s="195"/>
      <c r="Y44" s="195"/>
      <c r="Z44" s="195"/>
      <c r="AA44" s="10">
        <f t="shared" si="3"/>
        <v>0</v>
      </c>
      <c r="AB44" s="195"/>
      <c r="AC44" s="11">
        <f t="shared" si="5"/>
        <v>0</v>
      </c>
      <c r="AD44" s="27" t="str">
        <f t="shared" si="4"/>
        <v xml:space="preserve"> - </v>
      </c>
      <c r="CP44" s="170"/>
    </row>
    <row r="45" spans="1:94" x14ac:dyDescent="0.25">
      <c r="A45" s="187">
        <f t="shared" si="1"/>
        <v>36</v>
      </c>
      <c r="B45" s="12"/>
      <c r="C45" s="12"/>
      <c r="D45" s="12"/>
      <c r="E45" s="12"/>
      <c r="F45" s="194"/>
      <c r="G45" s="194"/>
      <c r="H45" s="12"/>
      <c r="I45" s="14"/>
      <c r="J45" s="15"/>
      <c r="K45" s="15"/>
      <c r="L45" s="15"/>
      <c r="M45" s="15"/>
      <c r="N45" s="188">
        <f>IF(I45=Menu!$C$10,J45,J45*I45/30)</f>
        <v>0</v>
      </c>
      <c r="O45" s="188">
        <f>IF(I45=Menu!$C$10,K45,K45*I45/30)</f>
        <v>0</v>
      </c>
      <c r="P45" s="188">
        <f>IF(I45=Menu!$C$10,L45,L45*I45/30)</f>
        <v>0</v>
      </c>
      <c r="Q45" s="188">
        <f>IF(I45=Menu!$C$10,M45,M45*I45/30)</f>
        <v>0</v>
      </c>
      <c r="R45" s="195"/>
      <c r="S45" s="195"/>
      <c r="T45" s="195"/>
      <c r="U45" s="195"/>
      <c r="V45" s="9">
        <f t="shared" si="2"/>
        <v>0</v>
      </c>
      <c r="W45" s="195"/>
      <c r="X45" s="195"/>
      <c r="Y45" s="195"/>
      <c r="Z45" s="195"/>
      <c r="AA45" s="10">
        <f t="shared" si="3"/>
        <v>0</v>
      </c>
      <c r="AB45" s="195"/>
      <c r="AC45" s="11">
        <f t="shared" si="5"/>
        <v>0</v>
      </c>
      <c r="AD45" s="27" t="str">
        <f t="shared" si="4"/>
        <v xml:space="preserve"> - </v>
      </c>
      <c r="CP45" s="170"/>
    </row>
    <row r="46" spans="1:94" x14ac:dyDescent="0.25">
      <c r="A46" s="187">
        <f t="shared" si="1"/>
        <v>37</v>
      </c>
      <c r="B46" s="12"/>
      <c r="C46" s="12"/>
      <c r="D46" s="12"/>
      <c r="E46" s="12"/>
      <c r="F46" s="194"/>
      <c r="G46" s="194"/>
      <c r="H46" s="12"/>
      <c r="I46" s="14"/>
      <c r="J46" s="15"/>
      <c r="K46" s="15"/>
      <c r="L46" s="15"/>
      <c r="M46" s="15"/>
      <c r="N46" s="188">
        <f>IF(I46=Menu!$C$10,J46,J46*I46/30)</f>
        <v>0</v>
      </c>
      <c r="O46" s="188">
        <f>IF(I46=Menu!$C$10,K46,K46*I46/30)</f>
        <v>0</v>
      </c>
      <c r="P46" s="188">
        <f>IF(I46=Menu!$C$10,L46,L46*I46/30)</f>
        <v>0</v>
      </c>
      <c r="Q46" s="188">
        <f>IF(I46=Menu!$C$10,M46,M46*I46/30)</f>
        <v>0</v>
      </c>
      <c r="R46" s="195"/>
      <c r="S46" s="195"/>
      <c r="T46" s="195"/>
      <c r="U46" s="195"/>
      <c r="V46" s="9">
        <f t="shared" si="2"/>
        <v>0</v>
      </c>
      <c r="W46" s="195"/>
      <c r="X46" s="195"/>
      <c r="Y46" s="195"/>
      <c r="Z46" s="195"/>
      <c r="AA46" s="10">
        <f t="shared" si="3"/>
        <v>0</v>
      </c>
      <c r="AB46" s="195"/>
      <c r="AC46" s="11">
        <f t="shared" si="5"/>
        <v>0</v>
      </c>
      <c r="AD46" s="27" t="str">
        <f t="shared" si="4"/>
        <v xml:space="preserve"> - </v>
      </c>
      <c r="CP46" s="170"/>
    </row>
    <row r="47" spans="1:94" x14ac:dyDescent="0.25">
      <c r="A47" s="187">
        <f t="shared" si="1"/>
        <v>38</v>
      </c>
      <c r="B47" s="12"/>
      <c r="C47" s="12"/>
      <c r="D47" s="12"/>
      <c r="E47" s="12"/>
      <c r="F47" s="194"/>
      <c r="G47" s="194"/>
      <c r="H47" s="12"/>
      <c r="I47" s="14"/>
      <c r="J47" s="15"/>
      <c r="K47" s="15"/>
      <c r="L47" s="15"/>
      <c r="M47" s="15"/>
      <c r="N47" s="188">
        <f>IF(I47=Menu!$C$10,J47,J47*I47/30)</f>
        <v>0</v>
      </c>
      <c r="O47" s="188">
        <f>IF(I47=Menu!$C$10,K47,K47*I47/30)</f>
        <v>0</v>
      </c>
      <c r="P47" s="188">
        <f>IF(I47=Menu!$C$10,L47,L47*I47/30)</f>
        <v>0</v>
      </c>
      <c r="Q47" s="188">
        <f>IF(I47=Menu!$C$10,M47,M47*I47/30)</f>
        <v>0</v>
      </c>
      <c r="R47" s="195"/>
      <c r="S47" s="195"/>
      <c r="T47" s="195"/>
      <c r="U47" s="195"/>
      <c r="V47" s="9">
        <f t="shared" si="2"/>
        <v>0</v>
      </c>
      <c r="W47" s="195"/>
      <c r="X47" s="195"/>
      <c r="Y47" s="195"/>
      <c r="Z47" s="195"/>
      <c r="AA47" s="10">
        <f t="shared" si="3"/>
        <v>0</v>
      </c>
      <c r="AB47" s="195"/>
      <c r="AC47" s="11">
        <f t="shared" si="5"/>
        <v>0</v>
      </c>
      <c r="AD47" s="27" t="str">
        <f t="shared" si="4"/>
        <v xml:space="preserve"> - </v>
      </c>
      <c r="CP47" s="170"/>
    </row>
    <row r="48" spans="1:94" x14ac:dyDescent="0.25">
      <c r="A48" s="187">
        <f t="shared" si="1"/>
        <v>39</v>
      </c>
      <c r="B48" s="12"/>
      <c r="C48" s="12"/>
      <c r="D48" s="12"/>
      <c r="E48" s="12"/>
      <c r="F48" s="194"/>
      <c r="G48" s="194"/>
      <c r="H48" s="12"/>
      <c r="I48" s="14"/>
      <c r="J48" s="15"/>
      <c r="K48" s="15"/>
      <c r="L48" s="15"/>
      <c r="M48" s="15"/>
      <c r="N48" s="188">
        <f>IF(I48=Menu!$C$10,J48,J48*I48/30)</f>
        <v>0</v>
      </c>
      <c r="O48" s="188">
        <f>IF(I48=Menu!$C$10,K48,K48*I48/30)</f>
        <v>0</v>
      </c>
      <c r="P48" s="188">
        <f>IF(I48=Menu!$C$10,L48,L48*I48/30)</f>
        <v>0</v>
      </c>
      <c r="Q48" s="188">
        <f>IF(I48=Menu!$C$10,M48,M48*I48/30)</f>
        <v>0</v>
      </c>
      <c r="R48" s="195"/>
      <c r="S48" s="195"/>
      <c r="T48" s="195"/>
      <c r="U48" s="195"/>
      <c r="V48" s="9">
        <f t="shared" si="2"/>
        <v>0</v>
      </c>
      <c r="W48" s="195"/>
      <c r="X48" s="195"/>
      <c r="Y48" s="195"/>
      <c r="Z48" s="195"/>
      <c r="AA48" s="10">
        <f t="shared" si="3"/>
        <v>0</v>
      </c>
      <c r="AB48" s="195"/>
      <c r="AC48" s="11">
        <f t="shared" si="5"/>
        <v>0</v>
      </c>
      <c r="AD48" s="27" t="str">
        <f t="shared" si="4"/>
        <v xml:space="preserve"> - </v>
      </c>
      <c r="CP48" s="170"/>
    </row>
    <row r="49" spans="1:95" x14ac:dyDescent="0.25">
      <c r="A49" s="187">
        <f t="shared" si="1"/>
        <v>40</v>
      </c>
      <c r="B49" s="12"/>
      <c r="C49" s="12"/>
      <c r="D49" s="12"/>
      <c r="E49" s="12"/>
      <c r="F49" s="194"/>
      <c r="G49" s="194"/>
      <c r="H49" s="12"/>
      <c r="I49" s="14"/>
      <c r="J49" s="15"/>
      <c r="K49" s="15"/>
      <c r="L49" s="15"/>
      <c r="M49" s="15"/>
      <c r="N49" s="188">
        <f>IF(I49=Menu!$C$10,J49,J49*I49/30)</f>
        <v>0</v>
      </c>
      <c r="O49" s="188">
        <f>IF(I49=Menu!$C$10,K49,K49*I49/30)</f>
        <v>0</v>
      </c>
      <c r="P49" s="188">
        <f>IF(I49=Menu!$C$10,L49,L49*I49/30)</f>
        <v>0</v>
      </c>
      <c r="Q49" s="188">
        <f>IF(I49=Menu!$C$10,M49,M49*I49/30)</f>
        <v>0</v>
      </c>
      <c r="R49" s="195"/>
      <c r="S49" s="195"/>
      <c r="T49" s="195"/>
      <c r="U49" s="195"/>
      <c r="V49" s="9">
        <f t="shared" si="2"/>
        <v>0</v>
      </c>
      <c r="W49" s="195"/>
      <c r="X49" s="195"/>
      <c r="Y49" s="195"/>
      <c r="Z49" s="195"/>
      <c r="AA49" s="10">
        <f t="shared" si="3"/>
        <v>0</v>
      </c>
      <c r="AB49" s="195"/>
      <c r="AC49" s="11">
        <f t="shared" si="5"/>
        <v>0</v>
      </c>
      <c r="AD49" s="27" t="str">
        <f t="shared" si="4"/>
        <v xml:space="preserve"> - </v>
      </c>
      <c r="CP49" s="170"/>
    </row>
    <row r="50" spans="1:95" x14ac:dyDescent="0.25">
      <c r="A50" s="187">
        <f t="shared" si="1"/>
        <v>41</v>
      </c>
      <c r="B50" s="12"/>
      <c r="C50" s="12"/>
      <c r="D50" s="12"/>
      <c r="E50" s="12"/>
      <c r="F50" s="194"/>
      <c r="G50" s="194"/>
      <c r="H50" s="12"/>
      <c r="I50" s="14"/>
      <c r="J50" s="15"/>
      <c r="K50" s="15"/>
      <c r="L50" s="15"/>
      <c r="M50" s="15"/>
      <c r="N50" s="188">
        <f>IF(I50=Menu!$C$10,J50,J50*I50/30)</f>
        <v>0</v>
      </c>
      <c r="O50" s="188">
        <f>IF(I50=Menu!$C$10,K50,K50*I50/30)</f>
        <v>0</v>
      </c>
      <c r="P50" s="188">
        <f>IF(I50=Menu!$C$10,L50,L50*I50/30)</f>
        <v>0</v>
      </c>
      <c r="Q50" s="188">
        <f>IF(I50=Menu!$C$10,M50,M50*I50/30)</f>
        <v>0</v>
      </c>
      <c r="R50" s="195"/>
      <c r="S50" s="195"/>
      <c r="T50" s="195"/>
      <c r="U50" s="195"/>
      <c r="V50" s="9">
        <f t="shared" si="2"/>
        <v>0</v>
      </c>
      <c r="W50" s="195"/>
      <c r="X50" s="195"/>
      <c r="Y50" s="195"/>
      <c r="Z50" s="195"/>
      <c r="AA50" s="10">
        <f t="shared" si="3"/>
        <v>0</v>
      </c>
      <c r="AB50" s="195"/>
      <c r="AC50" s="11">
        <f t="shared" si="5"/>
        <v>0</v>
      </c>
      <c r="AD50" s="27" t="str">
        <f t="shared" si="4"/>
        <v xml:space="preserve"> - </v>
      </c>
      <c r="CP50" s="170"/>
    </row>
    <row r="51" spans="1:95" x14ac:dyDescent="0.25">
      <c r="A51" s="187">
        <f t="shared" si="1"/>
        <v>42</v>
      </c>
      <c r="B51" s="12"/>
      <c r="C51" s="12"/>
      <c r="D51" s="12"/>
      <c r="E51" s="12"/>
      <c r="F51" s="194"/>
      <c r="G51" s="194"/>
      <c r="H51" s="12"/>
      <c r="I51" s="14"/>
      <c r="J51" s="15"/>
      <c r="K51" s="15"/>
      <c r="L51" s="15"/>
      <c r="M51" s="15"/>
      <c r="N51" s="188">
        <f>IF(I51=Menu!$C$10,J51,J51*I51/30)</f>
        <v>0</v>
      </c>
      <c r="O51" s="188">
        <f>IF(I51=Menu!$C$10,K51,K51*I51/30)</f>
        <v>0</v>
      </c>
      <c r="P51" s="188">
        <f>IF(I51=Menu!$C$10,L51,L51*I51/30)</f>
        <v>0</v>
      </c>
      <c r="Q51" s="188">
        <f>IF(I51=Menu!$C$10,M51,M51*I51/30)</f>
        <v>0</v>
      </c>
      <c r="R51" s="195"/>
      <c r="S51" s="195"/>
      <c r="T51" s="195"/>
      <c r="U51" s="195"/>
      <c r="V51" s="9">
        <f t="shared" si="2"/>
        <v>0</v>
      </c>
      <c r="W51" s="195"/>
      <c r="X51" s="195"/>
      <c r="Y51" s="195"/>
      <c r="Z51" s="195"/>
      <c r="AA51" s="10">
        <f t="shared" si="3"/>
        <v>0</v>
      </c>
      <c r="AB51" s="195"/>
      <c r="AC51" s="11">
        <f t="shared" si="5"/>
        <v>0</v>
      </c>
      <c r="AD51" s="27" t="str">
        <f t="shared" si="4"/>
        <v xml:space="preserve"> - </v>
      </c>
      <c r="CP51" s="170" t="s">
        <v>16</v>
      </c>
      <c r="CQ51" s="5" t="e">
        <f>#REF!</f>
        <v>#REF!</v>
      </c>
    </row>
    <row r="52" spans="1:95" x14ac:dyDescent="0.25">
      <c r="A52" s="187">
        <f t="shared" si="1"/>
        <v>43</v>
      </c>
      <c r="B52" s="12"/>
      <c r="C52" s="12"/>
      <c r="D52" s="12"/>
      <c r="E52" s="12"/>
      <c r="F52" s="194"/>
      <c r="G52" s="194"/>
      <c r="H52" s="12"/>
      <c r="I52" s="14"/>
      <c r="J52" s="15"/>
      <c r="K52" s="15"/>
      <c r="L52" s="15"/>
      <c r="M52" s="15"/>
      <c r="N52" s="188">
        <f>IF(I52=Menu!$C$10,J52,J52*I52/30)</f>
        <v>0</v>
      </c>
      <c r="O52" s="188">
        <f>IF(I52=Menu!$C$10,K52,K52*I52/30)</f>
        <v>0</v>
      </c>
      <c r="P52" s="188">
        <f>IF(I52=Menu!$C$10,L52,L52*I52/30)</f>
        <v>0</v>
      </c>
      <c r="Q52" s="188">
        <f>IF(I52=Menu!$C$10,M52,M52*I52/30)</f>
        <v>0</v>
      </c>
      <c r="R52" s="195"/>
      <c r="S52" s="195"/>
      <c r="T52" s="195"/>
      <c r="U52" s="195"/>
      <c r="V52" s="9">
        <f t="shared" si="2"/>
        <v>0</v>
      </c>
      <c r="W52" s="195"/>
      <c r="X52" s="195"/>
      <c r="Y52" s="195"/>
      <c r="Z52" s="195"/>
      <c r="AA52" s="10">
        <f t="shared" si="3"/>
        <v>0</v>
      </c>
      <c r="AB52" s="195"/>
      <c r="AC52" s="11">
        <f t="shared" si="5"/>
        <v>0</v>
      </c>
      <c r="AD52" s="27" t="str">
        <f t="shared" si="4"/>
        <v xml:space="preserve"> - </v>
      </c>
      <c r="CP52" s="170"/>
      <c r="CQ52" s="5"/>
    </row>
    <row r="53" spans="1:95" x14ac:dyDescent="0.25">
      <c r="A53" s="187">
        <f t="shared" si="1"/>
        <v>44</v>
      </c>
      <c r="B53" s="12"/>
      <c r="C53" s="12"/>
      <c r="D53" s="12"/>
      <c r="E53" s="12"/>
      <c r="F53" s="194"/>
      <c r="G53" s="194"/>
      <c r="H53" s="12"/>
      <c r="I53" s="14"/>
      <c r="J53" s="15"/>
      <c r="K53" s="15"/>
      <c r="L53" s="15"/>
      <c r="M53" s="15"/>
      <c r="N53" s="188">
        <f>IF(I53=Menu!$C$10,J53,J53*I53/30)</f>
        <v>0</v>
      </c>
      <c r="O53" s="188">
        <f>IF(I53=Menu!$C$10,K53,K53*I53/30)</f>
        <v>0</v>
      </c>
      <c r="P53" s="188">
        <f>IF(I53=Menu!$C$10,L53,L53*I53/30)</f>
        <v>0</v>
      </c>
      <c r="Q53" s="188">
        <f>IF(I53=Menu!$C$10,M53,M53*I53/30)</f>
        <v>0</v>
      </c>
      <c r="R53" s="195"/>
      <c r="S53" s="195"/>
      <c r="T53" s="195"/>
      <c r="U53" s="195"/>
      <c r="V53" s="9">
        <f t="shared" si="2"/>
        <v>0</v>
      </c>
      <c r="W53" s="195"/>
      <c r="X53" s="195"/>
      <c r="Y53" s="195"/>
      <c r="Z53" s="195"/>
      <c r="AA53" s="10">
        <f t="shared" si="3"/>
        <v>0</v>
      </c>
      <c r="AB53" s="195"/>
      <c r="AC53" s="11">
        <f t="shared" si="5"/>
        <v>0</v>
      </c>
      <c r="AD53" s="27" t="str">
        <f t="shared" si="4"/>
        <v xml:space="preserve"> - </v>
      </c>
      <c r="CP53" s="170"/>
      <c r="CQ53" s="5"/>
    </row>
    <row r="54" spans="1:95" x14ac:dyDescent="0.25">
      <c r="A54" s="187">
        <f t="shared" si="1"/>
        <v>45</v>
      </c>
      <c r="B54" s="12"/>
      <c r="C54" s="12"/>
      <c r="D54" s="12"/>
      <c r="E54" s="12"/>
      <c r="F54" s="194"/>
      <c r="G54" s="194"/>
      <c r="H54" s="12"/>
      <c r="I54" s="14"/>
      <c r="J54" s="15"/>
      <c r="K54" s="15"/>
      <c r="L54" s="15"/>
      <c r="M54" s="15"/>
      <c r="N54" s="188">
        <f>IF(I54=Menu!$C$10,J54,J54*I54/30)</f>
        <v>0</v>
      </c>
      <c r="O54" s="188">
        <f>IF(I54=Menu!$C$10,K54,K54*I54/30)</f>
        <v>0</v>
      </c>
      <c r="P54" s="188">
        <f>IF(I54=Menu!$C$10,L54,L54*I54/30)</f>
        <v>0</v>
      </c>
      <c r="Q54" s="188">
        <f>IF(I54=Menu!$C$10,M54,M54*I54/30)</f>
        <v>0</v>
      </c>
      <c r="R54" s="195"/>
      <c r="S54" s="195"/>
      <c r="T54" s="195"/>
      <c r="U54" s="195"/>
      <c r="V54" s="9">
        <f t="shared" si="2"/>
        <v>0</v>
      </c>
      <c r="W54" s="195"/>
      <c r="X54" s="195"/>
      <c r="Y54" s="195"/>
      <c r="Z54" s="195"/>
      <c r="AA54" s="10">
        <f t="shared" si="3"/>
        <v>0</v>
      </c>
      <c r="AB54" s="195"/>
      <c r="AC54" s="11">
        <f t="shared" si="5"/>
        <v>0</v>
      </c>
      <c r="AD54" s="27" t="str">
        <f t="shared" si="4"/>
        <v xml:space="preserve"> - </v>
      </c>
      <c r="CP54" s="170"/>
      <c r="CQ54" s="5"/>
    </row>
    <row r="55" spans="1:95" x14ac:dyDescent="0.25">
      <c r="A55" s="187">
        <f t="shared" si="1"/>
        <v>46</v>
      </c>
      <c r="B55" s="12"/>
      <c r="C55" s="12"/>
      <c r="D55" s="12"/>
      <c r="E55" s="12"/>
      <c r="F55" s="194"/>
      <c r="G55" s="194"/>
      <c r="H55" s="12"/>
      <c r="I55" s="14"/>
      <c r="J55" s="15"/>
      <c r="K55" s="15"/>
      <c r="L55" s="15"/>
      <c r="M55" s="15"/>
      <c r="N55" s="188">
        <f>IF(I55=Menu!$C$10,J55,J55*I55/30)</f>
        <v>0</v>
      </c>
      <c r="O55" s="188">
        <f>IF(I55=Menu!$C$10,K55,K55*I55/30)</f>
        <v>0</v>
      </c>
      <c r="P55" s="188">
        <f>IF(I55=Menu!$C$10,L55,L55*I55/30)</f>
        <v>0</v>
      </c>
      <c r="Q55" s="188">
        <f>IF(I55=Menu!$C$10,M55,M55*I55/30)</f>
        <v>0</v>
      </c>
      <c r="R55" s="195"/>
      <c r="S55" s="195"/>
      <c r="T55" s="195"/>
      <c r="U55" s="195"/>
      <c r="V55" s="9">
        <f t="shared" si="2"/>
        <v>0</v>
      </c>
      <c r="W55" s="195"/>
      <c r="X55" s="195"/>
      <c r="Y55" s="195"/>
      <c r="Z55" s="195"/>
      <c r="AA55" s="10">
        <f t="shared" si="3"/>
        <v>0</v>
      </c>
      <c r="AB55" s="195"/>
      <c r="AC55" s="11">
        <f t="shared" si="5"/>
        <v>0</v>
      </c>
      <c r="AD55" s="27" t="str">
        <f t="shared" si="4"/>
        <v xml:space="preserve"> - </v>
      </c>
      <c r="CP55" s="170"/>
      <c r="CQ55" s="5"/>
    </row>
    <row r="56" spans="1:95" x14ac:dyDescent="0.25">
      <c r="A56" s="187">
        <f t="shared" si="1"/>
        <v>47</v>
      </c>
      <c r="B56" s="12"/>
      <c r="C56" s="12"/>
      <c r="D56" s="12"/>
      <c r="E56" s="12"/>
      <c r="F56" s="194"/>
      <c r="G56" s="194"/>
      <c r="H56" s="12"/>
      <c r="I56" s="14"/>
      <c r="J56" s="15"/>
      <c r="K56" s="15"/>
      <c r="L56" s="15"/>
      <c r="M56" s="15"/>
      <c r="N56" s="188">
        <f>IF(I56=Menu!$C$10,J56,J56*I56/30)</f>
        <v>0</v>
      </c>
      <c r="O56" s="188">
        <f>IF(I56=Menu!$C$10,K56,K56*I56/30)</f>
        <v>0</v>
      </c>
      <c r="P56" s="188">
        <f>IF(I56=Menu!$C$10,L56,L56*I56/30)</f>
        <v>0</v>
      </c>
      <c r="Q56" s="188">
        <f>IF(I56=Menu!$C$10,M56,M56*I56/30)</f>
        <v>0</v>
      </c>
      <c r="R56" s="195"/>
      <c r="S56" s="195"/>
      <c r="T56" s="195"/>
      <c r="U56" s="195"/>
      <c r="V56" s="9">
        <f t="shared" si="2"/>
        <v>0</v>
      </c>
      <c r="W56" s="195"/>
      <c r="X56" s="195"/>
      <c r="Y56" s="195"/>
      <c r="Z56" s="195"/>
      <c r="AA56" s="10">
        <f t="shared" si="3"/>
        <v>0</v>
      </c>
      <c r="AB56" s="195"/>
      <c r="AC56" s="11">
        <f t="shared" si="5"/>
        <v>0</v>
      </c>
      <c r="AD56" s="27" t="str">
        <f t="shared" si="4"/>
        <v xml:space="preserve"> - </v>
      </c>
      <c r="CP56" s="170"/>
      <c r="CQ56" s="5"/>
    </row>
    <row r="57" spans="1:95" x14ac:dyDescent="0.25">
      <c r="A57" s="187">
        <f t="shared" si="1"/>
        <v>48</v>
      </c>
      <c r="B57" s="12"/>
      <c r="C57" s="12"/>
      <c r="D57" s="12"/>
      <c r="E57" s="12"/>
      <c r="F57" s="194"/>
      <c r="G57" s="194"/>
      <c r="H57" s="12"/>
      <c r="I57" s="14"/>
      <c r="J57" s="15"/>
      <c r="K57" s="15"/>
      <c r="L57" s="15"/>
      <c r="M57" s="15"/>
      <c r="N57" s="188">
        <f>IF(I57=Menu!$C$10,J57,J57*I57/30)</f>
        <v>0</v>
      </c>
      <c r="O57" s="188">
        <f>IF(I57=Menu!$C$10,K57,K57*I57/30)</f>
        <v>0</v>
      </c>
      <c r="P57" s="188">
        <f>IF(I57=Menu!$C$10,L57,L57*I57/30)</f>
        <v>0</v>
      </c>
      <c r="Q57" s="188">
        <f>IF(I57=Menu!$C$10,M57,M57*I57/30)</f>
        <v>0</v>
      </c>
      <c r="R57" s="195"/>
      <c r="S57" s="195"/>
      <c r="T57" s="195"/>
      <c r="U57" s="195"/>
      <c r="V57" s="9">
        <f t="shared" si="2"/>
        <v>0</v>
      </c>
      <c r="W57" s="195"/>
      <c r="X57" s="195"/>
      <c r="Y57" s="195"/>
      <c r="Z57" s="195"/>
      <c r="AA57" s="10">
        <f t="shared" si="3"/>
        <v>0</v>
      </c>
      <c r="AB57" s="195"/>
      <c r="AC57" s="11">
        <f t="shared" si="5"/>
        <v>0</v>
      </c>
      <c r="AD57" s="27" t="str">
        <f t="shared" si="4"/>
        <v xml:space="preserve"> - </v>
      </c>
      <c r="CP57" s="170"/>
      <c r="CQ57" s="5"/>
    </row>
    <row r="58" spans="1:95" x14ac:dyDescent="0.25">
      <c r="A58" s="187">
        <f t="shared" si="1"/>
        <v>49</v>
      </c>
      <c r="B58" s="12"/>
      <c r="C58" s="12"/>
      <c r="D58" s="12"/>
      <c r="E58" s="12"/>
      <c r="F58" s="194"/>
      <c r="G58" s="194"/>
      <c r="H58" s="12"/>
      <c r="I58" s="14"/>
      <c r="J58" s="15"/>
      <c r="K58" s="15"/>
      <c r="L58" s="15"/>
      <c r="M58" s="15"/>
      <c r="N58" s="188">
        <f>IF(I58=Menu!$C$10,J58,J58*I58/30)</f>
        <v>0</v>
      </c>
      <c r="O58" s="188">
        <f>IF(I58=Menu!$C$10,K58,K58*I58/30)</f>
        <v>0</v>
      </c>
      <c r="P58" s="188">
        <f>IF(I58=Menu!$C$10,L58,L58*I58/30)</f>
        <v>0</v>
      </c>
      <c r="Q58" s="188">
        <f>IF(I58=Menu!$C$10,M58,M58*I58/30)</f>
        <v>0</v>
      </c>
      <c r="R58" s="195"/>
      <c r="S58" s="195"/>
      <c r="T58" s="195"/>
      <c r="U58" s="195"/>
      <c r="V58" s="9">
        <f t="shared" si="2"/>
        <v>0</v>
      </c>
      <c r="W58" s="195"/>
      <c r="X58" s="195"/>
      <c r="Y58" s="195"/>
      <c r="Z58" s="195"/>
      <c r="AA58" s="10">
        <f t="shared" si="3"/>
        <v>0</v>
      </c>
      <c r="AB58" s="195"/>
      <c r="AC58" s="11">
        <f t="shared" si="5"/>
        <v>0</v>
      </c>
      <c r="AD58" s="27" t="str">
        <f t="shared" si="4"/>
        <v xml:space="preserve"> - </v>
      </c>
      <c r="CP58" s="170"/>
    </row>
    <row r="59" spans="1:95" x14ac:dyDescent="0.25">
      <c r="A59" s="187">
        <f t="shared" si="1"/>
        <v>50</v>
      </c>
      <c r="B59" s="12"/>
      <c r="C59" s="12"/>
      <c r="D59" s="12"/>
      <c r="E59" s="12"/>
      <c r="F59" s="194"/>
      <c r="G59" s="194"/>
      <c r="H59" s="12"/>
      <c r="I59" s="14"/>
      <c r="J59" s="15"/>
      <c r="K59" s="15"/>
      <c r="L59" s="15"/>
      <c r="M59" s="15"/>
      <c r="N59" s="188">
        <f>IF(I59=Menu!$C$10,J59,J59*I59/30)</f>
        <v>0</v>
      </c>
      <c r="O59" s="188">
        <f>IF(I59=Menu!$C$10,K59,K59*I59/30)</f>
        <v>0</v>
      </c>
      <c r="P59" s="188">
        <f>IF(I59=Menu!$C$10,L59,L59*I59/30)</f>
        <v>0</v>
      </c>
      <c r="Q59" s="188">
        <f>IF(I59=Menu!$C$10,M59,M59*I59/30)</f>
        <v>0</v>
      </c>
      <c r="R59" s="195"/>
      <c r="S59" s="195"/>
      <c r="T59" s="195"/>
      <c r="U59" s="195"/>
      <c r="V59" s="9">
        <f t="shared" si="2"/>
        <v>0</v>
      </c>
      <c r="W59" s="195"/>
      <c r="X59" s="195"/>
      <c r="Y59" s="195"/>
      <c r="Z59" s="195"/>
      <c r="AA59" s="10">
        <f t="shared" si="3"/>
        <v>0</v>
      </c>
      <c r="AB59" s="195"/>
      <c r="AC59" s="11">
        <f t="shared" si="5"/>
        <v>0</v>
      </c>
      <c r="AD59" s="27" t="str">
        <f t="shared" si="4"/>
        <v xml:space="preserve"> - </v>
      </c>
      <c r="CP59" s="170"/>
    </row>
    <row r="60" spans="1:95" x14ac:dyDescent="0.25">
      <c r="A60" s="187">
        <f t="shared" si="1"/>
        <v>51</v>
      </c>
      <c r="B60" s="12"/>
      <c r="C60" s="12"/>
      <c r="D60" s="12"/>
      <c r="E60" s="12"/>
      <c r="F60" s="194"/>
      <c r="G60" s="194"/>
      <c r="H60" s="12"/>
      <c r="I60" s="14"/>
      <c r="J60" s="15"/>
      <c r="K60" s="15"/>
      <c r="L60" s="15"/>
      <c r="M60" s="15"/>
      <c r="N60" s="188">
        <f>IF(I60=Menu!$C$10,J60,J60*I60/30)</f>
        <v>0</v>
      </c>
      <c r="O60" s="188">
        <f>IF(I60=Menu!$C$10,K60,K60*I60/30)</f>
        <v>0</v>
      </c>
      <c r="P60" s="188">
        <f>IF(I60=Menu!$C$10,L60,L60*I60/30)</f>
        <v>0</v>
      </c>
      <c r="Q60" s="188">
        <f>IF(I60=Menu!$C$10,M60,M60*I60/30)</f>
        <v>0</v>
      </c>
      <c r="R60" s="195"/>
      <c r="S60" s="195"/>
      <c r="T60" s="195"/>
      <c r="U60" s="195"/>
      <c r="V60" s="9">
        <f t="shared" si="2"/>
        <v>0</v>
      </c>
      <c r="W60" s="195"/>
      <c r="X60" s="195"/>
      <c r="Y60" s="195"/>
      <c r="Z60" s="195"/>
      <c r="AA60" s="10">
        <f t="shared" si="3"/>
        <v>0</v>
      </c>
      <c r="AB60" s="195"/>
      <c r="AC60" s="11">
        <f t="shared" si="5"/>
        <v>0</v>
      </c>
      <c r="AD60" s="27" t="str">
        <f t="shared" si="4"/>
        <v xml:space="preserve"> - </v>
      </c>
      <c r="CP60" s="170"/>
    </row>
    <row r="61" spans="1:95" x14ac:dyDescent="0.25">
      <c r="A61" s="187">
        <f t="shared" si="1"/>
        <v>52</v>
      </c>
      <c r="B61" s="12"/>
      <c r="C61" s="12"/>
      <c r="D61" s="12"/>
      <c r="E61" s="12"/>
      <c r="F61" s="194"/>
      <c r="G61" s="194"/>
      <c r="H61" s="12"/>
      <c r="I61" s="14"/>
      <c r="J61" s="15"/>
      <c r="K61" s="15"/>
      <c r="L61" s="15"/>
      <c r="M61" s="15"/>
      <c r="N61" s="188">
        <f>IF(I61=Menu!$C$10,J61,J61*I61/30)</f>
        <v>0</v>
      </c>
      <c r="O61" s="188">
        <f>IF(I61=Menu!$C$10,K61,K61*I61/30)</f>
        <v>0</v>
      </c>
      <c r="P61" s="188">
        <f>IF(I61=Menu!$C$10,L61,L61*I61/30)</f>
        <v>0</v>
      </c>
      <c r="Q61" s="188">
        <f>IF(I61=Menu!$C$10,M61,M61*I61/30)</f>
        <v>0</v>
      </c>
      <c r="R61" s="195"/>
      <c r="S61" s="195"/>
      <c r="T61" s="195"/>
      <c r="U61" s="195"/>
      <c r="V61" s="9">
        <f t="shared" si="2"/>
        <v>0</v>
      </c>
      <c r="W61" s="195"/>
      <c r="X61" s="195"/>
      <c r="Y61" s="195"/>
      <c r="Z61" s="195"/>
      <c r="AA61" s="10">
        <f t="shared" si="3"/>
        <v>0</v>
      </c>
      <c r="AB61" s="195"/>
      <c r="AC61" s="11">
        <f t="shared" si="5"/>
        <v>0</v>
      </c>
      <c r="AD61" s="27" t="str">
        <f t="shared" si="4"/>
        <v xml:space="preserve"> - </v>
      </c>
      <c r="CP61" s="170"/>
    </row>
    <row r="62" spans="1:95" x14ac:dyDescent="0.25">
      <c r="A62" s="187">
        <f t="shared" si="1"/>
        <v>53</v>
      </c>
      <c r="B62" s="12"/>
      <c r="C62" s="12"/>
      <c r="D62" s="12"/>
      <c r="E62" s="12"/>
      <c r="F62" s="194"/>
      <c r="G62" s="194"/>
      <c r="H62" s="12"/>
      <c r="I62" s="14"/>
      <c r="J62" s="15"/>
      <c r="K62" s="15"/>
      <c r="L62" s="15"/>
      <c r="M62" s="15"/>
      <c r="N62" s="188">
        <f>IF(I62=Menu!$C$10,J62,J62*I62/30)</f>
        <v>0</v>
      </c>
      <c r="O62" s="188">
        <f>IF(I62=Menu!$C$10,K62,K62*I62/30)</f>
        <v>0</v>
      </c>
      <c r="P62" s="188">
        <f>IF(I62=Menu!$C$10,L62,L62*I62/30)</f>
        <v>0</v>
      </c>
      <c r="Q62" s="188">
        <f>IF(I62=Menu!$C$10,M62,M62*I62/30)</f>
        <v>0</v>
      </c>
      <c r="R62" s="195"/>
      <c r="S62" s="195"/>
      <c r="T62" s="195"/>
      <c r="U62" s="195"/>
      <c r="V62" s="9">
        <f t="shared" si="2"/>
        <v>0</v>
      </c>
      <c r="W62" s="195"/>
      <c r="X62" s="195"/>
      <c r="Y62" s="195"/>
      <c r="Z62" s="195"/>
      <c r="AA62" s="10">
        <f t="shared" si="3"/>
        <v>0</v>
      </c>
      <c r="AB62" s="195"/>
      <c r="AC62" s="11">
        <f t="shared" si="5"/>
        <v>0</v>
      </c>
      <c r="AD62" s="27" t="str">
        <f t="shared" si="4"/>
        <v xml:space="preserve"> - </v>
      </c>
      <c r="CP62" s="170"/>
    </row>
    <row r="63" spans="1:95" x14ac:dyDescent="0.25">
      <c r="A63" s="187">
        <f t="shared" si="1"/>
        <v>54</v>
      </c>
      <c r="B63" s="12"/>
      <c r="C63" s="12"/>
      <c r="D63" s="12"/>
      <c r="E63" s="12"/>
      <c r="F63" s="194"/>
      <c r="G63" s="194"/>
      <c r="H63" s="12"/>
      <c r="I63" s="14"/>
      <c r="J63" s="15"/>
      <c r="K63" s="15"/>
      <c r="L63" s="15"/>
      <c r="M63" s="15"/>
      <c r="N63" s="188">
        <f>IF(I63=Menu!$C$10,J63,J63*I63/30)</f>
        <v>0</v>
      </c>
      <c r="O63" s="188">
        <f>IF(I63=Menu!$C$10,K63,K63*I63/30)</f>
        <v>0</v>
      </c>
      <c r="P63" s="188">
        <f>IF(I63=Menu!$C$10,L63,L63*I63/30)</f>
        <v>0</v>
      </c>
      <c r="Q63" s="188">
        <f>IF(I63=Menu!$C$10,M63,M63*I63/30)</f>
        <v>0</v>
      </c>
      <c r="R63" s="195"/>
      <c r="S63" s="195"/>
      <c r="T63" s="195"/>
      <c r="U63" s="195"/>
      <c r="V63" s="9">
        <f t="shared" si="2"/>
        <v>0</v>
      </c>
      <c r="W63" s="195"/>
      <c r="X63" s="195"/>
      <c r="Y63" s="195"/>
      <c r="Z63" s="195"/>
      <c r="AA63" s="10">
        <f t="shared" si="3"/>
        <v>0</v>
      </c>
      <c r="AB63" s="195"/>
      <c r="AC63" s="11">
        <f t="shared" si="5"/>
        <v>0</v>
      </c>
      <c r="AD63" s="27" t="str">
        <f t="shared" si="4"/>
        <v xml:space="preserve"> - </v>
      </c>
      <c r="CP63" s="170"/>
    </row>
    <row r="64" spans="1:95" x14ac:dyDescent="0.25">
      <c r="A64" s="187">
        <f t="shared" si="1"/>
        <v>55</v>
      </c>
      <c r="B64" s="12"/>
      <c r="C64" s="12"/>
      <c r="D64" s="12"/>
      <c r="E64" s="12"/>
      <c r="F64" s="194"/>
      <c r="G64" s="194"/>
      <c r="H64" s="12"/>
      <c r="I64" s="14"/>
      <c r="J64" s="15"/>
      <c r="K64" s="15"/>
      <c r="L64" s="15"/>
      <c r="M64" s="15"/>
      <c r="N64" s="188">
        <f>IF(I64=Menu!$C$10,J64,J64*I64/30)</f>
        <v>0</v>
      </c>
      <c r="O64" s="188">
        <f>IF(I64=Menu!$C$10,K64,K64*I64/30)</f>
        <v>0</v>
      </c>
      <c r="P64" s="188">
        <f>IF(I64=Menu!$C$10,L64,L64*I64/30)</f>
        <v>0</v>
      </c>
      <c r="Q64" s="188">
        <f>IF(I64=Menu!$C$10,M64,M64*I64/30)</f>
        <v>0</v>
      </c>
      <c r="R64" s="195"/>
      <c r="S64" s="195"/>
      <c r="T64" s="195"/>
      <c r="U64" s="195"/>
      <c r="V64" s="9">
        <f t="shared" si="2"/>
        <v>0</v>
      </c>
      <c r="W64" s="195"/>
      <c r="X64" s="195"/>
      <c r="Y64" s="195"/>
      <c r="Z64" s="195"/>
      <c r="AA64" s="10">
        <f t="shared" si="3"/>
        <v>0</v>
      </c>
      <c r="AB64" s="195"/>
      <c r="AC64" s="11">
        <f t="shared" si="5"/>
        <v>0</v>
      </c>
      <c r="AD64" s="27" t="str">
        <f t="shared" si="4"/>
        <v xml:space="preserve"> - </v>
      </c>
      <c r="CP64" s="170"/>
    </row>
    <row r="65" spans="1:94" x14ac:dyDescent="0.25">
      <c r="A65" s="187">
        <f t="shared" si="1"/>
        <v>56</v>
      </c>
      <c r="B65" s="12"/>
      <c r="C65" s="12"/>
      <c r="D65" s="12"/>
      <c r="E65" s="12"/>
      <c r="F65" s="194"/>
      <c r="G65" s="194"/>
      <c r="H65" s="12"/>
      <c r="I65" s="14"/>
      <c r="J65" s="15"/>
      <c r="K65" s="15"/>
      <c r="L65" s="15"/>
      <c r="M65" s="15"/>
      <c r="N65" s="188">
        <f>IF(I65=Menu!$C$10,J65,J65*I65/30)</f>
        <v>0</v>
      </c>
      <c r="O65" s="188">
        <f>IF(I65=Menu!$C$10,K65,K65*I65/30)</f>
        <v>0</v>
      </c>
      <c r="P65" s="188">
        <f>IF(I65=Menu!$C$10,L65,L65*I65/30)</f>
        <v>0</v>
      </c>
      <c r="Q65" s="188">
        <f>IF(I65=Menu!$C$10,M65,M65*I65/30)</f>
        <v>0</v>
      </c>
      <c r="R65" s="195"/>
      <c r="S65" s="195"/>
      <c r="T65" s="195"/>
      <c r="U65" s="195"/>
      <c r="V65" s="9">
        <f t="shared" si="2"/>
        <v>0</v>
      </c>
      <c r="W65" s="195"/>
      <c r="X65" s="195"/>
      <c r="Y65" s="195"/>
      <c r="Z65" s="195"/>
      <c r="AA65" s="10">
        <f t="shared" si="3"/>
        <v>0</v>
      </c>
      <c r="AB65" s="195"/>
      <c r="AC65" s="11">
        <f t="shared" si="5"/>
        <v>0</v>
      </c>
      <c r="AD65" s="27" t="str">
        <f t="shared" si="4"/>
        <v xml:space="preserve"> - </v>
      </c>
      <c r="CP65" s="170"/>
    </row>
    <row r="66" spans="1:94" x14ac:dyDescent="0.25">
      <c r="A66" s="187">
        <f t="shared" si="1"/>
        <v>57</v>
      </c>
      <c r="B66" s="12"/>
      <c r="C66" s="12"/>
      <c r="D66" s="12"/>
      <c r="E66" s="12"/>
      <c r="F66" s="194"/>
      <c r="G66" s="194"/>
      <c r="H66" s="12"/>
      <c r="I66" s="14"/>
      <c r="J66" s="15"/>
      <c r="K66" s="15"/>
      <c r="L66" s="15"/>
      <c r="M66" s="15"/>
      <c r="N66" s="188">
        <f>IF(I66=Menu!$C$10,J66,J66*I66/30)</f>
        <v>0</v>
      </c>
      <c r="O66" s="188">
        <f>IF(I66=Menu!$C$10,K66,K66*I66/30)</f>
        <v>0</v>
      </c>
      <c r="P66" s="188">
        <f>IF(I66=Menu!$C$10,L66,L66*I66/30)</f>
        <v>0</v>
      </c>
      <c r="Q66" s="188">
        <f>IF(I66=Menu!$C$10,M66,M66*I66/30)</f>
        <v>0</v>
      </c>
      <c r="R66" s="195"/>
      <c r="S66" s="195"/>
      <c r="T66" s="195"/>
      <c r="U66" s="195"/>
      <c r="V66" s="9">
        <f t="shared" si="2"/>
        <v>0</v>
      </c>
      <c r="W66" s="195"/>
      <c r="X66" s="195"/>
      <c r="Y66" s="195"/>
      <c r="Z66" s="195"/>
      <c r="AA66" s="10">
        <f t="shared" si="3"/>
        <v>0</v>
      </c>
      <c r="AB66" s="195"/>
      <c r="AC66" s="11">
        <f t="shared" si="5"/>
        <v>0</v>
      </c>
      <c r="AD66" s="27" t="str">
        <f t="shared" si="4"/>
        <v xml:space="preserve"> - </v>
      </c>
      <c r="CP66" s="170"/>
    </row>
    <row r="67" spans="1:94" x14ac:dyDescent="0.25">
      <c r="A67" s="187">
        <f t="shared" si="1"/>
        <v>58</v>
      </c>
      <c r="B67" s="12"/>
      <c r="C67" s="12"/>
      <c r="D67" s="12"/>
      <c r="E67" s="12"/>
      <c r="F67" s="194"/>
      <c r="G67" s="194"/>
      <c r="H67" s="12"/>
      <c r="I67" s="14"/>
      <c r="J67" s="15"/>
      <c r="K67" s="15"/>
      <c r="L67" s="15"/>
      <c r="M67" s="15"/>
      <c r="N67" s="188">
        <f>IF(I67=Menu!$C$10,J67,J67*I67/30)</f>
        <v>0</v>
      </c>
      <c r="O67" s="188">
        <f>IF(I67=Menu!$C$10,K67,K67*I67/30)</f>
        <v>0</v>
      </c>
      <c r="P67" s="188">
        <f>IF(I67=Menu!$C$10,L67,L67*I67/30)</f>
        <v>0</v>
      </c>
      <c r="Q67" s="188">
        <f>IF(I67=Menu!$C$10,M67,M67*I67/30)</f>
        <v>0</v>
      </c>
      <c r="R67" s="195"/>
      <c r="S67" s="195"/>
      <c r="T67" s="195"/>
      <c r="U67" s="195"/>
      <c r="V67" s="9">
        <f t="shared" si="2"/>
        <v>0</v>
      </c>
      <c r="W67" s="195"/>
      <c r="X67" s="195"/>
      <c r="Y67" s="195"/>
      <c r="Z67" s="195"/>
      <c r="AA67" s="10">
        <f t="shared" si="3"/>
        <v>0</v>
      </c>
      <c r="AB67" s="195"/>
      <c r="AC67" s="11">
        <f t="shared" si="5"/>
        <v>0</v>
      </c>
      <c r="AD67" s="27" t="str">
        <f t="shared" si="4"/>
        <v xml:space="preserve"> - </v>
      </c>
      <c r="CP67" s="170"/>
    </row>
    <row r="68" spans="1:94" x14ac:dyDescent="0.25">
      <c r="A68" s="187">
        <f t="shared" si="1"/>
        <v>59</v>
      </c>
      <c r="B68" s="12"/>
      <c r="C68" s="12"/>
      <c r="D68" s="12"/>
      <c r="E68" s="12"/>
      <c r="F68" s="194"/>
      <c r="G68" s="194"/>
      <c r="H68" s="12"/>
      <c r="I68" s="14"/>
      <c r="J68" s="15"/>
      <c r="K68" s="15"/>
      <c r="L68" s="15"/>
      <c r="M68" s="15"/>
      <c r="N68" s="188">
        <f>IF(I68=Menu!$C$10,J68,J68*I68/30)</f>
        <v>0</v>
      </c>
      <c r="O68" s="188">
        <f>IF(I68=Menu!$C$10,K68,K68*I68/30)</f>
        <v>0</v>
      </c>
      <c r="P68" s="188">
        <f>IF(I68=Menu!$C$10,L68,L68*I68/30)</f>
        <v>0</v>
      </c>
      <c r="Q68" s="188">
        <f>IF(I68=Menu!$C$10,M68,M68*I68/30)</f>
        <v>0</v>
      </c>
      <c r="R68" s="195"/>
      <c r="S68" s="195"/>
      <c r="T68" s="195"/>
      <c r="U68" s="195"/>
      <c r="V68" s="9">
        <f t="shared" si="2"/>
        <v>0</v>
      </c>
      <c r="W68" s="195"/>
      <c r="X68" s="195"/>
      <c r="Y68" s="195"/>
      <c r="Z68" s="195"/>
      <c r="AA68" s="10">
        <f t="shared" si="3"/>
        <v>0</v>
      </c>
      <c r="AB68" s="195"/>
      <c r="AC68" s="11">
        <f t="shared" si="5"/>
        <v>0</v>
      </c>
      <c r="AD68" s="27" t="str">
        <f t="shared" si="4"/>
        <v xml:space="preserve"> - </v>
      </c>
      <c r="CP68" s="170"/>
    </row>
    <row r="69" spans="1:94" x14ac:dyDescent="0.25">
      <c r="A69" s="187">
        <f t="shared" si="1"/>
        <v>60</v>
      </c>
      <c r="B69" s="12"/>
      <c r="C69" s="12"/>
      <c r="D69" s="12"/>
      <c r="E69" s="12"/>
      <c r="F69" s="194"/>
      <c r="G69" s="194"/>
      <c r="H69" s="12"/>
      <c r="I69" s="14"/>
      <c r="J69" s="15"/>
      <c r="K69" s="15"/>
      <c r="L69" s="15"/>
      <c r="M69" s="15"/>
      <c r="N69" s="188">
        <f>IF(I69=Menu!$C$10,J69,J69*I69/30)</f>
        <v>0</v>
      </c>
      <c r="O69" s="188">
        <f>IF(I69=Menu!$C$10,K69,K69*I69/30)</f>
        <v>0</v>
      </c>
      <c r="P69" s="188">
        <f>IF(I69=Menu!$C$10,L69,L69*I69/30)</f>
        <v>0</v>
      </c>
      <c r="Q69" s="188">
        <f>IF(I69=Menu!$C$10,M69,M69*I69/30)</f>
        <v>0</v>
      </c>
      <c r="R69" s="195"/>
      <c r="S69" s="195"/>
      <c r="T69" s="195"/>
      <c r="U69" s="195"/>
      <c r="V69" s="9">
        <f t="shared" si="2"/>
        <v>0</v>
      </c>
      <c r="W69" s="195"/>
      <c r="X69" s="195"/>
      <c r="Y69" s="195"/>
      <c r="Z69" s="195"/>
      <c r="AA69" s="10">
        <f t="shared" si="3"/>
        <v>0</v>
      </c>
      <c r="AB69" s="195"/>
      <c r="AC69" s="11">
        <f t="shared" si="5"/>
        <v>0</v>
      </c>
      <c r="AD69" s="27" t="str">
        <f t="shared" si="4"/>
        <v xml:space="preserve"> - </v>
      </c>
      <c r="CP69" s="170"/>
    </row>
    <row r="70" spans="1:94" x14ac:dyDescent="0.25">
      <c r="A70" s="187">
        <f t="shared" si="1"/>
        <v>61</v>
      </c>
      <c r="B70" s="12"/>
      <c r="C70" s="12"/>
      <c r="D70" s="12"/>
      <c r="E70" s="12"/>
      <c r="F70" s="194"/>
      <c r="G70" s="194"/>
      <c r="H70" s="12"/>
      <c r="I70" s="14"/>
      <c r="J70" s="15"/>
      <c r="K70" s="15"/>
      <c r="L70" s="15"/>
      <c r="M70" s="15"/>
      <c r="N70" s="188">
        <f>IF(I70=Menu!$C$10,J70,J70*I70/30)</f>
        <v>0</v>
      </c>
      <c r="O70" s="188">
        <f>IF(I70=Menu!$C$10,K70,K70*I70/30)</f>
        <v>0</v>
      </c>
      <c r="P70" s="188">
        <f>IF(I70=Menu!$C$10,L70,L70*I70/30)</f>
        <v>0</v>
      </c>
      <c r="Q70" s="188">
        <f>IF(I70=Menu!$C$10,M70,M70*I70/30)</f>
        <v>0</v>
      </c>
      <c r="R70" s="195"/>
      <c r="S70" s="195"/>
      <c r="T70" s="195"/>
      <c r="U70" s="195"/>
      <c r="V70" s="9">
        <f t="shared" si="2"/>
        <v>0</v>
      </c>
      <c r="W70" s="195"/>
      <c r="X70" s="195"/>
      <c r="Y70" s="195"/>
      <c r="Z70" s="195"/>
      <c r="AA70" s="10">
        <f t="shared" si="3"/>
        <v>0</v>
      </c>
      <c r="AB70" s="195"/>
      <c r="AC70" s="11">
        <f t="shared" si="5"/>
        <v>0</v>
      </c>
      <c r="AD70" s="27" t="str">
        <f t="shared" si="4"/>
        <v xml:space="preserve"> - </v>
      </c>
      <c r="CP70" s="170"/>
    </row>
    <row r="71" spans="1:94" x14ac:dyDescent="0.25">
      <c r="A71" s="187">
        <f t="shared" si="1"/>
        <v>62</v>
      </c>
      <c r="B71" s="12"/>
      <c r="C71" s="12"/>
      <c r="D71" s="12"/>
      <c r="E71" s="12"/>
      <c r="F71" s="194"/>
      <c r="G71" s="194"/>
      <c r="H71" s="12"/>
      <c r="I71" s="14"/>
      <c r="J71" s="15"/>
      <c r="K71" s="15"/>
      <c r="L71" s="15"/>
      <c r="M71" s="15"/>
      <c r="N71" s="188">
        <f>IF(I71=Menu!$C$10,J71,J71*I71/30)</f>
        <v>0</v>
      </c>
      <c r="O71" s="188">
        <f>IF(I71=Menu!$C$10,K71,K71*I71/30)</f>
        <v>0</v>
      </c>
      <c r="P71" s="188">
        <f>IF(I71=Menu!$C$10,L71,L71*I71/30)</f>
        <v>0</v>
      </c>
      <c r="Q71" s="188">
        <f>IF(I71=Menu!$C$10,M71,M71*I71/30)</f>
        <v>0</v>
      </c>
      <c r="R71" s="195"/>
      <c r="S71" s="195"/>
      <c r="T71" s="195"/>
      <c r="U71" s="195"/>
      <c r="V71" s="9">
        <f t="shared" si="2"/>
        <v>0</v>
      </c>
      <c r="W71" s="195"/>
      <c r="X71" s="195"/>
      <c r="Y71" s="195"/>
      <c r="Z71" s="195"/>
      <c r="AA71" s="10">
        <f t="shared" si="3"/>
        <v>0</v>
      </c>
      <c r="AB71" s="195"/>
      <c r="AC71" s="11">
        <f t="shared" si="5"/>
        <v>0</v>
      </c>
      <c r="AD71" s="27" t="str">
        <f t="shared" si="4"/>
        <v xml:space="preserve"> - </v>
      </c>
      <c r="CP71" s="170"/>
    </row>
    <row r="72" spans="1:94" x14ac:dyDescent="0.25">
      <c r="A72" s="187">
        <f t="shared" si="1"/>
        <v>63</v>
      </c>
      <c r="B72" s="12"/>
      <c r="C72" s="12"/>
      <c r="D72" s="12"/>
      <c r="E72" s="12"/>
      <c r="F72" s="194"/>
      <c r="G72" s="194"/>
      <c r="H72" s="12"/>
      <c r="I72" s="14"/>
      <c r="J72" s="15"/>
      <c r="K72" s="15"/>
      <c r="L72" s="15"/>
      <c r="M72" s="15"/>
      <c r="N72" s="188">
        <f>IF(I72=Menu!$C$10,J72,J72*I72/30)</f>
        <v>0</v>
      </c>
      <c r="O72" s="188">
        <f>IF(I72=Menu!$C$10,K72,K72*I72/30)</f>
        <v>0</v>
      </c>
      <c r="P72" s="188">
        <f>IF(I72=Menu!$C$10,L72,L72*I72/30)</f>
        <v>0</v>
      </c>
      <c r="Q72" s="188">
        <f>IF(I72=Menu!$C$10,M72,M72*I72/30)</f>
        <v>0</v>
      </c>
      <c r="R72" s="195"/>
      <c r="S72" s="195"/>
      <c r="T72" s="195"/>
      <c r="U72" s="195"/>
      <c r="V72" s="9">
        <f t="shared" si="2"/>
        <v>0</v>
      </c>
      <c r="W72" s="195"/>
      <c r="X72" s="195"/>
      <c r="Y72" s="195"/>
      <c r="Z72" s="195"/>
      <c r="AA72" s="10">
        <f t="shared" si="3"/>
        <v>0</v>
      </c>
      <c r="AB72" s="195"/>
      <c r="AC72" s="11">
        <f t="shared" si="5"/>
        <v>0</v>
      </c>
      <c r="AD72" s="27" t="str">
        <f t="shared" si="4"/>
        <v xml:space="preserve"> - </v>
      </c>
      <c r="CP72" s="170"/>
    </row>
    <row r="73" spans="1:94" x14ac:dyDescent="0.25">
      <c r="A73" s="187">
        <f t="shared" si="1"/>
        <v>64</v>
      </c>
      <c r="B73" s="12"/>
      <c r="C73" s="12"/>
      <c r="D73" s="12"/>
      <c r="E73" s="12"/>
      <c r="F73" s="194"/>
      <c r="G73" s="194"/>
      <c r="H73" s="12"/>
      <c r="I73" s="14"/>
      <c r="J73" s="15"/>
      <c r="K73" s="15"/>
      <c r="L73" s="15"/>
      <c r="M73" s="15"/>
      <c r="N73" s="188">
        <f>IF(I73=Menu!$C$10,J73,J73*I73/30)</f>
        <v>0</v>
      </c>
      <c r="O73" s="188">
        <f>IF(I73=Menu!$C$10,K73,K73*I73/30)</f>
        <v>0</v>
      </c>
      <c r="P73" s="188">
        <f>IF(I73=Menu!$C$10,L73,L73*I73/30)</f>
        <v>0</v>
      </c>
      <c r="Q73" s="188">
        <f>IF(I73=Menu!$C$10,M73,M73*I73/30)</f>
        <v>0</v>
      </c>
      <c r="R73" s="195"/>
      <c r="S73" s="195"/>
      <c r="T73" s="195"/>
      <c r="U73" s="195"/>
      <c r="V73" s="9">
        <f t="shared" si="2"/>
        <v>0</v>
      </c>
      <c r="W73" s="195"/>
      <c r="X73" s="195"/>
      <c r="Y73" s="195"/>
      <c r="Z73" s="195"/>
      <c r="AA73" s="10">
        <f t="shared" si="3"/>
        <v>0</v>
      </c>
      <c r="AB73" s="195"/>
      <c r="AC73" s="11">
        <f t="shared" si="5"/>
        <v>0</v>
      </c>
      <c r="AD73" s="27" t="str">
        <f t="shared" si="4"/>
        <v xml:space="preserve"> - </v>
      </c>
      <c r="CP73" s="170"/>
    </row>
    <row r="74" spans="1:94" x14ac:dyDescent="0.25">
      <c r="A74" s="187">
        <f t="shared" si="1"/>
        <v>65</v>
      </c>
      <c r="B74" s="12"/>
      <c r="C74" s="12"/>
      <c r="D74" s="12"/>
      <c r="E74" s="12"/>
      <c r="F74" s="194"/>
      <c r="G74" s="194"/>
      <c r="H74" s="12"/>
      <c r="I74" s="14"/>
      <c r="J74" s="15"/>
      <c r="K74" s="15"/>
      <c r="L74" s="15"/>
      <c r="M74" s="15"/>
      <c r="N74" s="188">
        <f>IF(I74=Menu!$C$10,J74,J74*I74/30)</f>
        <v>0</v>
      </c>
      <c r="O74" s="188">
        <f>IF(I74=Menu!$C$10,K74,K74*I74/30)</f>
        <v>0</v>
      </c>
      <c r="P74" s="188">
        <f>IF(I74=Menu!$C$10,L74,L74*I74/30)</f>
        <v>0</v>
      </c>
      <c r="Q74" s="188">
        <f>IF(I74=Menu!$C$10,M74,M74*I74/30)</f>
        <v>0</v>
      </c>
      <c r="R74" s="195"/>
      <c r="S74" s="195"/>
      <c r="T74" s="195"/>
      <c r="U74" s="195"/>
      <c r="V74" s="9">
        <f t="shared" si="2"/>
        <v>0</v>
      </c>
      <c r="W74" s="195"/>
      <c r="X74" s="195"/>
      <c r="Y74" s="195"/>
      <c r="Z74" s="195"/>
      <c r="AA74" s="10">
        <f t="shared" si="3"/>
        <v>0</v>
      </c>
      <c r="AB74" s="195"/>
      <c r="AC74" s="11">
        <f t="shared" ref="AC74:AC105" si="6">V74-AA74+AB74</f>
        <v>0</v>
      </c>
      <c r="AD74" s="27" t="str">
        <f t="shared" si="4"/>
        <v xml:space="preserve"> - </v>
      </c>
      <c r="CP74" s="170"/>
    </row>
    <row r="75" spans="1:94" x14ac:dyDescent="0.25">
      <c r="A75" s="187">
        <f t="shared" ref="A75:A108" si="7">A74+1</f>
        <v>66</v>
      </c>
      <c r="B75" s="12"/>
      <c r="C75" s="12"/>
      <c r="D75" s="12"/>
      <c r="E75" s="12"/>
      <c r="F75" s="194"/>
      <c r="G75" s="194"/>
      <c r="H75" s="12"/>
      <c r="I75" s="14"/>
      <c r="J75" s="15"/>
      <c r="K75" s="15"/>
      <c r="L75" s="15"/>
      <c r="M75" s="15"/>
      <c r="N75" s="188">
        <f>IF(I75=Menu!$C$10,J75,J75*I75/30)</f>
        <v>0</v>
      </c>
      <c r="O75" s="188">
        <f>IF(I75=Menu!$C$10,K75,K75*I75/30)</f>
        <v>0</v>
      </c>
      <c r="P75" s="188">
        <f>IF(I75=Menu!$C$10,L75,L75*I75/30)</f>
        <v>0</v>
      </c>
      <c r="Q75" s="188">
        <f>IF(I75=Menu!$C$10,M75,M75*I75/30)</f>
        <v>0</v>
      </c>
      <c r="R75" s="195"/>
      <c r="S75" s="195"/>
      <c r="T75" s="195"/>
      <c r="U75" s="195"/>
      <c r="V75" s="9">
        <f t="shared" ref="V75:V108" si="8">SUM(N75:U75)</f>
        <v>0</v>
      </c>
      <c r="W75" s="195"/>
      <c r="X75" s="195"/>
      <c r="Y75" s="195"/>
      <c r="Z75" s="195"/>
      <c r="AA75" s="10">
        <f t="shared" ref="AA75:AA108" si="9">SUM(W75:Z75)</f>
        <v>0</v>
      </c>
      <c r="AB75" s="195"/>
      <c r="AC75" s="11">
        <f t="shared" si="6"/>
        <v>0</v>
      </c>
      <c r="AD75" s="27" t="str">
        <f t="shared" ref="AD75:AD108" si="10">H75&amp;" - "&amp;E75</f>
        <v xml:space="preserve"> - </v>
      </c>
      <c r="CP75" s="170"/>
    </row>
    <row r="76" spans="1:94" x14ac:dyDescent="0.25">
      <c r="A76" s="187">
        <f t="shared" si="7"/>
        <v>67</v>
      </c>
      <c r="B76" s="12"/>
      <c r="C76" s="12"/>
      <c r="D76" s="12"/>
      <c r="E76" s="12"/>
      <c r="F76" s="194"/>
      <c r="G76" s="194"/>
      <c r="H76" s="12"/>
      <c r="I76" s="14"/>
      <c r="J76" s="15"/>
      <c r="K76" s="15"/>
      <c r="L76" s="15"/>
      <c r="M76" s="15"/>
      <c r="N76" s="188">
        <f>IF(I76=Menu!$C$10,J76,J76*I76/30)</f>
        <v>0</v>
      </c>
      <c r="O76" s="188">
        <f>IF(I76=Menu!$C$10,K76,K76*I76/30)</f>
        <v>0</v>
      </c>
      <c r="P76" s="188">
        <f>IF(I76=Menu!$C$10,L76,L76*I76/30)</f>
        <v>0</v>
      </c>
      <c r="Q76" s="188">
        <f>IF(I76=Menu!$C$10,M76,M76*I76/30)</f>
        <v>0</v>
      </c>
      <c r="R76" s="195"/>
      <c r="S76" s="195"/>
      <c r="T76" s="195"/>
      <c r="U76" s="195"/>
      <c r="V76" s="9">
        <f t="shared" si="8"/>
        <v>0</v>
      </c>
      <c r="W76" s="195"/>
      <c r="X76" s="195"/>
      <c r="Y76" s="195"/>
      <c r="Z76" s="195"/>
      <c r="AA76" s="10">
        <f t="shared" si="9"/>
        <v>0</v>
      </c>
      <c r="AB76" s="195"/>
      <c r="AC76" s="11">
        <f t="shared" si="6"/>
        <v>0</v>
      </c>
      <c r="AD76" s="27" t="str">
        <f t="shared" si="10"/>
        <v xml:space="preserve"> - </v>
      </c>
      <c r="CP76" s="170"/>
    </row>
    <row r="77" spans="1:94" x14ac:dyDescent="0.25">
      <c r="A77" s="187">
        <f t="shared" si="7"/>
        <v>68</v>
      </c>
      <c r="B77" s="12"/>
      <c r="C77" s="12"/>
      <c r="D77" s="12"/>
      <c r="E77" s="12"/>
      <c r="F77" s="194"/>
      <c r="G77" s="194"/>
      <c r="H77" s="12"/>
      <c r="I77" s="14"/>
      <c r="J77" s="15"/>
      <c r="K77" s="15"/>
      <c r="L77" s="15"/>
      <c r="M77" s="15"/>
      <c r="N77" s="188">
        <f>IF(I77=Menu!$C$10,J77,J77*I77/30)</f>
        <v>0</v>
      </c>
      <c r="O77" s="188">
        <f>IF(I77=Menu!$C$10,K77,K77*I77/30)</f>
        <v>0</v>
      </c>
      <c r="P77" s="188">
        <f>IF(I77=Menu!$C$10,L77,L77*I77/30)</f>
        <v>0</v>
      </c>
      <c r="Q77" s="188">
        <f>IF(I77=Menu!$C$10,M77,M77*I77/30)</f>
        <v>0</v>
      </c>
      <c r="R77" s="195"/>
      <c r="S77" s="195"/>
      <c r="T77" s="195"/>
      <c r="U77" s="195"/>
      <c r="V77" s="9">
        <f t="shared" si="8"/>
        <v>0</v>
      </c>
      <c r="W77" s="195"/>
      <c r="X77" s="195"/>
      <c r="Y77" s="195"/>
      <c r="Z77" s="195"/>
      <c r="AA77" s="10">
        <f t="shared" si="9"/>
        <v>0</v>
      </c>
      <c r="AB77" s="195"/>
      <c r="AC77" s="11">
        <f t="shared" si="6"/>
        <v>0</v>
      </c>
      <c r="AD77" s="27" t="str">
        <f t="shared" si="10"/>
        <v xml:space="preserve"> - </v>
      </c>
      <c r="CP77" s="170"/>
    </row>
    <row r="78" spans="1:94" x14ac:dyDescent="0.25">
      <c r="A78" s="187">
        <f t="shared" si="7"/>
        <v>69</v>
      </c>
      <c r="B78" s="12"/>
      <c r="C78" s="12"/>
      <c r="D78" s="12"/>
      <c r="E78" s="12"/>
      <c r="F78" s="194"/>
      <c r="G78" s="194"/>
      <c r="H78" s="12"/>
      <c r="I78" s="14"/>
      <c r="J78" s="15"/>
      <c r="K78" s="15"/>
      <c r="L78" s="15"/>
      <c r="M78" s="15"/>
      <c r="N78" s="188">
        <f>IF(I78=Menu!$C$10,J78,J78*I78/30)</f>
        <v>0</v>
      </c>
      <c r="O78" s="188">
        <f>IF(I78=Menu!$C$10,K78,K78*I78/30)</f>
        <v>0</v>
      </c>
      <c r="P78" s="188">
        <f>IF(I78=Menu!$C$10,L78,L78*I78/30)</f>
        <v>0</v>
      </c>
      <c r="Q78" s="188">
        <f>IF(I78=Menu!$C$10,M78,M78*I78/30)</f>
        <v>0</v>
      </c>
      <c r="R78" s="195"/>
      <c r="S78" s="195"/>
      <c r="T78" s="195"/>
      <c r="U78" s="195"/>
      <c r="V78" s="9">
        <f t="shared" si="8"/>
        <v>0</v>
      </c>
      <c r="W78" s="195"/>
      <c r="X78" s="195"/>
      <c r="Y78" s="195"/>
      <c r="Z78" s="195"/>
      <c r="AA78" s="10">
        <f t="shared" si="9"/>
        <v>0</v>
      </c>
      <c r="AB78" s="195"/>
      <c r="AC78" s="11">
        <f t="shared" si="6"/>
        <v>0</v>
      </c>
      <c r="AD78" s="27" t="str">
        <f t="shared" si="10"/>
        <v xml:space="preserve"> - </v>
      </c>
      <c r="CP78" s="170"/>
    </row>
    <row r="79" spans="1:94" x14ac:dyDescent="0.25">
      <c r="A79" s="187">
        <f t="shared" si="7"/>
        <v>70</v>
      </c>
      <c r="B79" s="12"/>
      <c r="C79" s="12"/>
      <c r="D79" s="12"/>
      <c r="E79" s="12"/>
      <c r="F79" s="194"/>
      <c r="G79" s="194"/>
      <c r="H79" s="12"/>
      <c r="I79" s="14"/>
      <c r="J79" s="15"/>
      <c r="K79" s="15"/>
      <c r="L79" s="15"/>
      <c r="M79" s="15"/>
      <c r="N79" s="188">
        <f>IF(I79=Menu!$C$10,J79,J79*I79/30)</f>
        <v>0</v>
      </c>
      <c r="O79" s="188">
        <f>IF(I79=Menu!$C$10,K79,K79*I79/30)</f>
        <v>0</v>
      </c>
      <c r="P79" s="188">
        <f>IF(I79=Menu!$C$10,L79,L79*I79/30)</f>
        <v>0</v>
      </c>
      <c r="Q79" s="188">
        <f>IF(I79=Menu!$C$10,M79,M79*I79/30)</f>
        <v>0</v>
      </c>
      <c r="R79" s="195"/>
      <c r="S79" s="195"/>
      <c r="T79" s="195"/>
      <c r="U79" s="195"/>
      <c r="V79" s="9">
        <f t="shared" si="8"/>
        <v>0</v>
      </c>
      <c r="W79" s="195"/>
      <c r="X79" s="195"/>
      <c r="Y79" s="195"/>
      <c r="Z79" s="195"/>
      <c r="AA79" s="10">
        <f t="shared" si="9"/>
        <v>0</v>
      </c>
      <c r="AB79" s="195"/>
      <c r="AC79" s="11">
        <f t="shared" si="6"/>
        <v>0</v>
      </c>
      <c r="AD79" s="27" t="str">
        <f t="shared" si="10"/>
        <v xml:space="preserve"> - </v>
      </c>
      <c r="CP79" s="170"/>
    </row>
    <row r="80" spans="1:94" x14ac:dyDescent="0.25">
      <c r="A80" s="187">
        <f t="shared" si="7"/>
        <v>71</v>
      </c>
      <c r="B80" s="12"/>
      <c r="C80" s="12"/>
      <c r="D80" s="12"/>
      <c r="E80" s="12"/>
      <c r="F80" s="194"/>
      <c r="G80" s="194"/>
      <c r="H80" s="12"/>
      <c r="I80" s="14"/>
      <c r="J80" s="15"/>
      <c r="K80" s="15"/>
      <c r="L80" s="15"/>
      <c r="M80" s="15"/>
      <c r="N80" s="188">
        <f>IF(I80=Menu!$C$10,J80,J80*I80/30)</f>
        <v>0</v>
      </c>
      <c r="O80" s="188">
        <f>IF(I80=Menu!$C$10,K80,K80*I80/30)</f>
        <v>0</v>
      </c>
      <c r="P80" s="188">
        <f>IF(I80=Menu!$C$10,L80,L80*I80/30)</f>
        <v>0</v>
      </c>
      <c r="Q80" s="188">
        <f>IF(I80=Menu!$C$10,M80,M80*I80/30)</f>
        <v>0</v>
      </c>
      <c r="R80" s="195"/>
      <c r="S80" s="195"/>
      <c r="T80" s="195"/>
      <c r="U80" s="195"/>
      <c r="V80" s="9">
        <f t="shared" si="8"/>
        <v>0</v>
      </c>
      <c r="W80" s="195"/>
      <c r="X80" s="195"/>
      <c r="Y80" s="195"/>
      <c r="Z80" s="195"/>
      <c r="AA80" s="10">
        <f t="shared" si="9"/>
        <v>0</v>
      </c>
      <c r="AB80" s="195"/>
      <c r="AC80" s="11">
        <f t="shared" si="6"/>
        <v>0</v>
      </c>
      <c r="AD80" s="27" t="str">
        <f t="shared" si="10"/>
        <v xml:space="preserve"> - </v>
      </c>
      <c r="CP80" s="170"/>
    </row>
    <row r="81" spans="1:94" x14ac:dyDescent="0.25">
      <c r="A81" s="187">
        <f t="shared" si="7"/>
        <v>72</v>
      </c>
      <c r="B81" s="12"/>
      <c r="C81" s="12"/>
      <c r="D81" s="12"/>
      <c r="E81" s="12"/>
      <c r="F81" s="194"/>
      <c r="G81" s="194"/>
      <c r="H81" s="12"/>
      <c r="I81" s="14"/>
      <c r="J81" s="15"/>
      <c r="K81" s="15"/>
      <c r="L81" s="15"/>
      <c r="M81" s="15"/>
      <c r="N81" s="188">
        <f>IF(I81=Menu!$C$10,J81,J81*I81/30)</f>
        <v>0</v>
      </c>
      <c r="O81" s="188">
        <f>IF(I81=Menu!$C$10,K81,K81*I81/30)</f>
        <v>0</v>
      </c>
      <c r="P81" s="188">
        <f>IF(I81=Menu!$C$10,L81,L81*I81/30)</f>
        <v>0</v>
      </c>
      <c r="Q81" s="188">
        <f>IF(I81=Menu!$C$10,M81,M81*I81/30)</f>
        <v>0</v>
      </c>
      <c r="R81" s="195"/>
      <c r="S81" s="195"/>
      <c r="T81" s="195"/>
      <c r="U81" s="195"/>
      <c r="V81" s="9">
        <f t="shared" si="8"/>
        <v>0</v>
      </c>
      <c r="W81" s="195"/>
      <c r="X81" s="195"/>
      <c r="Y81" s="195"/>
      <c r="Z81" s="195"/>
      <c r="AA81" s="10">
        <f t="shared" si="9"/>
        <v>0</v>
      </c>
      <c r="AB81" s="195"/>
      <c r="AC81" s="11">
        <f t="shared" si="6"/>
        <v>0</v>
      </c>
      <c r="AD81" s="27" t="str">
        <f t="shared" si="10"/>
        <v xml:space="preserve"> - </v>
      </c>
      <c r="CP81" s="170" t="s">
        <v>19</v>
      </c>
    </row>
    <row r="82" spans="1:94" x14ac:dyDescent="0.25">
      <c r="A82" s="187">
        <f t="shared" si="7"/>
        <v>73</v>
      </c>
      <c r="B82" s="12"/>
      <c r="C82" s="12"/>
      <c r="D82" s="12"/>
      <c r="E82" s="12"/>
      <c r="F82" s="194"/>
      <c r="G82" s="194"/>
      <c r="H82" s="12"/>
      <c r="I82" s="14"/>
      <c r="J82" s="15"/>
      <c r="K82" s="15"/>
      <c r="L82" s="15"/>
      <c r="M82" s="15"/>
      <c r="N82" s="188">
        <f>IF(I82=Menu!$C$10,J82,J82*I82/30)</f>
        <v>0</v>
      </c>
      <c r="O82" s="188">
        <f>IF(I82=Menu!$C$10,K82,K82*I82/30)</f>
        <v>0</v>
      </c>
      <c r="P82" s="188">
        <f>IF(I82=Menu!$C$10,L82,L82*I82/30)</f>
        <v>0</v>
      </c>
      <c r="Q82" s="188">
        <f>IF(I82=Menu!$C$10,M82,M82*I82/30)</f>
        <v>0</v>
      </c>
      <c r="R82" s="195"/>
      <c r="S82" s="195"/>
      <c r="T82" s="195"/>
      <c r="U82" s="195"/>
      <c r="V82" s="9">
        <f t="shared" si="8"/>
        <v>0</v>
      </c>
      <c r="W82" s="195"/>
      <c r="X82" s="195"/>
      <c r="Y82" s="195"/>
      <c r="Z82" s="195"/>
      <c r="AA82" s="10">
        <f t="shared" si="9"/>
        <v>0</v>
      </c>
      <c r="AB82" s="195"/>
      <c r="AC82" s="11">
        <f t="shared" si="6"/>
        <v>0</v>
      </c>
      <c r="AD82" s="27" t="str">
        <f t="shared" si="10"/>
        <v xml:space="preserve"> - </v>
      </c>
      <c r="CP82" s="170"/>
    </row>
    <row r="83" spans="1:94" x14ac:dyDescent="0.25">
      <c r="A83" s="187">
        <f t="shared" si="7"/>
        <v>74</v>
      </c>
      <c r="B83" s="12"/>
      <c r="C83" s="12"/>
      <c r="D83" s="12"/>
      <c r="E83" s="12"/>
      <c r="F83" s="194"/>
      <c r="G83" s="194"/>
      <c r="H83" s="12"/>
      <c r="I83" s="14"/>
      <c r="J83" s="15"/>
      <c r="K83" s="15"/>
      <c r="L83" s="15"/>
      <c r="M83" s="15"/>
      <c r="N83" s="188">
        <f>IF(I83=Menu!$C$10,J83,J83*I83/30)</f>
        <v>0</v>
      </c>
      <c r="O83" s="188">
        <f>IF(I83=Menu!$C$10,K83,K83*I83/30)</f>
        <v>0</v>
      </c>
      <c r="P83" s="188">
        <f>IF(I83=Menu!$C$10,L83,L83*I83/30)</f>
        <v>0</v>
      </c>
      <c r="Q83" s="188">
        <f>IF(I83=Menu!$C$10,M83,M83*I83/30)</f>
        <v>0</v>
      </c>
      <c r="R83" s="195"/>
      <c r="S83" s="195"/>
      <c r="T83" s="195"/>
      <c r="U83" s="195"/>
      <c r="V83" s="9">
        <f t="shared" si="8"/>
        <v>0</v>
      </c>
      <c r="W83" s="195"/>
      <c r="X83" s="195"/>
      <c r="Y83" s="195"/>
      <c r="Z83" s="195"/>
      <c r="AA83" s="10">
        <f t="shared" si="9"/>
        <v>0</v>
      </c>
      <c r="AB83" s="195"/>
      <c r="AC83" s="11">
        <f t="shared" si="6"/>
        <v>0</v>
      </c>
      <c r="AD83" s="27" t="str">
        <f t="shared" si="10"/>
        <v xml:space="preserve"> - </v>
      </c>
      <c r="CP83" s="170"/>
    </row>
    <row r="84" spans="1:94" x14ac:dyDescent="0.25">
      <c r="A84" s="187">
        <f t="shared" si="7"/>
        <v>75</v>
      </c>
      <c r="B84" s="12"/>
      <c r="C84" s="12"/>
      <c r="D84" s="12"/>
      <c r="E84" s="12"/>
      <c r="F84" s="194"/>
      <c r="G84" s="194"/>
      <c r="H84" s="12"/>
      <c r="I84" s="14"/>
      <c r="J84" s="15"/>
      <c r="K84" s="15"/>
      <c r="L84" s="15"/>
      <c r="M84" s="15"/>
      <c r="N84" s="188">
        <f>IF(I84=Menu!$C$10,J84,J84*I84/30)</f>
        <v>0</v>
      </c>
      <c r="O84" s="188">
        <f>IF(I84=Menu!$C$10,K84,K84*I84/30)</f>
        <v>0</v>
      </c>
      <c r="P84" s="188">
        <f>IF(I84=Menu!$C$10,L84,L84*I84/30)</f>
        <v>0</v>
      </c>
      <c r="Q84" s="188">
        <f>IF(I84=Menu!$C$10,M84,M84*I84/30)</f>
        <v>0</v>
      </c>
      <c r="R84" s="195"/>
      <c r="S84" s="195"/>
      <c r="T84" s="195"/>
      <c r="U84" s="195"/>
      <c r="V84" s="9">
        <f t="shared" si="8"/>
        <v>0</v>
      </c>
      <c r="W84" s="195"/>
      <c r="X84" s="195"/>
      <c r="Y84" s="195"/>
      <c r="Z84" s="195"/>
      <c r="AA84" s="10">
        <f t="shared" si="9"/>
        <v>0</v>
      </c>
      <c r="AB84" s="195"/>
      <c r="AC84" s="11">
        <f t="shared" si="6"/>
        <v>0</v>
      </c>
      <c r="AD84" s="27" t="str">
        <f t="shared" si="10"/>
        <v xml:space="preserve"> - </v>
      </c>
      <c r="CP84" s="170"/>
    </row>
    <row r="85" spans="1:94" x14ac:dyDescent="0.25">
      <c r="A85" s="187">
        <f t="shared" si="7"/>
        <v>76</v>
      </c>
      <c r="B85" s="12"/>
      <c r="C85" s="12"/>
      <c r="D85" s="12"/>
      <c r="E85" s="12"/>
      <c r="F85" s="194"/>
      <c r="G85" s="194"/>
      <c r="H85" s="12"/>
      <c r="I85" s="14"/>
      <c r="J85" s="15"/>
      <c r="K85" s="15"/>
      <c r="L85" s="15"/>
      <c r="M85" s="15"/>
      <c r="N85" s="188">
        <f>IF(I85=Menu!$C$10,J85,J85*I85/30)</f>
        <v>0</v>
      </c>
      <c r="O85" s="188">
        <f>IF(I85=Menu!$C$10,K85,K85*I85/30)</f>
        <v>0</v>
      </c>
      <c r="P85" s="188">
        <f>IF(I85=Menu!$C$10,L85,L85*I85/30)</f>
        <v>0</v>
      </c>
      <c r="Q85" s="188">
        <f>IF(I85=Menu!$C$10,M85,M85*I85/30)</f>
        <v>0</v>
      </c>
      <c r="R85" s="195"/>
      <c r="S85" s="195"/>
      <c r="T85" s="195"/>
      <c r="U85" s="195"/>
      <c r="V85" s="9">
        <f t="shared" si="8"/>
        <v>0</v>
      </c>
      <c r="W85" s="195"/>
      <c r="X85" s="195"/>
      <c r="Y85" s="195"/>
      <c r="Z85" s="195"/>
      <c r="AA85" s="10">
        <f t="shared" si="9"/>
        <v>0</v>
      </c>
      <c r="AB85" s="195"/>
      <c r="AC85" s="11">
        <f t="shared" si="6"/>
        <v>0</v>
      </c>
      <c r="AD85" s="27" t="str">
        <f t="shared" si="10"/>
        <v xml:space="preserve"> - </v>
      </c>
      <c r="CP85" s="170"/>
    </row>
    <row r="86" spans="1:94" x14ac:dyDescent="0.25">
      <c r="A86" s="187">
        <f t="shared" si="7"/>
        <v>77</v>
      </c>
      <c r="B86" s="12"/>
      <c r="C86" s="12"/>
      <c r="D86" s="12"/>
      <c r="E86" s="12"/>
      <c r="F86" s="194"/>
      <c r="G86" s="194"/>
      <c r="H86" s="12"/>
      <c r="I86" s="14"/>
      <c r="J86" s="15"/>
      <c r="K86" s="15"/>
      <c r="L86" s="15"/>
      <c r="M86" s="15"/>
      <c r="N86" s="188">
        <f>IF(I86=Menu!$C$10,J86,J86*I86/30)</f>
        <v>0</v>
      </c>
      <c r="O86" s="188">
        <f>IF(I86=Menu!$C$10,K86,K86*I86/30)</f>
        <v>0</v>
      </c>
      <c r="P86" s="188">
        <f>IF(I86=Menu!$C$10,L86,L86*I86/30)</f>
        <v>0</v>
      </c>
      <c r="Q86" s="188">
        <f>IF(I86=Menu!$C$10,M86,M86*I86/30)</f>
        <v>0</v>
      </c>
      <c r="R86" s="195"/>
      <c r="S86" s="195"/>
      <c r="T86" s="195"/>
      <c r="U86" s="195"/>
      <c r="V86" s="9">
        <f t="shared" si="8"/>
        <v>0</v>
      </c>
      <c r="W86" s="195"/>
      <c r="X86" s="195"/>
      <c r="Y86" s="195"/>
      <c r="Z86" s="195"/>
      <c r="AA86" s="10">
        <f t="shared" si="9"/>
        <v>0</v>
      </c>
      <c r="AB86" s="195"/>
      <c r="AC86" s="11">
        <f t="shared" si="6"/>
        <v>0</v>
      </c>
      <c r="AD86" s="27" t="str">
        <f t="shared" si="10"/>
        <v xml:space="preserve"> - </v>
      </c>
      <c r="CP86" s="170"/>
    </row>
    <row r="87" spans="1:94" x14ac:dyDescent="0.25">
      <c r="A87" s="187">
        <f t="shared" si="7"/>
        <v>78</v>
      </c>
      <c r="B87" s="12"/>
      <c r="C87" s="12"/>
      <c r="D87" s="12"/>
      <c r="E87" s="12"/>
      <c r="F87" s="194"/>
      <c r="G87" s="194"/>
      <c r="H87" s="12"/>
      <c r="I87" s="14"/>
      <c r="J87" s="15"/>
      <c r="K87" s="15"/>
      <c r="L87" s="15"/>
      <c r="M87" s="15"/>
      <c r="N87" s="188">
        <f>IF(I87=Menu!$C$10,J87,J87*I87/30)</f>
        <v>0</v>
      </c>
      <c r="O87" s="188">
        <f>IF(I87=Menu!$C$10,K87,K87*I87/30)</f>
        <v>0</v>
      </c>
      <c r="P87" s="188">
        <f>IF(I87=Menu!$C$10,L87,L87*I87/30)</f>
        <v>0</v>
      </c>
      <c r="Q87" s="188">
        <f>IF(I87=Menu!$C$10,M87,M87*I87/30)</f>
        <v>0</v>
      </c>
      <c r="R87" s="195"/>
      <c r="S87" s="195"/>
      <c r="T87" s="195"/>
      <c r="U87" s="195"/>
      <c r="V87" s="9">
        <f t="shared" si="8"/>
        <v>0</v>
      </c>
      <c r="W87" s="195"/>
      <c r="X87" s="195"/>
      <c r="Y87" s="195"/>
      <c r="Z87" s="195"/>
      <c r="AA87" s="10">
        <f t="shared" si="9"/>
        <v>0</v>
      </c>
      <c r="AB87" s="195"/>
      <c r="AC87" s="11">
        <f t="shared" si="6"/>
        <v>0</v>
      </c>
      <c r="AD87" s="27" t="str">
        <f t="shared" si="10"/>
        <v xml:space="preserve"> - </v>
      </c>
      <c r="CP87" s="170"/>
    </row>
    <row r="88" spans="1:94" x14ac:dyDescent="0.25">
      <c r="A88" s="187">
        <f t="shared" si="7"/>
        <v>79</v>
      </c>
      <c r="B88" s="12"/>
      <c r="C88" s="12"/>
      <c r="D88" s="12"/>
      <c r="E88" s="12"/>
      <c r="F88" s="194"/>
      <c r="G88" s="194"/>
      <c r="H88" s="12"/>
      <c r="I88" s="14"/>
      <c r="J88" s="15"/>
      <c r="K88" s="15"/>
      <c r="L88" s="15"/>
      <c r="M88" s="15"/>
      <c r="N88" s="188">
        <f>IF(I88=Menu!$C$10,J88,J88*I88/30)</f>
        <v>0</v>
      </c>
      <c r="O88" s="188">
        <f>IF(I88=Menu!$C$10,K88,K88*I88/30)</f>
        <v>0</v>
      </c>
      <c r="P88" s="188">
        <f>IF(I88=Menu!$C$10,L88,L88*I88/30)</f>
        <v>0</v>
      </c>
      <c r="Q88" s="188">
        <f>IF(I88=Menu!$C$10,M88,M88*I88/30)</f>
        <v>0</v>
      </c>
      <c r="R88" s="195"/>
      <c r="S88" s="195"/>
      <c r="T88" s="195"/>
      <c r="U88" s="195"/>
      <c r="V88" s="9">
        <f t="shared" si="8"/>
        <v>0</v>
      </c>
      <c r="W88" s="195"/>
      <c r="X88" s="195"/>
      <c r="Y88" s="195"/>
      <c r="Z88" s="195"/>
      <c r="AA88" s="10">
        <f t="shared" si="9"/>
        <v>0</v>
      </c>
      <c r="AB88" s="195"/>
      <c r="AC88" s="11">
        <f t="shared" si="6"/>
        <v>0</v>
      </c>
      <c r="AD88" s="27" t="str">
        <f t="shared" si="10"/>
        <v xml:space="preserve"> - </v>
      </c>
      <c r="CP88" s="170"/>
    </row>
    <row r="89" spans="1:94" x14ac:dyDescent="0.25">
      <c r="A89" s="187">
        <f t="shared" si="7"/>
        <v>80</v>
      </c>
      <c r="B89" s="12"/>
      <c r="C89" s="12"/>
      <c r="D89" s="12"/>
      <c r="E89" s="12"/>
      <c r="F89" s="194"/>
      <c r="G89" s="194"/>
      <c r="H89" s="12"/>
      <c r="I89" s="14"/>
      <c r="J89" s="15"/>
      <c r="K89" s="15"/>
      <c r="L89" s="15"/>
      <c r="M89" s="15"/>
      <c r="N89" s="188">
        <f>IF(I89=Menu!$C$10,J89,J89*I89/30)</f>
        <v>0</v>
      </c>
      <c r="O89" s="188">
        <f>IF(I89=Menu!$C$10,K89,K89*I89/30)</f>
        <v>0</v>
      </c>
      <c r="P89" s="188">
        <f>IF(I89=Menu!$C$10,L89,L89*I89/30)</f>
        <v>0</v>
      </c>
      <c r="Q89" s="188">
        <f>IF(I89=Menu!$C$10,M89,M89*I89/30)</f>
        <v>0</v>
      </c>
      <c r="R89" s="195"/>
      <c r="S89" s="195"/>
      <c r="T89" s="195"/>
      <c r="U89" s="195"/>
      <c r="V89" s="9">
        <f t="shared" si="8"/>
        <v>0</v>
      </c>
      <c r="W89" s="195"/>
      <c r="X89" s="195"/>
      <c r="Y89" s="195"/>
      <c r="Z89" s="195"/>
      <c r="AA89" s="10">
        <f t="shared" si="9"/>
        <v>0</v>
      </c>
      <c r="AB89" s="195"/>
      <c r="AC89" s="11">
        <f t="shared" si="6"/>
        <v>0</v>
      </c>
      <c r="AD89" s="27" t="str">
        <f t="shared" si="10"/>
        <v xml:space="preserve"> - </v>
      </c>
      <c r="CP89" s="170"/>
    </row>
    <row r="90" spans="1:94" x14ac:dyDescent="0.25">
      <c r="A90" s="187">
        <f t="shared" si="7"/>
        <v>81</v>
      </c>
      <c r="B90" s="12"/>
      <c r="C90" s="12"/>
      <c r="D90" s="12"/>
      <c r="E90" s="12"/>
      <c r="F90" s="194"/>
      <c r="G90" s="194"/>
      <c r="H90" s="12"/>
      <c r="I90" s="14"/>
      <c r="J90" s="15"/>
      <c r="K90" s="15"/>
      <c r="L90" s="15"/>
      <c r="M90" s="15"/>
      <c r="N90" s="188">
        <f>IF(I90=Menu!$C$10,J90,J90*I90/30)</f>
        <v>0</v>
      </c>
      <c r="O90" s="188">
        <f>IF(I90=Menu!$C$10,K90,K90*I90/30)</f>
        <v>0</v>
      </c>
      <c r="P90" s="188">
        <f>IF(I90=Menu!$C$10,L90,L90*I90/30)</f>
        <v>0</v>
      </c>
      <c r="Q90" s="188">
        <f>IF(I90=Menu!$C$10,M90,M90*I90/30)</f>
        <v>0</v>
      </c>
      <c r="R90" s="195"/>
      <c r="S90" s="195"/>
      <c r="T90" s="195"/>
      <c r="U90" s="195"/>
      <c r="V90" s="9">
        <f t="shared" si="8"/>
        <v>0</v>
      </c>
      <c r="W90" s="195"/>
      <c r="X90" s="195"/>
      <c r="Y90" s="195"/>
      <c r="Z90" s="195"/>
      <c r="AA90" s="10">
        <f t="shared" si="9"/>
        <v>0</v>
      </c>
      <c r="AB90" s="195"/>
      <c r="AC90" s="11">
        <f t="shared" si="6"/>
        <v>0</v>
      </c>
      <c r="AD90" s="27" t="str">
        <f t="shared" si="10"/>
        <v xml:space="preserve"> - </v>
      </c>
      <c r="CP90" s="170"/>
    </row>
    <row r="91" spans="1:94" x14ac:dyDescent="0.25">
      <c r="A91" s="187">
        <f t="shared" si="7"/>
        <v>82</v>
      </c>
      <c r="B91" s="12"/>
      <c r="C91" s="12"/>
      <c r="D91" s="12"/>
      <c r="E91" s="12"/>
      <c r="F91" s="194"/>
      <c r="G91" s="194"/>
      <c r="H91" s="12"/>
      <c r="I91" s="14"/>
      <c r="J91" s="15"/>
      <c r="K91" s="15"/>
      <c r="L91" s="15"/>
      <c r="M91" s="15"/>
      <c r="N91" s="188">
        <f>IF(I91=Menu!$C$10,J91,J91*I91/30)</f>
        <v>0</v>
      </c>
      <c r="O91" s="188">
        <f>IF(I91=Menu!$C$10,K91,K91*I91/30)</f>
        <v>0</v>
      </c>
      <c r="P91" s="188">
        <f>IF(I91=Menu!$C$10,L91,L91*I91/30)</f>
        <v>0</v>
      </c>
      <c r="Q91" s="188">
        <f>IF(I91=Menu!$C$10,M91,M91*I91/30)</f>
        <v>0</v>
      </c>
      <c r="R91" s="195"/>
      <c r="S91" s="195"/>
      <c r="T91" s="195"/>
      <c r="U91" s="195"/>
      <c r="V91" s="9">
        <f t="shared" si="8"/>
        <v>0</v>
      </c>
      <c r="W91" s="195"/>
      <c r="X91" s="195"/>
      <c r="Y91" s="195"/>
      <c r="Z91" s="195"/>
      <c r="AA91" s="10">
        <f t="shared" si="9"/>
        <v>0</v>
      </c>
      <c r="AB91" s="195"/>
      <c r="AC91" s="11">
        <f t="shared" si="6"/>
        <v>0</v>
      </c>
      <c r="AD91" s="27" t="str">
        <f t="shared" si="10"/>
        <v xml:space="preserve"> - </v>
      </c>
      <c r="CP91" s="170"/>
    </row>
    <row r="92" spans="1:94" x14ac:dyDescent="0.25">
      <c r="A92" s="187">
        <f t="shared" si="7"/>
        <v>83</v>
      </c>
      <c r="B92" s="12"/>
      <c r="C92" s="12"/>
      <c r="D92" s="12"/>
      <c r="E92" s="12"/>
      <c r="F92" s="194"/>
      <c r="G92" s="194"/>
      <c r="H92" s="12"/>
      <c r="I92" s="14"/>
      <c r="J92" s="15"/>
      <c r="K92" s="15"/>
      <c r="L92" s="15"/>
      <c r="M92" s="15"/>
      <c r="N92" s="188">
        <f>IF(I92=Menu!$C$10,J92,J92*I92/30)</f>
        <v>0</v>
      </c>
      <c r="O92" s="188">
        <f>IF(I92=Menu!$C$10,K92,K92*I92/30)</f>
        <v>0</v>
      </c>
      <c r="P92" s="188">
        <f>IF(I92=Menu!$C$10,L92,L92*I92/30)</f>
        <v>0</v>
      </c>
      <c r="Q92" s="188">
        <f>IF(I92=Menu!$C$10,M92,M92*I92/30)</f>
        <v>0</v>
      </c>
      <c r="R92" s="195"/>
      <c r="S92" s="195"/>
      <c r="T92" s="195"/>
      <c r="U92" s="195"/>
      <c r="V92" s="9">
        <f t="shared" si="8"/>
        <v>0</v>
      </c>
      <c r="W92" s="195"/>
      <c r="X92" s="195"/>
      <c r="Y92" s="195"/>
      <c r="Z92" s="195"/>
      <c r="AA92" s="10">
        <f t="shared" si="9"/>
        <v>0</v>
      </c>
      <c r="AB92" s="195"/>
      <c r="AC92" s="11">
        <f t="shared" si="6"/>
        <v>0</v>
      </c>
      <c r="AD92" s="27" t="str">
        <f t="shared" si="10"/>
        <v xml:space="preserve"> - </v>
      </c>
      <c r="CP92" s="170"/>
    </row>
    <row r="93" spans="1:94" x14ac:dyDescent="0.25">
      <c r="A93" s="187">
        <f t="shared" si="7"/>
        <v>84</v>
      </c>
      <c r="B93" s="12"/>
      <c r="C93" s="12"/>
      <c r="D93" s="12"/>
      <c r="E93" s="12"/>
      <c r="F93" s="194"/>
      <c r="G93" s="194"/>
      <c r="H93" s="12"/>
      <c r="I93" s="14"/>
      <c r="J93" s="15"/>
      <c r="K93" s="15"/>
      <c r="L93" s="15"/>
      <c r="M93" s="15"/>
      <c r="N93" s="188">
        <f>IF(I93=Menu!$C$10,J93,J93*I93/30)</f>
        <v>0</v>
      </c>
      <c r="O93" s="188">
        <f>IF(I93=Menu!$C$10,K93,K93*I93/30)</f>
        <v>0</v>
      </c>
      <c r="P93" s="188">
        <f>IF(I93=Menu!$C$10,L93,L93*I93/30)</f>
        <v>0</v>
      </c>
      <c r="Q93" s="188">
        <f>IF(I93=Menu!$C$10,M93,M93*I93/30)</f>
        <v>0</v>
      </c>
      <c r="R93" s="195"/>
      <c r="S93" s="195"/>
      <c r="T93" s="195"/>
      <c r="U93" s="195"/>
      <c r="V93" s="9">
        <f t="shared" si="8"/>
        <v>0</v>
      </c>
      <c r="W93" s="195"/>
      <c r="X93" s="195"/>
      <c r="Y93" s="195"/>
      <c r="Z93" s="195"/>
      <c r="AA93" s="10">
        <f t="shared" si="9"/>
        <v>0</v>
      </c>
      <c r="AB93" s="195"/>
      <c r="AC93" s="11">
        <f t="shared" si="6"/>
        <v>0</v>
      </c>
      <c r="AD93" s="27" t="str">
        <f t="shared" si="10"/>
        <v xml:space="preserve"> - </v>
      </c>
      <c r="CP93" s="170"/>
    </row>
    <row r="94" spans="1:94" x14ac:dyDescent="0.25">
      <c r="A94" s="187">
        <f t="shared" si="7"/>
        <v>85</v>
      </c>
      <c r="B94" s="12"/>
      <c r="C94" s="12"/>
      <c r="D94" s="12"/>
      <c r="E94" s="12"/>
      <c r="F94" s="194"/>
      <c r="G94" s="194"/>
      <c r="H94" s="12"/>
      <c r="I94" s="14"/>
      <c r="J94" s="15"/>
      <c r="K94" s="15"/>
      <c r="L94" s="15"/>
      <c r="M94" s="15"/>
      <c r="N94" s="188">
        <f>IF(I94=Menu!$C$10,J94,J94*I94/30)</f>
        <v>0</v>
      </c>
      <c r="O94" s="188">
        <f>IF(I94=Menu!$C$10,K94,K94*I94/30)</f>
        <v>0</v>
      </c>
      <c r="P94" s="188">
        <f>IF(I94=Menu!$C$10,L94,L94*I94/30)</f>
        <v>0</v>
      </c>
      <c r="Q94" s="188">
        <f>IF(I94=Menu!$C$10,M94,M94*I94/30)</f>
        <v>0</v>
      </c>
      <c r="R94" s="195"/>
      <c r="S94" s="195"/>
      <c r="T94" s="195"/>
      <c r="U94" s="195"/>
      <c r="V94" s="9">
        <f t="shared" si="8"/>
        <v>0</v>
      </c>
      <c r="W94" s="195"/>
      <c r="X94" s="195"/>
      <c r="Y94" s="195"/>
      <c r="Z94" s="195"/>
      <c r="AA94" s="10">
        <f t="shared" si="9"/>
        <v>0</v>
      </c>
      <c r="AB94" s="195"/>
      <c r="AC94" s="11">
        <f t="shared" si="6"/>
        <v>0</v>
      </c>
      <c r="AD94" s="27" t="str">
        <f t="shared" si="10"/>
        <v xml:space="preserve"> - </v>
      </c>
      <c r="CP94" s="170"/>
    </row>
    <row r="95" spans="1:94" x14ac:dyDescent="0.25">
      <c r="A95" s="187">
        <f t="shared" si="7"/>
        <v>86</v>
      </c>
      <c r="B95" s="12"/>
      <c r="C95" s="12"/>
      <c r="D95" s="12"/>
      <c r="E95" s="12"/>
      <c r="F95" s="194"/>
      <c r="G95" s="194"/>
      <c r="H95" s="12"/>
      <c r="I95" s="14"/>
      <c r="J95" s="15"/>
      <c r="K95" s="15"/>
      <c r="L95" s="15"/>
      <c r="M95" s="15"/>
      <c r="N95" s="188">
        <f>IF(I95=Menu!$C$10,J95,J95*I95/30)</f>
        <v>0</v>
      </c>
      <c r="O95" s="188">
        <f>IF(I95=Menu!$C$10,K95,K95*I95/30)</f>
        <v>0</v>
      </c>
      <c r="P95" s="188">
        <f>IF(I95=Menu!$C$10,L95,L95*I95/30)</f>
        <v>0</v>
      </c>
      <c r="Q95" s="188">
        <f>IF(I95=Menu!$C$10,M95,M95*I95/30)</f>
        <v>0</v>
      </c>
      <c r="R95" s="195"/>
      <c r="S95" s="195"/>
      <c r="T95" s="195"/>
      <c r="U95" s="195"/>
      <c r="V95" s="9">
        <f t="shared" si="8"/>
        <v>0</v>
      </c>
      <c r="W95" s="195"/>
      <c r="X95" s="195"/>
      <c r="Y95" s="195"/>
      <c r="Z95" s="195"/>
      <c r="AA95" s="10">
        <f t="shared" si="9"/>
        <v>0</v>
      </c>
      <c r="AB95" s="195"/>
      <c r="AC95" s="11">
        <f t="shared" si="6"/>
        <v>0</v>
      </c>
      <c r="AD95" s="27" t="str">
        <f t="shared" si="10"/>
        <v xml:space="preserve"> - </v>
      </c>
      <c r="CP95" s="170"/>
    </row>
    <row r="96" spans="1:94" x14ac:dyDescent="0.25">
      <c r="A96" s="187">
        <f t="shared" si="7"/>
        <v>87</v>
      </c>
      <c r="B96" s="12"/>
      <c r="C96" s="12"/>
      <c r="D96" s="12"/>
      <c r="E96" s="12"/>
      <c r="F96" s="194"/>
      <c r="G96" s="194"/>
      <c r="H96" s="12"/>
      <c r="I96" s="14"/>
      <c r="J96" s="15"/>
      <c r="K96" s="15"/>
      <c r="L96" s="15"/>
      <c r="M96" s="15"/>
      <c r="N96" s="188">
        <f>IF(I96=Menu!$C$10,J96,J96*I96/30)</f>
        <v>0</v>
      </c>
      <c r="O96" s="188">
        <f>IF(I96=Menu!$C$10,K96,K96*I96/30)</f>
        <v>0</v>
      </c>
      <c r="P96" s="188">
        <f>IF(I96=Menu!$C$10,L96,L96*I96/30)</f>
        <v>0</v>
      </c>
      <c r="Q96" s="188">
        <f>IF(I96=Menu!$C$10,M96,M96*I96/30)</f>
        <v>0</v>
      </c>
      <c r="R96" s="195"/>
      <c r="S96" s="195"/>
      <c r="T96" s="195"/>
      <c r="U96" s="195"/>
      <c r="V96" s="9">
        <f t="shared" si="8"/>
        <v>0</v>
      </c>
      <c r="W96" s="195"/>
      <c r="X96" s="195"/>
      <c r="Y96" s="195"/>
      <c r="Z96" s="195"/>
      <c r="AA96" s="10">
        <f t="shared" si="9"/>
        <v>0</v>
      </c>
      <c r="AB96" s="195"/>
      <c r="AC96" s="11">
        <f t="shared" si="6"/>
        <v>0</v>
      </c>
      <c r="AD96" s="27" t="str">
        <f t="shared" si="10"/>
        <v xml:space="preserve"> - </v>
      </c>
      <c r="CP96" s="170"/>
    </row>
    <row r="97" spans="1:94" x14ac:dyDescent="0.25">
      <c r="A97" s="187">
        <f t="shared" si="7"/>
        <v>88</v>
      </c>
      <c r="B97" s="12"/>
      <c r="C97" s="12"/>
      <c r="D97" s="12"/>
      <c r="E97" s="12"/>
      <c r="F97" s="194"/>
      <c r="G97" s="194"/>
      <c r="H97" s="12"/>
      <c r="I97" s="14"/>
      <c r="J97" s="15"/>
      <c r="K97" s="15"/>
      <c r="L97" s="15"/>
      <c r="M97" s="15"/>
      <c r="N97" s="188">
        <f>IF(I97=Menu!$C$10,J97,J97*I97/30)</f>
        <v>0</v>
      </c>
      <c r="O97" s="188">
        <f>IF(I97=Menu!$C$10,K97,K97*I97/30)</f>
        <v>0</v>
      </c>
      <c r="P97" s="188">
        <f>IF(I97=Menu!$C$10,L97,L97*I97/30)</f>
        <v>0</v>
      </c>
      <c r="Q97" s="188">
        <f>IF(I97=Menu!$C$10,M97,M97*I97/30)</f>
        <v>0</v>
      </c>
      <c r="R97" s="195"/>
      <c r="S97" s="195"/>
      <c r="T97" s="195"/>
      <c r="U97" s="195"/>
      <c r="V97" s="9">
        <f t="shared" si="8"/>
        <v>0</v>
      </c>
      <c r="W97" s="195"/>
      <c r="X97" s="195"/>
      <c r="Y97" s="195"/>
      <c r="Z97" s="195"/>
      <c r="AA97" s="10">
        <f t="shared" si="9"/>
        <v>0</v>
      </c>
      <c r="AB97" s="195"/>
      <c r="AC97" s="11">
        <f t="shared" si="6"/>
        <v>0</v>
      </c>
      <c r="AD97" s="27" t="str">
        <f t="shared" si="10"/>
        <v xml:space="preserve"> - </v>
      </c>
      <c r="CP97" s="170"/>
    </row>
    <row r="98" spans="1:94" x14ac:dyDescent="0.25">
      <c r="A98" s="187">
        <f t="shared" si="7"/>
        <v>89</v>
      </c>
      <c r="B98" s="12"/>
      <c r="C98" s="12"/>
      <c r="D98" s="12"/>
      <c r="E98" s="12"/>
      <c r="F98" s="194"/>
      <c r="G98" s="194"/>
      <c r="H98" s="12"/>
      <c r="I98" s="14"/>
      <c r="J98" s="15"/>
      <c r="K98" s="15"/>
      <c r="L98" s="15"/>
      <c r="M98" s="15"/>
      <c r="N98" s="188">
        <f>IF(I98=Menu!$C$10,J98,J98*I98/30)</f>
        <v>0</v>
      </c>
      <c r="O98" s="188">
        <f>IF(I98=Menu!$C$10,K98,K98*I98/30)</f>
        <v>0</v>
      </c>
      <c r="P98" s="188">
        <f>IF(I98=Menu!$C$10,L98,L98*I98/30)</f>
        <v>0</v>
      </c>
      <c r="Q98" s="188">
        <f>IF(I98=Menu!$C$10,M98,M98*I98/30)</f>
        <v>0</v>
      </c>
      <c r="R98" s="195"/>
      <c r="S98" s="195"/>
      <c r="T98" s="195"/>
      <c r="U98" s="195"/>
      <c r="V98" s="9">
        <f t="shared" si="8"/>
        <v>0</v>
      </c>
      <c r="W98" s="195"/>
      <c r="X98" s="195"/>
      <c r="Y98" s="195"/>
      <c r="Z98" s="195"/>
      <c r="AA98" s="10">
        <f t="shared" si="9"/>
        <v>0</v>
      </c>
      <c r="AB98" s="195"/>
      <c r="AC98" s="11">
        <f t="shared" si="6"/>
        <v>0</v>
      </c>
      <c r="AD98" s="27" t="str">
        <f t="shared" si="10"/>
        <v xml:space="preserve"> - </v>
      </c>
      <c r="CP98" s="170"/>
    </row>
    <row r="99" spans="1:94" x14ac:dyDescent="0.25">
      <c r="A99" s="187">
        <f t="shared" si="7"/>
        <v>90</v>
      </c>
      <c r="B99" s="12"/>
      <c r="C99" s="12"/>
      <c r="D99" s="12"/>
      <c r="E99" s="12"/>
      <c r="F99" s="194"/>
      <c r="G99" s="194"/>
      <c r="H99" s="12"/>
      <c r="I99" s="14"/>
      <c r="J99" s="15"/>
      <c r="K99" s="15"/>
      <c r="L99" s="15"/>
      <c r="M99" s="15"/>
      <c r="N99" s="188">
        <f>IF(I99=Menu!$C$10,J99,J99*I99/30)</f>
        <v>0</v>
      </c>
      <c r="O99" s="188">
        <f>IF(I99=Menu!$C$10,K99,K99*I99/30)</f>
        <v>0</v>
      </c>
      <c r="P99" s="188">
        <f>IF(I99=Menu!$C$10,L99,L99*I99/30)</f>
        <v>0</v>
      </c>
      <c r="Q99" s="188">
        <f>IF(I99=Menu!$C$10,M99,M99*I99/30)</f>
        <v>0</v>
      </c>
      <c r="R99" s="195"/>
      <c r="S99" s="195"/>
      <c r="T99" s="195"/>
      <c r="U99" s="195"/>
      <c r="V99" s="9">
        <f t="shared" si="8"/>
        <v>0</v>
      </c>
      <c r="W99" s="195"/>
      <c r="X99" s="195"/>
      <c r="Y99" s="195"/>
      <c r="Z99" s="195"/>
      <c r="AA99" s="10">
        <f t="shared" si="9"/>
        <v>0</v>
      </c>
      <c r="AB99" s="195"/>
      <c r="AC99" s="11">
        <f t="shared" si="6"/>
        <v>0</v>
      </c>
      <c r="AD99" s="27" t="str">
        <f t="shared" si="10"/>
        <v xml:space="preserve"> - </v>
      </c>
      <c r="CP99" s="170"/>
    </row>
    <row r="100" spans="1:94" x14ac:dyDescent="0.25">
      <c r="A100" s="187">
        <f t="shared" si="7"/>
        <v>91</v>
      </c>
      <c r="B100" s="12"/>
      <c r="C100" s="12"/>
      <c r="D100" s="12"/>
      <c r="E100" s="12"/>
      <c r="F100" s="194"/>
      <c r="G100" s="194"/>
      <c r="H100" s="12"/>
      <c r="I100" s="14"/>
      <c r="J100" s="15"/>
      <c r="K100" s="15"/>
      <c r="L100" s="15"/>
      <c r="M100" s="15"/>
      <c r="N100" s="188">
        <f>IF(I100=Menu!$C$10,J100,J100*I100/30)</f>
        <v>0</v>
      </c>
      <c r="O100" s="188">
        <f>IF(I100=Menu!$C$10,K100,K100*I100/30)</f>
        <v>0</v>
      </c>
      <c r="P100" s="188">
        <f>IF(I100=Menu!$C$10,L100,L100*I100/30)</f>
        <v>0</v>
      </c>
      <c r="Q100" s="188">
        <f>IF(I100=Menu!$C$10,M100,M100*I100/30)</f>
        <v>0</v>
      </c>
      <c r="R100" s="195"/>
      <c r="S100" s="195"/>
      <c r="T100" s="195"/>
      <c r="U100" s="195"/>
      <c r="V100" s="9">
        <f t="shared" si="8"/>
        <v>0</v>
      </c>
      <c r="W100" s="195"/>
      <c r="X100" s="195"/>
      <c r="Y100" s="195"/>
      <c r="Z100" s="195"/>
      <c r="AA100" s="10">
        <f t="shared" si="9"/>
        <v>0</v>
      </c>
      <c r="AB100" s="195"/>
      <c r="AC100" s="11">
        <f t="shared" si="6"/>
        <v>0</v>
      </c>
      <c r="AD100" s="27" t="str">
        <f t="shared" si="10"/>
        <v xml:space="preserve"> - </v>
      </c>
      <c r="CP100" s="170"/>
    </row>
    <row r="101" spans="1:94" x14ac:dyDescent="0.25">
      <c r="A101" s="187">
        <f t="shared" si="7"/>
        <v>92</v>
      </c>
      <c r="B101" s="12"/>
      <c r="C101" s="12"/>
      <c r="D101" s="12"/>
      <c r="E101" s="12"/>
      <c r="F101" s="194"/>
      <c r="G101" s="194"/>
      <c r="H101" s="12"/>
      <c r="I101" s="14"/>
      <c r="J101" s="15"/>
      <c r="K101" s="15"/>
      <c r="L101" s="15"/>
      <c r="M101" s="15"/>
      <c r="N101" s="188">
        <f>IF(I101=Menu!$C$10,J101,J101*I101/30)</f>
        <v>0</v>
      </c>
      <c r="O101" s="188">
        <f>IF(I101=Menu!$C$10,K101,K101*I101/30)</f>
        <v>0</v>
      </c>
      <c r="P101" s="188">
        <f>IF(I101=Menu!$C$10,L101,L101*I101/30)</f>
        <v>0</v>
      </c>
      <c r="Q101" s="188">
        <f>IF(I101=Menu!$C$10,M101,M101*I101/30)</f>
        <v>0</v>
      </c>
      <c r="R101" s="195"/>
      <c r="S101" s="195"/>
      <c r="T101" s="195"/>
      <c r="U101" s="195"/>
      <c r="V101" s="9">
        <f t="shared" si="8"/>
        <v>0</v>
      </c>
      <c r="W101" s="195"/>
      <c r="X101" s="195"/>
      <c r="Y101" s="195"/>
      <c r="Z101" s="195"/>
      <c r="AA101" s="10">
        <f t="shared" si="9"/>
        <v>0</v>
      </c>
      <c r="AB101" s="195"/>
      <c r="AC101" s="11">
        <f t="shared" si="6"/>
        <v>0</v>
      </c>
      <c r="AD101" s="27" t="str">
        <f t="shared" si="10"/>
        <v xml:space="preserve"> - </v>
      </c>
      <c r="CP101" s="170"/>
    </row>
    <row r="102" spans="1:94" x14ac:dyDescent="0.25">
      <c r="A102" s="187">
        <f t="shared" si="7"/>
        <v>93</v>
      </c>
      <c r="B102" s="12"/>
      <c r="C102" s="12"/>
      <c r="D102" s="12"/>
      <c r="E102" s="12"/>
      <c r="F102" s="194"/>
      <c r="G102" s="194"/>
      <c r="H102" s="12"/>
      <c r="I102" s="14"/>
      <c r="J102" s="15"/>
      <c r="K102" s="15"/>
      <c r="L102" s="15"/>
      <c r="M102" s="15"/>
      <c r="N102" s="188">
        <f>IF(I102=Menu!$C$10,J102,J102*I102/30)</f>
        <v>0</v>
      </c>
      <c r="O102" s="188">
        <f>IF(I102=Menu!$C$10,K102,K102*I102/30)</f>
        <v>0</v>
      </c>
      <c r="P102" s="188">
        <f>IF(I102=Menu!$C$10,L102,L102*I102/30)</f>
        <v>0</v>
      </c>
      <c r="Q102" s="188">
        <f>IF(I102=Menu!$C$10,M102,M102*I102/30)</f>
        <v>0</v>
      </c>
      <c r="R102" s="195"/>
      <c r="S102" s="195"/>
      <c r="T102" s="195"/>
      <c r="U102" s="195"/>
      <c r="V102" s="9">
        <f t="shared" si="8"/>
        <v>0</v>
      </c>
      <c r="W102" s="195"/>
      <c r="X102" s="195"/>
      <c r="Y102" s="195"/>
      <c r="Z102" s="195"/>
      <c r="AA102" s="10">
        <f t="shared" si="9"/>
        <v>0</v>
      </c>
      <c r="AB102" s="195"/>
      <c r="AC102" s="11">
        <f t="shared" si="6"/>
        <v>0</v>
      </c>
      <c r="AD102" s="27" t="str">
        <f t="shared" si="10"/>
        <v xml:space="preserve"> - </v>
      </c>
      <c r="CP102" s="170"/>
    </row>
    <row r="103" spans="1:94" x14ac:dyDescent="0.25">
      <c r="A103" s="187">
        <f t="shared" si="7"/>
        <v>94</v>
      </c>
      <c r="B103" s="12"/>
      <c r="C103" s="12"/>
      <c r="D103" s="12"/>
      <c r="E103" s="12"/>
      <c r="F103" s="194"/>
      <c r="G103" s="194"/>
      <c r="H103" s="12"/>
      <c r="I103" s="14"/>
      <c r="J103" s="15"/>
      <c r="K103" s="15"/>
      <c r="L103" s="15"/>
      <c r="M103" s="15"/>
      <c r="N103" s="188">
        <f>IF(I103=Menu!$C$10,J103,J103*I103/30)</f>
        <v>0</v>
      </c>
      <c r="O103" s="188">
        <f>IF(I103=Menu!$C$10,K103,K103*I103/30)</f>
        <v>0</v>
      </c>
      <c r="P103" s="188">
        <f>IF(I103=Menu!$C$10,L103,L103*I103/30)</f>
        <v>0</v>
      </c>
      <c r="Q103" s="188">
        <f>IF(I103=Menu!$C$10,M103,M103*I103/30)</f>
        <v>0</v>
      </c>
      <c r="R103" s="195"/>
      <c r="S103" s="195"/>
      <c r="T103" s="195"/>
      <c r="U103" s="195"/>
      <c r="V103" s="9">
        <f t="shared" si="8"/>
        <v>0</v>
      </c>
      <c r="W103" s="195"/>
      <c r="X103" s="195"/>
      <c r="Y103" s="195"/>
      <c r="Z103" s="195"/>
      <c r="AA103" s="10">
        <f t="shared" si="9"/>
        <v>0</v>
      </c>
      <c r="AB103" s="195"/>
      <c r="AC103" s="11">
        <f t="shared" si="6"/>
        <v>0</v>
      </c>
      <c r="AD103" s="27" t="str">
        <f t="shared" si="10"/>
        <v xml:space="preserve"> - </v>
      </c>
      <c r="CP103" s="170"/>
    </row>
    <row r="104" spans="1:94" x14ac:dyDescent="0.25">
      <c r="A104" s="187">
        <f t="shared" si="7"/>
        <v>95</v>
      </c>
      <c r="B104" s="12"/>
      <c r="C104" s="13"/>
      <c r="D104" s="12"/>
      <c r="E104" s="12"/>
      <c r="F104" s="194"/>
      <c r="G104" s="194"/>
      <c r="H104" s="12"/>
      <c r="I104" s="14"/>
      <c r="J104" s="15"/>
      <c r="K104" s="15"/>
      <c r="L104" s="15"/>
      <c r="M104" s="15"/>
      <c r="N104" s="188">
        <f>IF(I104=Menu!$C$10,J104,J104*I104/30)</f>
        <v>0</v>
      </c>
      <c r="O104" s="188">
        <f>IF(I104=Menu!$C$10,K104,K104*I104/30)</f>
        <v>0</v>
      </c>
      <c r="P104" s="188">
        <f>IF(I104=Menu!$C$10,L104,L104*I104/30)</f>
        <v>0</v>
      </c>
      <c r="Q104" s="188">
        <f>IF(I104=Menu!$C$10,M104,M104*I104/30)</f>
        <v>0</v>
      </c>
      <c r="R104" s="195"/>
      <c r="S104" s="195"/>
      <c r="T104" s="195"/>
      <c r="U104" s="195"/>
      <c r="V104" s="9">
        <f t="shared" si="8"/>
        <v>0</v>
      </c>
      <c r="W104" s="195"/>
      <c r="X104" s="195"/>
      <c r="Y104" s="195"/>
      <c r="Z104" s="195"/>
      <c r="AA104" s="10">
        <f t="shared" si="9"/>
        <v>0</v>
      </c>
      <c r="AB104" s="195"/>
      <c r="AC104" s="11">
        <f t="shared" si="6"/>
        <v>0</v>
      </c>
      <c r="AD104" s="27" t="str">
        <f t="shared" si="10"/>
        <v xml:space="preserve"> - </v>
      </c>
      <c r="CP104" s="170"/>
    </row>
    <row r="105" spans="1:94" x14ac:dyDescent="0.25">
      <c r="A105" s="187">
        <f t="shared" si="7"/>
        <v>96</v>
      </c>
      <c r="B105" s="12"/>
      <c r="C105" s="13"/>
      <c r="D105" s="12"/>
      <c r="E105" s="12"/>
      <c r="F105" s="194"/>
      <c r="G105" s="194"/>
      <c r="H105" s="12"/>
      <c r="I105" s="14"/>
      <c r="J105" s="15"/>
      <c r="K105" s="15"/>
      <c r="L105" s="15"/>
      <c r="M105" s="15"/>
      <c r="N105" s="188">
        <f>IF(I105=Menu!$C$10,J105,J105*I105/30)</f>
        <v>0</v>
      </c>
      <c r="O105" s="188">
        <f>IF(I105=Menu!$C$10,K105,K105*I105/30)</f>
        <v>0</v>
      </c>
      <c r="P105" s="188">
        <f>IF(I105=Menu!$C$10,L105,L105*I105/30)</f>
        <v>0</v>
      </c>
      <c r="Q105" s="188">
        <f>IF(I105=Menu!$C$10,M105,M105*I105/30)</f>
        <v>0</v>
      </c>
      <c r="R105" s="195"/>
      <c r="S105" s="195"/>
      <c r="T105" s="195"/>
      <c r="U105" s="195"/>
      <c r="V105" s="9">
        <f t="shared" si="8"/>
        <v>0</v>
      </c>
      <c r="W105" s="195"/>
      <c r="X105" s="195"/>
      <c r="Y105" s="195"/>
      <c r="Z105" s="195"/>
      <c r="AA105" s="10">
        <f t="shared" si="9"/>
        <v>0</v>
      </c>
      <c r="AB105" s="195"/>
      <c r="AC105" s="11">
        <f t="shared" si="6"/>
        <v>0</v>
      </c>
      <c r="AD105" s="27" t="str">
        <f t="shared" si="10"/>
        <v xml:space="preserve"> - </v>
      </c>
      <c r="CP105" s="170"/>
    </row>
    <row r="106" spans="1:94" x14ac:dyDescent="0.25">
      <c r="A106" s="187">
        <f t="shared" si="7"/>
        <v>97</v>
      </c>
      <c r="B106" s="12"/>
      <c r="C106" s="13"/>
      <c r="D106" s="12"/>
      <c r="E106" s="12"/>
      <c r="F106" s="194"/>
      <c r="G106" s="194"/>
      <c r="H106" s="12"/>
      <c r="I106" s="14"/>
      <c r="J106" s="15"/>
      <c r="K106" s="15"/>
      <c r="L106" s="15"/>
      <c r="M106" s="15"/>
      <c r="N106" s="188">
        <f>IF(I106=Menu!$C$10,J106,J106*I106/30)</f>
        <v>0</v>
      </c>
      <c r="O106" s="188">
        <f>IF(I106=Menu!$C$10,K106,K106*I106/30)</f>
        <v>0</v>
      </c>
      <c r="P106" s="188">
        <f>IF(I106=Menu!$C$10,L106,L106*I106/30)</f>
        <v>0</v>
      </c>
      <c r="Q106" s="188">
        <f>IF(I106=Menu!$C$10,M106,M106*I106/30)</f>
        <v>0</v>
      </c>
      <c r="R106" s="195"/>
      <c r="S106" s="195"/>
      <c r="T106" s="195"/>
      <c r="U106" s="195"/>
      <c r="V106" s="9">
        <f t="shared" si="8"/>
        <v>0</v>
      </c>
      <c r="W106" s="195"/>
      <c r="X106" s="195"/>
      <c r="Y106" s="195"/>
      <c r="Z106" s="195"/>
      <c r="AA106" s="10">
        <f t="shared" si="9"/>
        <v>0</v>
      </c>
      <c r="AB106" s="195"/>
      <c r="AC106" s="11">
        <f>V106-AA106+AB106</f>
        <v>0</v>
      </c>
      <c r="AD106" s="27" t="str">
        <f t="shared" si="10"/>
        <v xml:space="preserve"> - </v>
      </c>
      <c r="CP106" s="170"/>
    </row>
    <row r="107" spans="1:94" x14ac:dyDescent="0.25">
      <c r="A107" s="187">
        <f t="shared" si="7"/>
        <v>98</v>
      </c>
      <c r="B107" s="12"/>
      <c r="C107" s="13"/>
      <c r="D107" s="12"/>
      <c r="E107" s="12"/>
      <c r="F107" s="194"/>
      <c r="G107" s="194"/>
      <c r="H107" s="12"/>
      <c r="I107" s="14"/>
      <c r="J107" s="15"/>
      <c r="K107" s="15"/>
      <c r="L107" s="15"/>
      <c r="M107" s="15"/>
      <c r="N107" s="188">
        <f>IF(I107=Menu!$C$10,J107,J107*I107/30)</f>
        <v>0</v>
      </c>
      <c r="O107" s="188">
        <f>IF(I107=Menu!$C$10,K107,K107*I107/30)</f>
        <v>0</v>
      </c>
      <c r="P107" s="188">
        <f>IF(I107=Menu!$C$10,L107,L107*I107/30)</f>
        <v>0</v>
      </c>
      <c r="Q107" s="188">
        <f>IF(I107=Menu!$C$10,M107,M107*I107/30)</f>
        <v>0</v>
      </c>
      <c r="R107" s="195"/>
      <c r="S107" s="195"/>
      <c r="T107" s="195"/>
      <c r="U107" s="195"/>
      <c r="V107" s="9">
        <f t="shared" si="8"/>
        <v>0</v>
      </c>
      <c r="W107" s="195"/>
      <c r="X107" s="195"/>
      <c r="Y107" s="195"/>
      <c r="Z107" s="195"/>
      <c r="AA107" s="10">
        <f t="shared" si="9"/>
        <v>0</v>
      </c>
      <c r="AB107" s="195"/>
      <c r="AC107" s="11">
        <f>V107-AA107+AB107</f>
        <v>0</v>
      </c>
      <c r="AD107" s="27" t="str">
        <f t="shared" si="10"/>
        <v xml:space="preserve"> - </v>
      </c>
      <c r="CP107" s="170"/>
    </row>
    <row r="108" spans="1:94" x14ac:dyDescent="0.25">
      <c r="A108" s="187">
        <f t="shared" si="7"/>
        <v>99</v>
      </c>
      <c r="B108" s="12"/>
      <c r="C108" s="13"/>
      <c r="D108" s="12"/>
      <c r="E108" s="12"/>
      <c r="F108" s="194"/>
      <c r="G108" s="194"/>
      <c r="H108" s="12"/>
      <c r="I108" s="14"/>
      <c r="J108" s="15"/>
      <c r="K108" s="15"/>
      <c r="L108" s="15"/>
      <c r="M108" s="15"/>
      <c r="N108" s="188">
        <f>IF(I108=Menu!$C$10,J108,J108*I108/30)</f>
        <v>0</v>
      </c>
      <c r="O108" s="188">
        <f>IF(I108=Menu!$C$10,K108,K108*I108/30)</f>
        <v>0</v>
      </c>
      <c r="P108" s="188">
        <f>IF(I108=Menu!$C$10,L108,L108*I108/30)</f>
        <v>0</v>
      </c>
      <c r="Q108" s="188">
        <f>IF(I108=Menu!$C$10,M108,M108*I108/30)</f>
        <v>0</v>
      </c>
      <c r="R108" s="195"/>
      <c r="S108" s="195"/>
      <c r="T108" s="195"/>
      <c r="U108" s="195"/>
      <c r="V108" s="9">
        <f t="shared" si="8"/>
        <v>0</v>
      </c>
      <c r="W108" s="195"/>
      <c r="X108" s="195"/>
      <c r="Y108" s="195"/>
      <c r="Z108" s="195"/>
      <c r="AA108" s="10">
        <f t="shared" si="9"/>
        <v>0</v>
      </c>
      <c r="AB108" s="195"/>
      <c r="AC108" s="11">
        <f>V108-AA108+AB108</f>
        <v>0</v>
      </c>
      <c r="AD108" s="27" t="str">
        <f t="shared" si="10"/>
        <v xml:space="preserve"> - </v>
      </c>
      <c r="CP108" s="170"/>
    </row>
    <row r="109" spans="1:94" x14ac:dyDescent="0.25">
      <c r="A109" s="187">
        <f t="shared" ref="A109:A150" si="11">A108+1</f>
        <v>100</v>
      </c>
      <c r="B109" s="12"/>
      <c r="C109" s="13"/>
      <c r="D109" s="12"/>
      <c r="E109" s="12"/>
      <c r="F109" s="194"/>
      <c r="G109" s="194"/>
      <c r="H109" s="12"/>
      <c r="I109" s="14"/>
      <c r="J109" s="15"/>
      <c r="K109" s="15"/>
      <c r="L109" s="15"/>
      <c r="M109" s="15"/>
      <c r="N109" s="188">
        <f>IF(I109=Menu!$C$10,J109,J109*I109/30)</f>
        <v>0</v>
      </c>
      <c r="O109" s="188">
        <f>IF(I109=Menu!$C$10,K109,K109*I109/30)</f>
        <v>0</v>
      </c>
      <c r="P109" s="188">
        <f>IF(I109=Menu!$C$10,L109,L109*I109/30)</f>
        <v>0</v>
      </c>
      <c r="Q109" s="188">
        <f>IF(I109=Menu!$C$10,M109,M109*I109/30)</f>
        <v>0</v>
      </c>
      <c r="R109" s="195"/>
      <c r="S109" s="195"/>
      <c r="T109" s="195"/>
      <c r="U109" s="195"/>
      <c r="V109" s="9">
        <f t="shared" ref="V109:V150" si="12">SUM(N109:U109)</f>
        <v>0</v>
      </c>
      <c r="W109" s="195"/>
      <c r="X109" s="195"/>
      <c r="Y109" s="195"/>
      <c r="Z109" s="195"/>
      <c r="AA109" s="10">
        <f t="shared" ref="AA109:AA150" si="13">SUM(W109:Z109)</f>
        <v>0</v>
      </c>
      <c r="AB109" s="195"/>
      <c r="AC109" s="11">
        <f t="shared" ref="AC109:AC150" si="14">V109-AA109+AB109</f>
        <v>0</v>
      </c>
      <c r="AD109" s="27" t="str">
        <f t="shared" ref="AD109:AD150" si="15">H109&amp;" - "&amp;E109</f>
        <v xml:space="preserve"> - </v>
      </c>
      <c r="CP109" s="170"/>
    </row>
    <row r="110" spans="1:94" x14ac:dyDescent="0.25">
      <c r="A110" s="187">
        <f t="shared" si="11"/>
        <v>101</v>
      </c>
      <c r="B110" s="12"/>
      <c r="C110" s="13"/>
      <c r="D110" s="12"/>
      <c r="E110" s="12"/>
      <c r="F110" s="194"/>
      <c r="G110" s="194"/>
      <c r="H110" s="12"/>
      <c r="I110" s="14"/>
      <c r="J110" s="15"/>
      <c r="K110" s="15"/>
      <c r="L110" s="15"/>
      <c r="M110" s="15"/>
      <c r="N110" s="188">
        <f>IF(I110=Menu!$C$10,J110,J110*I110/30)</f>
        <v>0</v>
      </c>
      <c r="O110" s="188">
        <f>IF(I110=Menu!$C$10,K110,K110*I110/30)</f>
        <v>0</v>
      </c>
      <c r="P110" s="188">
        <f>IF(I110=Menu!$C$10,L110,L110*I110/30)</f>
        <v>0</v>
      </c>
      <c r="Q110" s="188">
        <f>IF(I110=Menu!$C$10,M110,M110*I110/30)</f>
        <v>0</v>
      </c>
      <c r="R110" s="195"/>
      <c r="S110" s="195"/>
      <c r="T110" s="195"/>
      <c r="U110" s="195"/>
      <c r="V110" s="9">
        <f t="shared" si="12"/>
        <v>0</v>
      </c>
      <c r="W110" s="195"/>
      <c r="X110" s="195"/>
      <c r="Y110" s="195"/>
      <c r="Z110" s="195"/>
      <c r="AA110" s="10">
        <f t="shared" si="13"/>
        <v>0</v>
      </c>
      <c r="AB110" s="195"/>
      <c r="AC110" s="11">
        <f t="shared" si="14"/>
        <v>0</v>
      </c>
      <c r="AD110" s="27" t="str">
        <f t="shared" si="15"/>
        <v xml:space="preserve"> - </v>
      </c>
      <c r="CP110" s="170"/>
    </row>
    <row r="111" spans="1:94" x14ac:dyDescent="0.25">
      <c r="A111" s="187">
        <f t="shared" si="11"/>
        <v>102</v>
      </c>
      <c r="B111" s="12"/>
      <c r="C111" s="13"/>
      <c r="D111" s="12"/>
      <c r="E111" s="12"/>
      <c r="F111" s="194"/>
      <c r="G111" s="194"/>
      <c r="H111" s="12"/>
      <c r="I111" s="14"/>
      <c r="J111" s="15"/>
      <c r="K111" s="15"/>
      <c r="L111" s="15"/>
      <c r="M111" s="15"/>
      <c r="N111" s="188">
        <f>IF(I111=Menu!$C$10,J111,J111*I111/30)</f>
        <v>0</v>
      </c>
      <c r="O111" s="188">
        <f>IF(I111=Menu!$C$10,K111,K111*I111/30)</f>
        <v>0</v>
      </c>
      <c r="P111" s="188">
        <f>IF(I111=Menu!$C$10,L111,L111*I111/30)</f>
        <v>0</v>
      </c>
      <c r="Q111" s="188">
        <f>IF(I111=Menu!$C$10,M111,M111*I111/30)</f>
        <v>0</v>
      </c>
      <c r="R111" s="195"/>
      <c r="S111" s="195"/>
      <c r="T111" s="195"/>
      <c r="U111" s="195"/>
      <c r="V111" s="9">
        <f t="shared" si="12"/>
        <v>0</v>
      </c>
      <c r="W111" s="195"/>
      <c r="X111" s="195"/>
      <c r="Y111" s="195"/>
      <c r="Z111" s="195"/>
      <c r="AA111" s="10">
        <f t="shared" si="13"/>
        <v>0</v>
      </c>
      <c r="AB111" s="195"/>
      <c r="AC111" s="11">
        <f t="shared" si="14"/>
        <v>0</v>
      </c>
      <c r="AD111" s="27" t="str">
        <f t="shared" si="15"/>
        <v xml:space="preserve"> - </v>
      </c>
      <c r="CP111" s="170"/>
    </row>
    <row r="112" spans="1:94" x14ac:dyDescent="0.25">
      <c r="A112" s="187">
        <f t="shared" si="11"/>
        <v>103</v>
      </c>
      <c r="B112" s="12"/>
      <c r="C112" s="13"/>
      <c r="D112" s="12"/>
      <c r="E112" s="12"/>
      <c r="F112" s="194"/>
      <c r="G112" s="194"/>
      <c r="H112" s="12"/>
      <c r="I112" s="14"/>
      <c r="J112" s="15"/>
      <c r="K112" s="15"/>
      <c r="L112" s="15"/>
      <c r="M112" s="15"/>
      <c r="N112" s="188">
        <f>IF(I112=Menu!$C$10,J112,J112*I112/30)</f>
        <v>0</v>
      </c>
      <c r="O112" s="188">
        <f>IF(I112=Menu!$C$10,K112,K112*I112/30)</f>
        <v>0</v>
      </c>
      <c r="P112" s="188">
        <f>IF(I112=Menu!$C$10,L112,L112*I112/30)</f>
        <v>0</v>
      </c>
      <c r="Q112" s="188">
        <f>IF(I112=Menu!$C$10,M112,M112*I112/30)</f>
        <v>0</v>
      </c>
      <c r="R112" s="195"/>
      <c r="S112" s="195"/>
      <c r="T112" s="195"/>
      <c r="U112" s="195"/>
      <c r="V112" s="9">
        <f t="shared" si="12"/>
        <v>0</v>
      </c>
      <c r="W112" s="195"/>
      <c r="X112" s="195"/>
      <c r="Y112" s="195"/>
      <c r="Z112" s="195"/>
      <c r="AA112" s="10">
        <f t="shared" si="13"/>
        <v>0</v>
      </c>
      <c r="AB112" s="195"/>
      <c r="AC112" s="11">
        <f t="shared" si="14"/>
        <v>0</v>
      </c>
      <c r="AD112" s="27" t="str">
        <f t="shared" si="15"/>
        <v xml:space="preserve"> - </v>
      </c>
      <c r="CP112" s="170"/>
    </row>
    <row r="113" spans="1:94" x14ac:dyDescent="0.25">
      <c r="A113" s="187">
        <f t="shared" si="11"/>
        <v>104</v>
      </c>
      <c r="B113" s="12"/>
      <c r="C113" s="13"/>
      <c r="D113" s="12"/>
      <c r="E113" s="12"/>
      <c r="F113" s="194"/>
      <c r="G113" s="194"/>
      <c r="H113" s="12"/>
      <c r="I113" s="14"/>
      <c r="J113" s="15"/>
      <c r="K113" s="15"/>
      <c r="L113" s="15"/>
      <c r="M113" s="15"/>
      <c r="N113" s="188">
        <f>IF(I113=Menu!$C$10,J113,J113*I113/30)</f>
        <v>0</v>
      </c>
      <c r="O113" s="188">
        <f>IF(I113=Menu!$C$10,K113,K113*I113/30)</f>
        <v>0</v>
      </c>
      <c r="P113" s="188">
        <f>IF(I113=Menu!$C$10,L113,L113*I113/30)</f>
        <v>0</v>
      </c>
      <c r="Q113" s="188">
        <f>IF(I113=Menu!$C$10,M113,M113*I113/30)</f>
        <v>0</v>
      </c>
      <c r="R113" s="195"/>
      <c r="S113" s="195"/>
      <c r="T113" s="195"/>
      <c r="U113" s="195"/>
      <c r="V113" s="9">
        <f t="shared" si="12"/>
        <v>0</v>
      </c>
      <c r="W113" s="195"/>
      <c r="X113" s="195"/>
      <c r="Y113" s="195"/>
      <c r="Z113" s="195"/>
      <c r="AA113" s="10">
        <f t="shared" si="13"/>
        <v>0</v>
      </c>
      <c r="AB113" s="195"/>
      <c r="AC113" s="11">
        <f t="shared" si="14"/>
        <v>0</v>
      </c>
      <c r="AD113" s="27" t="str">
        <f t="shared" si="15"/>
        <v xml:space="preserve"> - </v>
      </c>
      <c r="CP113" s="170"/>
    </row>
    <row r="114" spans="1:94" x14ac:dyDescent="0.25">
      <c r="A114" s="187">
        <f t="shared" si="11"/>
        <v>105</v>
      </c>
      <c r="B114" s="12"/>
      <c r="C114" s="13"/>
      <c r="D114" s="12"/>
      <c r="E114" s="12"/>
      <c r="F114" s="194"/>
      <c r="G114" s="194"/>
      <c r="H114" s="12"/>
      <c r="I114" s="14"/>
      <c r="J114" s="15"/>
      <c r="K114" s="15"/>
      <c r="L114" s="15"/>
      <c r="M114" s="15"/>
      <c r="N114" s="188">
        <f>IF(I114=Menu!$C$10,J114,J114*I114/30)</f>
        <v>0</v>
      </c>
      <c r="O114" s="188">
        <f>IF(I114=Menu!$C$10,K114,K114*I114/30)</f>
        <v>0</v>
      </c>
      <c r="P114" s="188">
        <f>IF(I114=Menu!$C$10,L114,L114*I114/30)</f>
        <v>0</v>
      </c>
      <c r="Q114" s="188">
        <f>IF(I114=Menu!$C$10,M114,M114*I114/30)</f>
        <v>0</v>
      </c>
      <c r="R114" s="195"/>
      <c r="S114" s="195"/>
      <c r="T114" s="195"/>
      <c r="U114" s="195"/>
      <c r="V114" s="9">
        <f t="shared" si="12"/>
        <v>0</v>
      </c>
      <c r="W114" s="195"/>
      <c r="X114" s="195"/>
      <c r="Y114" s="195"/>
      <c r="Z114" s="195"/>
      <c r="AA114" s="10">
        <f t="shared" si="13"/>
        <v>0</v>
      </c>
      <c r="AB114" s="195"/>
      <c r="AC114" s="11">
        <f t="shared" si="14"/>
        <v>0</v>
      </c>
      <c r="AD114" s="27" t="str">
        <f t="shared" si="15"/>
        <v xml:space="preserve"> - </v>
      </c>
      <c r="CP114" s="170"/>
    </row>
    <row r="115" spans="1:94" x14ac:dyDescent="0.25">
      <c r="A115" s="187">
        <f t="shared" si="11"/>
        <v>106</v>
      </c>
      <c r="B115" s="12"/>
      <c r="C115" s="13"/>
      <c r="D115" s="12"/>
      <c r="E115" s="12"/>
      <c r="F115" s="194"/>
      <c r="G115" s="194"/>
      <c r="H115" s="12"/>
      <c r="I115" s="14"/>
      <c r="J115" s="15"/>
      <c r="K115" s="15"/>
      <c r="L115" s="15"/>
      <c r="M115" s="15"/>
      <c r="N115" s="188">
        <f>IF(I115=Menu!$C$10,J115,J115*I115/30)</f>
        <v>0</v>
      </c>
      <c r="O115" s="188">
        <f>IF(I115=Menu!$C$10,K115,K115*I115/30)</f>
        <v>0</v>
      </c>
      <c r="P115" s="188">
        <f>IF(I115=Menu!$C$10,L115,L115*I115/30)</f>
        <v>0</v>
      </c>
      <c r="Q115" s="188">
        <f>IF(I115=Menu!$C$10,M115,M115*I115/30)</f>
        <v>0</v>
      </c>
      <c r="R115" s="195"/>
      <c r="S115" s="195"/>
      <c r="T115" s="195"/>
      <c r="U115" s="195"/>
      <c r="V115" s="9">
        <f t="shared" si="12"/>
        <v>0</v>
      </c>
      <c r="W115" s="195"/>
      <c r="X115" s="195"/>
      <c r="Y115" s="195"/>
      <c r="Z115" s="195"/>
      <c r="AA115" s="10">
        <f t="shared" si="13"/>
        <v>0</v>
      </c>
      <c r="AB115" s="195"/>
      <c r="AC115" s="11">
        <f t="shared" si="14"/>
        <v>0</v>
      </c>
      <c r="AD115" s="27" t="str">
        <f t="shared" si="15"/>
        <v xml:space="preserve"> - </v>
      </c>
      <c r="CP115" s="170"/>
    </row>
    <row r="116" spans="1:94" x14ac:dyDescent="0.25">
      <c r="A116" s="187">
        <f t="shared" si="11"/>
        <v>107</v>
      </c>
      <c r="B116" s="12"/>
      <c r="C116" s="13"/>
      <c r="D116" s="12"/>
      <c r="E116" s="12"/>
      <c r="F116" s="194"/>
      <c r="G116" s="194"/>
      <c r="H116" s="12"/>
      <c r="I116" s="14"/>
      <c r="J116" s="15"/>
      <c r="K116" s="15"/>
      <c r="L116" s="15"/>
      <c r="M116" s="15"/>
      <c r="N116" s="188">
        <f>IF(I116=Menu!$C$10,J116,J116*I116/30)</f>
        <v>0</v>
      </c>
      <c r="O116" s="188">
        <f>IF(I116=Menu!$C$10,K116,K116*I116/30)</f>
        <v>0</v>
      </c>
      <c r="P116" s="188">
        <f>IF(I116=Menu!$C$10,L116,L116*I116/30)</f>
        <v>0</v>
      </c>
      <c r="Q116" s="188">
        <f>IF(I116=Menu!$C$10,M116,M116*I116/30)</f>
        <v>0</v>
      </c>
      <c r="R116" s="195"/>
      <c r="S116" s="195"/>
      <c r="T116" s="195"/>
      <c r="U116" s="195"/>
      <c r="V116" s="9">
        <f t="shared" si="12"/>
        <v>0</v>
      </c>
      <c r="W116" s="195"/>
      <c r="X116" s="195"/>
      <c r="Y116" s="195"/>
      <c r="Z116" s="195"/>
      <c r="AA116" s="10">
        <f t="shared" si="13"/>
        <v>0</v>
      </c>
      <c r="AB116" s="195"/>
      <c r="AC116" s="11">
        <f t="shared" si="14"/>
        <v>0</v>
      </c>
      <c r="AD116" s="27" t="str">
        <f t="shared" si="15"/>
        <v xml:space="preserve"> - </v>
      </c>
      <c r="CP116" s="170"/>
    </row>
    <row r="117" spans="1:94" x14ac:dyDescent="0.25">
      <c r="A117" s="187">
        <f t="shared" si="11"/>
        <v>108</v>
      </c>
      <c r="B117" s="12"/>
      <c r="C117" s="13"/>
      <c r="D117" s="12"/>
      <c r="E117" s="12"/>
      <c r="F117" s="194"/>
      <c r="G117" s="194"/>
      <c r="H117" s="12"/>
      <c r="I117" s="14"/>
      <c r="J117" s="15"/>
      <c r="K117" s="15"/>
      <c r="L117" s="15"/>
      <c r="M117" s="15"/>
      <c r="N117" s="188">
        <f>IF(I117=Menu!$C$10,J117,J117*I117/30)</f>
        <v>0</v>
      </c>
      <c r="O117" s="188">
        <f>IF(I117=Menu!$C$10,K117,K117*I117/30)</f>
        <v>0</v>
      </c>
      <c r="P117" s="188">
        <f>IF(I117=Menu!$C$10,L117,L117*I117/30)</f>
        <v>0</v>
      </c>
      <c r="Q117" s="188">
        <f>IF(I117=Menu!$C$10,M117,M117*I117/30)</f>
        <v>0</v>
      </c>
      <c r="R117" s="195"/>
      <c r="S117" s="195"/>
      <c r="T117" s="195"/>
      <c r="U117" s="195"/>
      <c r="V117" s="9">
        <f t="shared" si="12"/>
        <v>0</v>
      </c>
      <c r="W117" s="195"/>
      <c r="X117" s="195"/>
      <c r="Y117" s="195"/>
      <c r="Z117" s="195"/>
      <c r="AA117" s="10">
        <f t="shared" si="13"/>
        <v>0</v>
      </c>
      <c r="AB117" s="195"/>
      <c r="AC117" s="11">
        <f t="shared" si="14"/>
        <v>0</v>
      </c>
      <c r="AD117" s="27" t="str">
        <f t="shared" si="15"/>
        <v xml:space="preserve"> - </v>
      </c>
      <c r="CP117" s="170"/>
    </row>
    <row r="118" spans="1:94" x14ac:dyDescent="0.25">
      <c r="A118" s="187">
        <f t="shared" si="11"/>
        <v>109</v>
      </c>
      <c r="B118" s="12"/>
      <c r="C118" s="13"/>
      <c r="D118" s="12"/>
      <c r="E118" s="12"/>
      <c r="F118" s="194"/>
      <c r="G118" s="194"/>
      <c r="H118" s="12"/>
      <c r="I118" s="14"/>
      <c r="J118" s="15"/>
      <c r="K118" s="15"/>
      <c r="L118" s="15"/>
      <c r="M118" s="15"/>
      <c r="N118" s="188">
        <f>IF(I118=Menu!$C$10,J118,J118*I118/30)</f>
        <v>0</v>
      </c>
      <c r="O118" s="188">
        <f>IF(I118=Menu!$C$10,K118,K118*I118/30)</f>
        <v>0</v>
      </c>
      <c r="P118" s="188">
        <f>IF(I118=Menu!$C$10,L118,L118*I118/30)</f>
        <v>0</v>
      </c>
      <c r="Q118" s="188">
        <f>IF(I118=Menu!$C$10,M118,M118*I118/30)</f>
        <v>0</v>
      </c>
      <c r="R118" s="195"/>
      <c r="S118" s="195"/>
      <c r="T118" s="195"/>
      <c r="U118" s="195"/>
      <c r="V118" s="9">
        <f t="shared" si="12"/>
        <v>0</v>
      </c>
      <c r="W118" s="195"/>
      <c r="X118" s="195"/>
      <c r="Y118" s="195"/>
      <c r="Z118" s="195"/>
      <c r="AA118" s="10">
        <f t="shared" si="13"/>
        <v>0</v>
      </c>
      <c r="AB118" s="195"/>
      <c r="AC118" s="11">
        <f t="shared" si="14"/>
        <v>0</v>
      </c>
      <c r="AD118" s="27" t="str">
        <f t="shared" si="15"/>
        <v xml:space="preserve"> - </v>
      </c>
      <c r="CP118" s="170"/>
    </row>
    <row r="119" spans="1:94" x14ac:dyDescent="0.25">
      <c r="A119" s="187">
        <f t="shared" si="11"/>
        <v>110</v>
      </c>
      <c r="B119" s="12"/>
      <c r="C119" s="13"/>
      <c r="D119" s="12"/>
      <c r="E119" s="12"/>
      <c r="F119" s="194"/>
      <c r="G119" s="194"/>
      <c r="H119" s="12"/>
      <c r="I119" s="14"/>
      <c r="J119" s="15"/>
      <c r="K119" s="15"/>
      <c r="L119" s="15"/>
      <c r="M119" s="15"/>
      <c r="N119" s="188">
        <f>IF(I119=Menu!$C$10,J119,J119*I119/30)</f>
        <v>0</v>
      </c>
      <c r="O119" s="188">
        <f>IF(I119=Menu!$C$10,K119,K119*I119/30)</f>
        <v>0</v>
      </c>
      <c r="P119" s="188">
        <f>IF(I119=Menu!$C$10,L119,L119*I119/30)</f>
        <v>0</v>
      </c>
      <c r="Q119" s="188">
        <f>IF(I119=Menu!$C$10,M119,M119*I119/30)</f>
        <v>0</v>
      </c>
      <c r="R119" s="195"/>
      <c r="S119" s="195"/>
      <c r="T119" s="195"/>
      <c r="U119" s="195"/>
      <c r="V119" s="9">
        <f t="shared" si="12"/>
        <v>0</v>
      </c>
      <c r="W119" s="195"/>
      <c r="X119" s="195"/>
      <c r="Y119" s="195"/>
      <c r="Z119" s="195"/>
      <c r="AA119" s="10">
        <f t="shared" si="13"/>
        <v>0</v>
      </c>
      <c r="AB119" s="195"/>
      <c r="AC119" s="11">
        <f t="shared" si="14"/>
        <v>0</v>
      </c>
      <c r="AD119" s="27" t="str">
        <f t="shared" si="15"/>
        <v xml:space="preserve"> - </v>
      </c>
      <c r="CP119" s="170"/>
    </row>
    <row r="120" spans="1:94" x14ac:dyDescent="0.25">
      <c r="A120" s="187">
        <f t="shared" si="11"/>
        <v>111</v>
      </c>
      <c r="B120" s="12"/>
      <c r="C120" s="13"/>
      <c r="D120" s="12"/>
      <c r="E120" s="12"/>
      <c r="F120" s="194"/>
      <c r="G120" s="194"/>
      <c r="H120" s="12"/>
      <c r="I120" s="14"/>
      <c r="J120" s="15"/>
      <c r="K120" s="15"/>
      <c r="L120" s="15"/>
      <c r="M120" s="15"/>
      <c r="N120" s="188">
        <f>IF(I120=Menu!$C$10,J120,J120*I120/30)</f>
        <v>0</v>
      </c>
      <c r="O120" s="188">
        <f>IF(I120=Menu!$C$10,K120,K120*I120/30)</f>
        <v>0</v>
      </c>
      <c r="P120" s="188">
        <f>IF(I120=Menu!$C$10,L120,L120*I120/30)</f>
        <v>0</v>
      </c>
      <c r="Q120" s="188">
        <f>IF(I120=Menu!$C$10,M120,M120*I120/30)</f>
        <v>0</v>
      </c>
      <c r="R120" s="195"/>
      <c r="S120" s="195"/>
      <c r="T120" s="195"/>
      <c r="U120" s="195"/>
      <c r="V120" s="9">
        <f t="shared" si="12"/>
        <v>0</v>
      </c>
      <c r="W120" s="195"/>
      <c r="X120" s="195"/>
      <c r="Y120" s="195"/>
      <c r="Z120" s="195"/>
      <c r="AA120" s="10">
        <f t="shared" si="13"/>
        <v>0</v>
      </c>
      <c r="AB120" s="195"/>
      <c r="AC120" s="11">
        <f t="shared" si="14"/>
        <v>0</v>
      </c>
      <c r="AD120" s="27" t="str">
        <f t="shared" si="15"/>
        <v xml:space="preserve"> - </v>
      </c>
      <c r="CP120" s="170"/>
    </row>
    <row r="121" spans="1:94" x14ac:dyDescent="0.25">
      <c r="A121" s="187">
        <f t="shared" si="11"/>
        <v>112</v>
      </c>
      <c r="B121" s="12"/>
      <c r="C121" s="13"/>
      <c r="D121" s="12"/>
      <c r="E121" s="12"/>
      <c r="F121" s="194"/>
      <c r="G121" s="194"/>
      <c r="H121" s="12"/>
      <c r="I121" s="14"/>
      <c r="J121" s="15"/>
      <c r="K121" s="15"/>
      <c r="L121" s="15"/>
      <c r="M121" s="15"/>
      <c r="N121" s="188">
        <f>IF(I121=Menu!$C$10,J121,J121*I121/30)</f>
        <v>0</v>
      </c>
      <c r="O121" s="188">
        <f>IF(I121=Menu!$C$10,K121,K121*I121/30)</f>
        <v>0</v>
      </c>
      <c r="P121" s="188">
        <f>IF(I121=Menu!$C$10,L121,L121*I121/30)</f>
        <v>0</v>
      </c>
      <c r="Q121" s="188">
        <f>IF(I121=Menu!$C$10,M121,M121*I121/30)</f>
        <v>0</v>
      </c>
      <c r="R121" s="195"/>
      <c r="S121" s="195"/>
      <c r="T121" s="195"/>
      <c r="U121" s="195"/>
      <c r="V121" s="9">
        <f t="shared" si="12"/>
        <v>0</v>
      </c>
      <c r="W121" s="195"/>
      <c r="X121" s="195"/>
      <c r="Y121" s="195"/>
      <c r="Z121" s="195"/>
      <c r="AA121" s="10">
        <f t="shared" si="13"/>
        <v>0</v>
      </c>
      <c r="AB121" s="195"/>
      <c r="AC121" s="11">
        <f t="shared" si="14"/>
        <v>0</v>
      </c>
      <c r="AD121" s="27" t="str">
        <f t="shared" si="15"/>
        <v xml:space="preserve"> - </v>
      </c>
      <c r="CP121" s="170"/>
    </row>
    <row r="122" spans="1:94" x14ac:dyDescent="0.25">
      <c r="A122" s="187">
        <f t="shared" si="11"/>
        <v>113</v>
      </c>
      <c r="B122" s="12"/>
      <c r="C122" s="13"/>
      <c r="D122" s="12"/>
      <c r="E122" s="12"/>
      <c r="F122" s="194"/>
      <c r="G122" s="194"/>
      <c r="H122" s="12"/>
      <c r="I122" s="14"/>
      <c r="J122" s="15"/>
      <c r="K122" s="15"/>
      <c r="L122" s="15"/>
      <c r="M122" s="15"/>
      <c r="N122" s="188">
        <f>IF(I122=Menu!$C$10,J122,J122*I122/30)</f>
        <v>0</v>
      </c>
      <c r="O122" s="188">
        <f>IF(I122=Menu!$C$10,K122,K122*I122/30)</f>
        <v>0</v>
      </c>
      <c r="P122" s="188">
        <f>IF(I122=Menu!$C$10,L122,L122*I122/30)</f>
        <v>0</v>
      </c>
      <c r="Q122" s="188">
        <f>IF(I122=Menu!$C$10,M122,M122*I122/30)</f>
        <v>0</v>
      </c>
      <c r="R122" s="195"/>
      <c r="S122" s="195"/>
      <c r="T122" s="195"/>
      <c r="U122" s="195"/>
      <c r="V122" s="9">
        <f t="shared" si="12"/>
        <v>0</v>
      </c>
      <c r="W122" s="195"/>
      <c r="X122" s="195"/>
      <c r="Y122" s="195"/>
      <c r="Z122" s="195"/>
      <c r="AA122" s="10">
        <f t="shared" si="13"/>
        <v>0</v>
      </c>
      <c r="AB122" s="195"/>
      <c r="AC122" s="11">
        <f t="shared" si="14"/>
        <v>0</v>
      </c>
      <c r="AD122" s="27" t="str">
        <f t="shared" si="15"/>
        <v xml:space="preserve"> - </v>
      </c>
      <c r="CP122" s="170"/>
    </row>
    <row r="123" spans="1:94" x14ac:dyDescent="0.25">
      <c r="A123" s="187">
        <f t="shared" si="11"/>
        <v>114</v>
      </c>
      <c r="B123" s="12"/>
      <c r="C123" s="13"/>
      <c r="D123" s="12"/>
      <c r="E123" s="12"/>
      <c r="F123" s="194"/>
      <c r="G123" s="194"/>
      <c r="H123" s="12"/>
      <c r="I123" s="14"/>
      <c r="J123" s="15"/>
      <c r="K123" s="15"/>
      <c r="L123" s="15"/>
      <c r="M123" s="15"/>
      <c r="N123" s="188">
        <f>IF(I123=Menu!$C$10,J123,J123*I123/30)</f>
        <v>0</v>
      </c>
      <c r="O123" s="188">
        <f>IF(I123=Menu!$C$10,K123,K123*I123/30)</f>
        <v>0</v>
      </c>
      <c r="P123" s="188">
        <f>IF(I123=Menu!$C$10,L123,L123*I123/30)</f>
        <v>0</v>
      </c>
      <c r="Q123" s="188">
        <f>IF(I123=Menu!$C$10,M123,M123*I123/30)</f>
        <v>0</v>
      </c>
      <c r="R123" s="195"/>
      <c r="S123" s="195"/>
      <c r="T123" s="195"/>
      <c r="U123" s="195"/>
      <c r="V123" s="9">
        <f t="shared" si="12"/>
        <v>0</v>
      </c>
      <c r="W123" s="195"/>
      <c r="X123" s="195"/>
      <c r="Y123" s="195"/>
      <c r="Z123" s="195"/>
      <c r="AA123" s="10">
        <f t="shared" si="13"/>
        <v>0</v>
      </c>
      <c r="AB123" s="195"/>
      <c r="AC123" s="11">
        <f t="shared" si="14"/>
        <v>0</v>
      </c>
      <c r="AD123" s="27" t="str">
        <f t="shared" si="15"/>
        <v xml:space="preserve"> - </v>
      </c>
      <c r="CP123" s="170"/>
    </row>
    <row r="124" spans="1:94" x14ac:dyDescent="0.25">
      <c r="A124" s="187">
        <f t="shared" si="11"/>
        <v>115</v>
      </c>
      <c r="B124" s="12"/>
      <c r="C124" s="13"/>
      <c r="D124" s="12"/>
      <c r="E124" s="12"/>
      <c r="F124" s="194"/>
      <c r="G124" s="194"/>
      <c r="H124" s="12"/>
      <c r="I124" s="14"/>
      <c r="J124" s="15"/>
      <c r="K124" s="15"/>
      <c r="L124" s="15"/>
      <c r="M124" s="15"/>
      <c r="N124" s="188">
        <f>IF(I124=Menu!$C$10,J124,J124*I124/30)</f>
        <v>0</v>
      </c>
      <c r="O124" s="188">
        <f>IF(I124=Menu!$C$10,K124,K124*I124/30)</f>
        <v>0</v>
      </c>
      <c r="P124" s="188">
        <f>IF(I124=Menu!$C$10,L124,L124*I124/30)</f>
        <v>0</v>
      </c>
      <c r="Q124" s="188">
        <f>IF(I124=Menu!$C$10,M124,M124*I124/30)</f>
        <v>0</v>
      </c>
      <c r="R124" s="195"/>
      <c r="S124" s="195"/>
      <c r="T124" s="195"/>
      <c r="U124" s="195"/>
      <c r="V124" s="9">
        <f t="shared" si="12"/>
        <v>0</v>
      </c>
      <c r="W124" s="195"/>
      <c r="X124" s="195"/>
      <c r="Y124" s="195"/>
      <c r="Z124" s="195"/>
      <c r="AA124" s="10">
        <f t="shared" si="13"/>
        <v>0</v>
      </c>
      <c r="AB124" s="195"/>
      <c r="AC124" s="11">
        <f t="shared" si="14"/>
        <v>0</v>
      </c>
      <c r="AD124" s="27" t="str">
        <f t="shared" si="15"/>
        <v xml:space="preserve"> - </v>
      </c>
      <c r="CP124" s="170"/>
    </row>
    <row r="125" spans="1:94" x14ac:dyDescent="0.25">
      <c r="A125" s="187">
        <f t="shared" si="11"/>
        <v>116</v>
      </c>
      <c r="B125" s="12"/>
      <c r="C125" s="13"/>
      <c r="D125" s="12"/>
      <c r="E125" s="12"/>
      <c r="F125" s="194"/>
      <c r="G125" s="194"/>
      <c r="H125" s="12"/>
      <c r="I125" s="14"/>
      <c r="J125" s="15"/>
      <c r="K125" s="15"/>
      <c r="L125" s="15"/>
      <c r="M125" s="15"/>
      <c r="N125" s="188">
        <f>IF(I125=Menu!$C$10,J125,J125*I125/30)</f>
        <v>0</v>
      </c>
      <c r="O125" s="188">
        <f>IF(I125=Menu!$C$10,K125,K125*I125/30)</f>
        <v>0</v>
      </c>
      <c r="P125" s="188">
        <f>IF(I125=Menu!$C$10,L125,L125*I125/30)</f>
        <v>0</v>
      </c>
      <c r="Q125" s="188">
        <f>IF(I125=Menu!$C$10,M125,M125*I125/30)</f>
        <v>0</v>
      </c>
      <c r="R125" s="195"/>
      <c r="S125" s="195"/>
      <c r="T125" s="195"/>
      <c r="U125" s="195"/>
      <c r="V125" s="9">
        <f t="shared" si="12"/>
        <v>0</v>
      </c>
      <c r="W125" s="195"/>
      <c r="X125" s="195"/>
      <c r="Y125" s="195"/>
      <c r="Z125" s="195"/>
      <c r="AA125" s="10">
        <f t="shared" si="13"/>
        <v>0</v>
      </c>
      <c r="AB125" s="195"/>
      <c r="AC125" s="11">
        <f t="shared" si="14"/>
        <v>0</v>
      </c>
      <c r="AD125" s="27" t="str">
        <f t="shared" si="15"/>
        <v xml:space="preserve"> - </v>
      </c>
      <c r="CP125" s="170"/>
    </row>
    <row r="126" spans="1:94" x14ac:dyDescent="0.25">
      <c r="A126" s="187">
        <f t="shared" si="11"/>
        <v>117</v>
      </c>
      <c r="B126" s="12"/>
      <c r="C126" s="13"/>
      <c r="D126" s="12"/>
      <c r="E126" s="12"/>
      <c r="F126" s="194"/>
      <c r="G126" s="194"/>
      <c r="H126" s="12"/>
      <c r="I126" s="14"/>
      <c r="J126" s="15"/>
      <c r="K126" s="15"/>
      <c r="L126" s="15"/>
      <c r="M126" s="15"/>
      <c r="N126" s="188">
        <f>IF(I126=Menu!$C$10,J126,J126*I126/30)</f>
        <v>0</v>
      </c>
      <c r="O126" s="188">
        <f>IF(I126=Menu!$C$10,K126,K126*I126/30)</f>
        <v>0</v>
      </c>
      <c r="P126" s="188">
        <f>IF(I126=Menu!$C$10,L126,L126*I126/30)</f>
        <v>0</v>
      </c>
      <c r="Q126" s="188">
        <f>IF(I126=Menu!$C$10,M126,M126*I126/30)</f>
        <v>0</v>
      </c>
      <c r="R126" s="195"/>
      <c r="S126" s="195"/>
      <c r="T126" s="195"/>
      <c r="U126" s="195"/>
      <c r="V126" s="9">
        <f t="shared" si="12"/>
        <v>0</v>
      </c>
      <c r="W126" s="195"/>
      <c r="X126" s="195"/>
      <c r="Y126" s="195"/>
      <c r="Z126" s="195"/>
      <c r="AA126" s="10">
        <f t="shared" si="13"/>
        <v>0</v>
      </c>
      <c r="AB126" s="195"/>
      <c r="AC126" s="11">
        <f t="shared" si="14"/>
        <v>0</v>
      </c>
      <c r="AD126" s="27" t="str">
        <f t="shared" si="15"/>
        <v xml:space="preserve"> - </v>
      </c>
      <c r="CP126" s="170"/>
    </row>
    <row r="127" spans="1:94" x14ac:dyDescent="0.25">
      <c r="A127" s="187">
        <f t="shared" si="11"/>
        <v>118</v>
      </c>
      <c r="B127" s="12"/>
      <c r="C127" s="13"/>
      <c r="D127" s="12"/>
      <c r="E127" s="12"/>
      <c r="F127" s="194"/>
      <c r="G127" s="194"/>
      <c r="H127" s="12"/>
      <c r="I127" s="14"/>
      <c r="J127" s="15"/>
      <c r="K127" s="15"/>
      <c r="L127" s="15"/>
      <c r="M127" s="15"/>
      <c r="N127" s="188">
        <f>IF(I127=Menu!$C$10,J127,J127*I127/30)</f>
        <v>0</v>
      </c>
      <c r="O127" s="188">
        <f>IF(I127=Menu!$C$10,K127,K127*I127/30)</f>
        <v>0</v>
      </c>
      <c r="P127" s="188">
        <f>IF(I127=Menu!$C$10,L127,L127*I127/30)</f>
        <v>0</v>
      </c>
      <c r="Q127" s="188">
        <f>IF(I127=Menu!$C$10,M127,M127*I127/30)</f>
        <v>0</v>
      </c>
      <c r="R127" s="195"/>
      <c r="S127" s="195"/>
      <c r="T127" s="195"/>
      <c r="U127" s="195"/>
      <c r="V127" s="9">
        <f t="shared" si="12"/>
        <v>0</v>
      </c>
      <c r="W127" s="195"/>
      <c r="X127" s="195"/>
      <c r="Y127" s="195"/>
      <c r="Z127" s="195"/>
      <c r="AA127" s="10">
        <f t="shared" si="13"/>
        <v>0</v>
      </c>
      <c r="AB127" s="195"/>
      <c r="AC127" s="11">
        <f t="shared" si="14"/>
        <v>0</v>
      </c>
      <c r="AD127" s="27" t="str">
        <f t="shared" si="15"/>
        <v xml:space="preserve"> - </v>
      </c>
      <c r="CP127" s="170"/>
    </row>
    <row r="128" spans="1:94" x14ac:dyDescent="0.25">
      <c r="A128" s="187">
        <f t="shared" si="11"/>
        <v>119</v>
      </c>
      <c r="B128" s="12"/>
      <c r="C128" s="13"/>
      <c r="D128" s="12"/>
      <c r="E128" s="12"/>
      <c r="F128" s="194"/>
      <c r="G128" s="194"/>
      <c r="H128" s="12"/>
      <c r="I128" s="14"/>
      <c r="J128" s="15"/>
      <c r="K128" s="15"/>
      <c r="L128" s="15"/>
      <c r="M128" s="15"/>
      <c r="N128" s="188">
        <f>IF(I128=Menu!$C$10,J128,J128*I128/30)</f>
        <v>0</v>
      </c>
      <c r="O128" s="188">
        <f>IF(I128=Menu!$C$10,K128,K128*I128/30)</f>
        <v>0</v>
      </c>
      <c r="P128" s="188">
        <f>IF(I128=Menu!$C$10,L128,L128*I128/30)</f>
        <v>0</v>
      </c>
      <c r="Q128" s="188">
        <f>IF(I128=Menu!$C$10,M128,M128*I128/30)</f>
        <v>0</v>
      </c>
      <c r="R128" s="195"/>
      <c r="S128" s="195"/>
      <c r="T128" s="195"/>
      <c r="U128" s="195"/>
      <c r="V128" s="9">
        <f t="shared" si="12"/>
        <v>0</v>
      </c>
      <c r="W128" s="195"/>
      <c r="X128" s="195"/>
      <c r="Y128" s="195"/>
      <c r="Z128" s="195"/>
      <c r="AA128" s="10">
        <f t="shared" si="13"/>
        <v>0</v>
      </c>
      <c r="AB128" s="195"/>
      <c r="AC128" s="11">
        <f t="shared" si="14"/>
        <v>0</v>
      </c>
      <c r="AD128" s="27" t="str">
        <f t="shared" si="15"/>
        <v xml:space="preserve"> - </v>
      </c>
      <c r="CP128" s="170"/>
    </row>
    <row r="129" spans="1:94" x14ac:dyDescent="0.25">
      <c r="A129" s="187">
        <f t="shared" si="11"/>
        <v>120</v>
      </c>
      <c r="B129" s="12"/>
      <c r="C129" s="13"/>
      <c r="D129" s="12"/>
      <c r="E129" s="12"/>
      <c r="F129" s="194"/>
      <c r="G129" s="194"/>
      <c r="H129" s="12"/>
      <c r="I129" s="14"/>
      <c r="J129" s="15"/>
      <c r="K129" s="15"/>
      <c r="L129" s="15"/>
      <c r="M129" s="15"/>
      <c r="N129" s="188">
        <f>IF(I129=Menu!$C$10,J129,J129*I129/30)</f>
        <v>0</v>
      </c>
      <c r="O129" s="188">
        <f>IF(I129=Menu!$C$10,K129,K129*I129/30)</f>
        <v>0</v>
      </c>
      <c r="P129" s="188">
        <f>IF(I129=Menu!$C$10,L129,L129*I129/30)</f>
        <v>0</v>
      </c>
      <c r="Q129" s="188">
        <f>IF(I129=Menu!$C$10,M129,M129*I129/30)</f>
        <v>0</v>
      </c>
      <c r="R129" s="195"/>
      <c r="S129" s="195"/>
      <c r="T129" s="195"/>
      <c r="U129" s="195"/>
      <c r="V129" s="9">
        <f t="shared" si="12"/>
        <v>0</v>
      </c>
      <c r="W129" s="195"/>
      <c r="X129" s="195"/>
      <c r="Y129" s="195"/>
      <c r="Z129" s="195"/>
      <c r="AA129" s="10">
        <f t="shared" si="13"/>
        <v>0</v>
      </c>
      <c r="AB129" s="195"/>
      <c r="AC129" s="11">
        <f t="shared" si="14"/>
        <v>0</v>
      </c>
      <c r="AD129" s="27" t="str">
        <f t="shared" si="15"/>
        <v xml:space="preserve"> - </v>
      </c>
      <c r="CP129" s="170"/>
    </row>
    <row r="130" spans="1:94" x14ac:dyDescent="0.25">
      <c r="A130" s="187">
        <f t="shared" si="11"/>
        <v>121</v>
      </c>
      <c r="B130" s="12"/>
      <c r="C130" s="13"/>
      <c r="D130" s="12"/>
      <c r="E130" s="12"/>
      <c r="F130" s="194"/>
      <c r="G130" s="194"/>
      <c r="H130" s="12"/>
      <c r="I130" s="14"/>
      <c r="J130" s="15"/>
      <c r="K130" s="15"/>
      <c r="L130" s="15"/>
      <c r="M130" s="15"/>
      <c r="N130" s="188">
        <f>IF(I130=Menu!$C$10,J130,J130*I130/30)</f>
        <v>0</v>
      </c>
      <c r="O130" s="188">
        <f>IF(I130=Menu!$C$10,K130,K130*I130/30)</f>
        <v>0</v>
      </c>
      <c r="P130" s="188">
        <f>IF(I130=Menu!$C$10,L130,L130*I130/30)</f>
        <v>0</v>
      </c>
      <c r="Q130" s="188">
        <f>IF(I130=Menu!$C$10,M130,M130*I130/30)</f>
        <v>0</v>
      </c>
      <c r="R130" s="195"/>
      <c r="S130" s="195"/>
      <c r="T130" s="195"/>
      <c r="U130" s="195"/>
      <c r="V130" s="9">
        <f t="shared" si="12"/>
        <v>0</v>
      </c>
      <c r="W130" s="195"/>
      <c r="X130" s="195"/>
      <c r="Y130" s="195"/>
      <c r="Z130" s="195"/>
      <c r="AA130" s="10">
        <f t="shared" si="13"/>
        <v>0</v>
      </c>
      <c r="AB130" s="195"/>
      <c r="AC130" s="11">
        <f t="shared" si="14"/>
        <v>0</v>
      </c>
      <c r="AD130" s="27" t="str">
        <f t="shared" si="15"/>
        <v xml:space="preserve"> - </v>
      </c>
      <c r="CP130" s="170"/>
    </row>
    <row r="131" spans="1:94" x14ac:dyDescent="0.25">
      <c r="A131" s="187">
        <f t="shared" si="11"/>
        <v>122</v>
      </c>
      <c r="B131" s="12"/>
      <c r="C131" s="13"/>
      <c r="D131" s="12"/>
      <c r="E131" s="12"/>
      <c r="F131" s="194"/>
      <c r="G131" s="194"/>
      <c r="H131" s="12"/>
      <c r="I131" s="14"/>
      <c r="J131" s="15"/>
      <c r="K131" s="15"/>
      <c r="L131" s="15"/>
      <c r="M131" s="15"/>
      <c r="N131" s="188">
        <f>IF(I131=Menu!$C$10,J131,J131*I131/30)</f>
        <v>0</v>
      </c>
      <c r="O131" s="188">
        <f>IF(I131=Menu!$C$10,K131,K131*I131/30)</f>
        <v>0</v>
      </c>
      <c r="P131" s="188">
        <f>IF(I131=Menu!$C$10,L131,L131*I131/30)</f>
        <v>0</v>
      </c>
      <c r="Q131" s="188">
        <f>IF(I131=Menu!$C$10,M131,M131*I131/30)</f>
        <v>0</v>
      </c>
      <c r="R131" s="195"/>
      <c r="S131" s="195"/>
      <c r="T131" s="195"/>
      <c r="U131" s="195"/>
      <c r="V131" s="9">
        <f t="shared" si="12"/>
        <v>0</v>
      </c>
      <c r="W131" s="195"/>
      <c r="X131" s="195"/>
      <c r="Y131" s="195"/>
      <c r="Z131" s="195"/>
      <c r="AA131" s="10">
        <f t="shared" si="13"/>
        <v>0</v>
      </c>
      <c r="AB131" s="195"/>
      <c r="AC131" s="11">
        <f t="shared" si="14"/>
        <v>0</v>
      </c>
      <c r="AD131" s="27" t="str">
        <f t="shared" si="15"/>
        <v xml:space="preserve"> - </v>
      </c>
      <c r="CP131" s="170"/>
    </row>
    <row r="132" spans="1:94" x14ac:dyDescent="0.25">
      <c r="A132" s="187">
        <f t="shared" si="11"/>
        <v>123</v>
      </c>
      <c r="B132" s="12"/>
      <c r="C132" s="13"/>
      <c r="D132" s="12"/>
      <c r="E132" s="12"/>
      <c r="F132" s="194"/>
      <c r="G132" s="194"/>
      <c r="H132" s="12"/>
      <c r="I132" s="14"/>
      <c r="J132" s="15"/>
      <c r="K132" s="15"/>
      <c r="L132" s="15"/>
      <c r="M132" s="15"/>
      <c r="N132" s="188">
        <f>IF(I132=Menu!$C$10,J132,J132*I132/30)</f>
        <v>0</v>
      </c>
      <c r="O132" s="188">
        <f>IF(I132=Menu!$C$10,K132,K132*I132/30)</f>
        <v>0</v>
      </c>
      <c r="P132" s="188">
        <f>IF(I132=Menu!$C$10,L132,L132*I132/30)</f>
        <v>0</v>
      </c>
      <c r="Q132" s="188">
        <f>IF(I132=Menu!$C$10,M132,M132*I132/30)</f>
        <v>0</v>
      </c>
      <c r="R132" s="195"/>
      <c r="S132" s="195"/>
      <c r="T132" s="195"/>
      <c r="U132" s="195"/>
      <c r="V132" s="9">
        <f t="shared" si="12"/>
        <v>0</v>
      </c>
      <c r="W132" s="195"/>
      <c r="X132" s="195"/>
      <c r="Y132" s="195"/>
      <c r="Z132" s="195"/>
      <c r="AA132" s="10">
        <f t="shared" si="13"/>
        <v>0</v>
      </c>
      <c r="AB132" s="195"/>
      <c r="AC132" s="11">
        <f t="shared" si="14"/>
        <v>0</v>
      </c>
      <c r="AD132" s="27" t="str">
        <f t="shared" si="15"/>
        <v xml:space="preserve"> - </v>
      </c>
      <c r="CP132" s="170"/>
    </row>
    <row r="133" spans="1:94" x14ac:dyDescent="0.25">
      <c r="A133" s="187">
        <f t="shared" si="11"/>
        <v>124</v>
      </c>
      <c r="B133" s="12"/>
      <c r="C133" s="13"/>
      <c r="D133" s="12"/>
      <c r="E133" s="12"/>
      <c r="F133" s="194"/>
      <c r="G133" s="194"/>
      <c r="H133" s="12"/>
      <c r="I133" s="14"/>
      <c r="J133" s="15"/>
      <c r="K133" s="15"/>
      <c r="L133" s="15"/>
      <c r="M133" s="15"/>
      <c r="N133" s="188">
        <f>IF(I133=Menu!$C$10,J133,J133*I133/30)</f>
        <v>0</v>
      </c>
      <c r="O133" s="188">
        <f>IF(I133=Menu!$C$10,K133,K133*I133/30)</f>
        <v>0</v>
      </c>
      <c r="P133" s="188">
        <f>IF(I133=Menu!$C$10,L133,L133*I133/30)</f>
        <v>0</v>
      </c>
      <c r="Q133" s="188">
        <f>IF(I133=Menu!$C$10,M133,M133*I133/30)</f>
        <v>0</v>
      </c>
      <c r="R133" s="195"/>
      <c r="S133" s="195"/>
      <c r="T133" s="195"/>
      <c r="U133" s="195"/>
      <c r="V133" s="9">
        <f t="shared" si="12"/>
        <v>0</v>
      </c>
      <c r="W133" s="195"/>
      <c r="X133" s="195"/>
      <c r="Y133" s="195"/>
      <c r="Z133" s="195"/>
      <c r="AA133" s="10">
        <f t="shared" si="13"/>
        <v>0</v>
      </c>
      <c r="AB133" s="195"/>
      <c r="AC133" s="11">
        <f t="shared" si="14"/>
        <v>0</v>
      </c>
      <c r="AD133" s="27" t="str">
        <f t="shared" si="15"/>
        <v xml:space="preserve"> - </v>
      </c>
      <c r="CP133" s="170"/>
    </row>
    <row r="134" spans="1:94" x14ac:dyDescent="0.25">
      <c r="A134" s="187">
        <f t="shared" si="11"/>
        <v>125</v>
      </c>
      <c r="B134" s="12"/>
      <c r="C134" s="13"/>
      <c r="D134" s="12"/>
      <c r="E134" s="12"/>
      <c r="F134" s="194"/>
      <c r="G134" s="194"/>
      <c r="H134" s="12"/>
      <c r="I134" s="14"/>
      <c r="J134" s="15"/>
      <c r="K134" s="15"/>
      <c r="L134" s="15"/>
      <c r="M134" s="15"/>
      <c r="N134" s="188">
        <f>IF(I134=Menu!$C$10,J134,J134*I134/30)</f>
        <v>0</v>
      </c>
      <c r="O134" s="188">
        <f>IF(I134=Menu!$C$10,K134,K134*I134/30)</f>
        <v>0</v>
      </c>
      <c r="P134" s="188">
        <f>IF(I134=Menu!$C$10,L134,L134*I134/30)</f>
        <v>0</v>
      </c>
      <c r="Q134" s="188">
        <f>IF(I134=Menu!$C$10,M134,M134*I134/30)</f>
        <v>0</v>
      </c>
      <c r="R134" s="195"/>
      <c r="S134" s="195"/>
      <c r="T134" s="195"/>
      <c r="U134" s="195"/>
      <c r="V134" s="9">
        <f t="shared" si="12"/>
        <v>0</v>
      </c>
      <c r="W134" s="195"/>
      <c r="X134" s="195"/>
      <c r="Y134" s="195"/>
      <c r="Z134" s="195"/>
      <c r="AA134" s="10">
        <f t="shared" si="13"/>
        <v>0</v>
      </c>
      <c r="AB134" s="195"/>
      <c r="AC134" s="11">
        <f t="shared" si="14"/>
        <v>0</v>
      </c>
      <c r="AD134" s="27" t="str">
        <f t="shared" si="15"/>
        <v xml:space="preserve"> - </v>
      </c>
      <c r="CP134" s="170"/>
    </row>
    <row r="135" spans="1:94" x14ac:dyDescent="0.25">
      <c r="A135" s="187">
        <f t="shared" si="11"/>
        <v>126</v>
      </c>
      <c r="B135" s="12"/>
      <c r="C135" s="13"/>
      <c r="D135" s="12"/>
      <c r="E135" s="12"/>
      <c r="F135" s="194"/>
      <c r="G135" s="194"/>
      <c r="H135" s="12"/>
      <c r="I135" s="14"/>
      <c r="J135" s="15"/>
      <c r="K135" s="15"/>
      <c r="L135" s="15"/>
      <c r="M135" s="15"/>
      <c r="N135" s="188">
        <f>IF(I135=Menu!$C$10,J135,J135*I135/30)</f>
        <v>0</v>
      </c>
      <c r="O135" s="188">
        <f>IF(I135=Menu!$C$10,K135,K135*I135/30)</f>
        <v>0</v>
      </c>
      <c r="P135" s="188">
        <f>IF(I135=Menu!$C$10,L135,L135*I135/30)</f>
        <v>0</v>
      </c>
      <c r="Q135" s="188">
        <f>IF(I135=Menu!$C$10,M135,M135*I135/30)</f>
        <v>0</v>
      </c>
      <c r="R135" s="195"/>
      <c r="S135" s="195"/>
      <c r="T135" s="195"/>
      <c r="U135" s="195"/>
      <c r="V135" s="9">
        <f t="shared" si="12"/>
        <v>0</v>
      </c>
      <c r="W135" s="195"/>
      <c r="X135" s="195"/>
      <c r="Y135" s="195"/>
      <c r="Z135" s="195"/>
      <c r="AA135" s="10">
        <f t="shared" si="13"/>
        <v>0</v>
      </c>
      <c r="AB135" s="195"/>
      <c r="AC135" s="11">
        <f t="shared" si="14"/>
        <v>0</v>
      </c>
      <c r="AD135" s="27" t="str">
        <f t="shared" si="15"/>
        <v xml:space="preserve"> - </v>
      </c>
      <c r="CP135" s="170"/>
    </row>
    <row r="136" spans="1:94" x14ac:dyDescent="0.25">
      <c r="A136" s="187">
        <f t="shared" si="11"/>
        <v>127</v>
      </c>
      <c r="B136" s="12"/>
      <c r="C136" s="13"/>
      <c r="D136" s="12"/>
      <c r="E136" s="12"/>
      <c r="F136" s="194"/>
      <c r="G136" s="194"/>
      <c r="H136" s="12"/>
      <c r="I136" s="14"/>
      <c r="J136" s="15"/>
      <c r="K136" s="15"/>
      <c r="L136" s="15"/>
      <c r="M136" s="15"/>
      <c r="N136" s="188">
        <f>IF(I136=Menu!$C$10,J136,J136*I136/30)</f>
        <v>0</v>
      </c>
      <c r="O136" s="188">
        <f>IF(I136=Menu!$C$10,K136,K136*I136/30)</f>
        <v>0</v>
      </c>
      <c r="P136" s="188">
        <f>IF(I136=Menu!$C$10,L136,L136*I136/30)</f>
        <v>0</v>
      </c>
      <c r="Q136" s="188">
        <f>IF(I136=Menu!$C$10,M136,M136*I136/30)</f>
        <v>0</v>
      </c>
      <c r="R136" s="195"/>
      <c r="S136" s="195"/>
      <c r="T136" s="195"/>
      <c r="U136" s="195"/>
      <c r="V136" s="9">
        <f t="shared" si="12"/>
        <v>0</v>
      </c>
      <c r="W136" s="195"/>
      <c r="X136" s="195"/>
      <c r="Y136" s="195"/>
      <c r="Z136" s="195"/>
      <c r="AA136" s="10">
        <f t="shared" si="13"/>
        <v>0</v>
      </c>
      <c r="AB136" s="195"/>
      <c r="AC136" s="11">
        <f t="shared" si="14"/>
        <v>0</v>
      </c>
      <c r="AD136" s="27" t="str">
        <f t="shared" si="15"/>
        <v xml:space="preserve"> - </v>
      </c>
      <c r="CP136" s="170"/>
    </row>
    <row r="137" spans="1:94" x14ac:dyDescent="0.25">
      <c r="A137" s="187">
        <f t="shared" si="11"/>
        <v>128</v>
      </c>
      <c r="B137" s="12"/>
      <c r="C137" s="13"/>
      <c r="D137" s="12"/>
      <c r="E137" s="12"/>
      <c r="F137" s="194"/>
      <c r="G137" s="194"/>
      <c r="H137" s="12"/>
      <c r="I137" s="14"/>
      <c r="J137" s="15"/>
      <c r="K137" s="15"/>
      <c r="L137" s="15"/>
      <c r="M137" s="15"/>
      <c r="N137" s="188">
        <f>IF(I137=Menu!$C$10,J137,J137*I137/30)</f>
        <v>0</v>
      </c>
      <c r="O137" s="188">
        <f>IF(I137=Menu!$C$10,K137,K137*I137/30)</f>
        <v>0</v>
      </c>
      <c r="P137" s="188">
        <f>IF(I137=Menu!$C$10,L137,L137*I137/30)</f>
        <v>0</v>
      </c>
      <c r="Q137" s="188">
        <f>IF(I137=Menu!$C$10,M137,M137*I137/30)</f>
        <v>0</v>
      </c>
      <c r="R137" s="195"/>
      <c r="S137" s="195"/>
      <c r="T137" s="195"/>
      <c r="U137" s="195"/>
      <c r="V137" s="9">
        <f t="shared" si="12"/>
        <v>0</v>
      </c>
      <c r="W137" s="195"/>
      <c r="X137" s="195"/>
      <c r="Y137" s="195"/>
      <c r="Z137" s="195"/>
      <c r="AA137" s="10">
        <f t="shared" si="13"/>
        <v>0</v>
      </c>
      <c r="AB137" s="195"/>
      <c r="AC137" s="11">
        <f t="shared" si="14"/>
        <v>0</v>
      </c>
      <c r="AD137" s="27" t="str">
        <f t="shared" si="15"/>
        <v xml:space="preserve"> - </v>
      </c>
      <c r="CP137" s="170"/>
    </row>
    <row r="138" spans="1:94" x14ac:dyDescent="0.25">
      <c r="A138" s="187">
        <f t="shared" si="11"/>
        <v>129</v>
      </c>
      <c r="B138" s="12"/>
      <c r="C138" s="13"/>
      <c r="D138" s="12"/>
      <c r="E138" s="12"/>
      <c r="F138" s="194"/>
      <c r="G138" s="194"/>
      <c r="H138" s="12"/>
      <c r="I138" s="14"/>
      <c r="J138" s="15"/>
      <c r="K138" s="15"/>
      <c r="L138" s="15"/>
      <c r="M138" s="15"/>
      <c r="N138" s="188">
        <f>IF(I138=Menu!$C$10,J138,J138*I138/30)</f>
        <v>0</v>
      </c>
      <c r="O138" s="188">
        <f>IF(I138=Menu!$C$10,K138,K138*I138/30)</f>
        <v>0</v>
      </c>
      <c r="P138" s="188">
        <f>IF(I138=Menu!$C$10,L138,L138*I138/30)</f>
        <v>0</v>
      </c>
      <c r="Q138" s="188">
        <f>IF(I138=Menu!$C$10,M138,M138*I138/30)</f>
        <v>0</v>
      </c>
      <c r="R138" s="195"/>
      <c r="S138" s="195"/>
      <c r="T138" s="195"/>
      <c r="U138" s="195"/>
      <c r="V138" s="9">
        <f t="shared" si="12"/>
        <v>0</v>
      </c>
      <c r="W138" s="195"/>
      <c r="X138" s="195"/>
      <c r="Y138" s="195"/>
      <c r="Z138" s="195"/>
      <c r="AA138" s="10">
        <f t="shared" si="13"/>
        <v>0</v>
      </c>
      <c r="AB138" s="195"/>
      <c r="AC138" s="11">
        <f t="shared" si="14"/>
        <v>0</v>
      </c>
      <c r="AD138" s="27" t="str">
        <f t="shared" si="15"/>
        <v xml:space="preserve"> - </v>
      </c>
      <c r="CP138" s="170"/>
    </row>
    <row r="139" spans="1:94" x14ac:dyDescent="0.25">
      <c r="A139" s="187">
        <f t="shared" si="11"/>
        <v>130</v>
      </c>
      <c r="B139" s="12"/>
      <c r="C139" s="13"/>
      <c r="D139" s="12"/>
      <c r="E139" s="12"/>
      <c r="F139" s="194"/>
      <c r="G139" s="194"/>
      <c r="H139" s="12"/>
      <c r="I139" s="14"/>
      <c r="J139" s="15"/>
      <c r="K139" s="15"/>
      <c r="L139" s="15"/>
      <c r="M139" s="15"/>
      <c r="N139" s="188">
        <f>IF(I139=Menu!$C$10,J139,J139*I139/30)</f>
        <v>0</v>
      </c>
      <c r="O139" s="188">
        <f>IF(I139=Menu!$C$10,K139,K139*I139/30)</f>
        <v>0</v>
      </c>
      <c r="P139" s="188">
        <f>IF(I139=Menu!$C$10,L139,L139*I139/30)</f>
        <v>0</v>
      </c>
      <c r="Q139" s="188">
        <f>IF(I139=Menu!$C$10,M139,M139*I139/30)</f>
        <v>0</v>
      </c>
      <c r="R139" s="195"/>
      <c r="S139" s="195"/>
      <c r="T139" s="195"/>
      <c r="U139" s="195"/>
      <c r="V139" s="9">
        <f t="shared" si="12"/>
        <v>0</v>
      </c>
      <c r="W139" s="195"/>
      <c r="X139" s="195"/>
      <c r="Y139" s="195"/>
      <c r="Z139" s="195"/>
      <c r="AA139" s="10">
        <f t="shared" si="13"/>
        <v>0</v>
      </c>
      <c r="AB139" s="195"/>
      <c r="AC139" s="11">
        <f t="shared" si="14"/>
        <v>0</v>
      </c>
      <c r="AD139" s="27" t="str">
        <f t="shared" si="15"/>
        <v xml:space="preserve"> - </v>
      </c>
      <c r="CP139" s="170"/>
    </row>
    <row r="140" spans="1:94" x14ac:dyDescent="0.25">
      <c r="A140" s="187">
        <f t="shared" si="11"/>
        <v>131</v>
      </c>
      <c r="B140" s="12"/>
      <c r="C140" s="13"/>
      <c r="D140" s="12"/>
      <c r="E140" s="12"/>
      <c r="F140" s="194"/>
      <c r="G140" s="194"/>
      <c r="H140" s="12"/>
      <c r="I140" s="14"/>
      <c r="J140" s="15"/>
      <c r="K140" s="15"/>
      <c r="L140" s="15"/>
      <c r="M140" s="15"/>
      <c r="N140" s="188">
        <f>IF(I140=Menu!$C$10,J140,J140*I140/30)</f>
        <v>0</v>
      </c>
      <c r="O140" s="188">
        <f>IF(I140=Menu!$C$10,K140,K140*I140/30)</f>
        <v>0</v>
      </c>
      <c r="P140" s="188">
        <f>IF(I140=Menu!$C$10,L140,L140*I140/30)</f>
        <v>0</v>
      </c>
      <c r="Q140" s="188">
        <f>IF(I140=Menu!$C$10,M140,M140*I140/30)</f>
        <v>0</v>
      </c>
      <c r="R140" s="195"/>
      <c r="S140" s="195"/>
      <c r="T140" s="195"/>
      <c r="U140" s="195"/>
      <c r="V140" s="9">
        <f t="shared" si="12"/>
        <v>0</v>
      </c>
      <c r="W140" s="195"/>
      <c r="X140" s="195"/>
      <c r="Y140" s="195"/>
      <c r="Z140" s="195"/>
      <c r="AA140" s="10">
        <f t="shared" si="13"/>
        <v>0</v>
      </c>
      <c r="AB140" s="195"/>
      <c r="AC140" s="11">
        <f t="shared" si="14"/>
        <v>0</v>
      </c>
      <c r="AD140" s="27" t="str">
        <f t="shared" si="15"/>
        <v xml:space="preserve"> - </v>
      </c>
      <c r="CP140" s="170"/>
    </row>
    <row r="141" spans="1:94" x14ac:dyDescent="0.25">
      <c r="A141" s="187">
        <f t="shared" si="11"/>
        <v>132</v>
      </c>
      <c r="B141" s="12"/>
      <c r="C141" s="13"/>
      <c r="D141" s="12"/>
      <c r="E141" s="12"/>
      <c r="F141" s="194"/>
      <c r="G141" s="194"/>
      <c r="H141" s="12"/>
      <c r="I141" s="14"/>
      <c r="J141" s="15"/>
      <c r="K141" s="15"/>
      <c r="L141" s="15"/>
      <c r="M141" s="15"/>
      <c r="N141" s="188">
        <f>IF(I141=Menu!$C$10,J141,J141*I141/30)</f>
        <v>0</v>
      </c>
      <c r="O141" s="188">
        <f>IF(I141=Menu!$C$10,K141,K141*I141/30)</f>
        <v>0</v>
      </c>
      <c r="P141" s="188">
        <f>IF(I141=Menu!$C$10,L141,L141*I141/30)</f>
        <v>0</v>
      </c>
      <c r="Q141" s="188">
        <f>IF(I141=Menu!$C$10,M141,M141*I141/30)</f>
        <v>0</v>
      </c>
      <c r="R141" s="195"/>
      <c r="S141" s="195"/>
      <c r="T141" s="195"/>
      <c r="U141" s="195"/>
      <c r="V141" s="9">
        <f t="shared" si="12"/>
        <v>0</v>
      </c>
      <c r="W141" s="195"/>
      <c r="X141" s="195"/>
      <c r="Y141" s="195"/>
      <c r="Z141" s="195"/>
      <c r="AA141" s="10">
        <f t="shared" si="13"/>
        <v>0</v>
      </c>
      <c r="AB141" s="195"/>
      <c r="AC141" s="11">
        <f t="shared" si="14"/>
        <v>0</v>
      </c>
      <c r="AD141" s="27" t="str">
        <f t="shared" si="15"/>
        <v xml:space="preserve"> - </v>
      </c>
      <c r="CP141" s="170"/>
    </row>
    <row r="142" spans="1:94" x14ac:dyDescent="0.25">
      <c r="A142" s="187">
        <f t="shared" si="11"/>
        <v>133</v>
      </c>
      <c r="B142" s="12"/>
      <c r="C142" s="13"/>
      <c r="D142" s="12"/>
      <c r="E142" s="12"/>
      <c r="F142" s="194"/>
      <c r="G142" s="194"/>
      <c r="H142" s="12"/>
      <c r="I142" s="14"/>
      <c r="J142" s="15"/>
      <c r="K142" s="15"/>
      <c r="L142" s="15"/>
      <c r="M142" s="15"/>
      <c r="N142" s="188">
        <f>IF(I142=Menu!$C$10,J142,J142*I142/30)</f>
        <v>0</v>
      </c>
      <c r="O142" s="188">
        <f>IF(I142=Menu!$C$10,K142,K142*I142/30)</f>
        <v>0</v>
      </c>
      <c r="P142" s="188">
        <f>IF(I142=Menu!$C$10,L142,L142*I142/30)</f>
        <v>0</v>
      </c>
      <c r="Q142" s="188">
        <f>IF(I142=Menu!$C$10,M142,M142*I142/30)</f>
        <v>0</v>
      </c>
      <c r="R142" s="195"/>
      <c r="S142" s="195"/>
      <c r="T142" s="195"/>
      <c r="U142" s="195"/>
      <c r="V142" s="9">
        <f t="shared" si="12"/>
        <v>0</v>
      </c>
      <c r="W142" s="195"/>
      <c r="X142" s="195"/>
      <c r="Y142" s="195"/>
      <c r="Z142" s="195"/>
      <c r="AA142" s="10">
        <f t="shared" si="13"/>
        <v>0</v>
      </c>
      <c r="AB142" s="195"/>
      <c r="AC142" s="11">
        <f t="shared" si="14"/>
        <v>0</v>
      </c>
      <c r="AD142" s="27" t="str">
        <f t="shared" si="15"/>
        <v xml:space="preserve"> - </v>
      </c>
      <c r="CP142" s="170"/>
    </row>
    <row r="143" spans="1:94" x14ac:dyDescent="0.25">
      <c r="A143" s="187">
        <f t="shared" si="11"/>
        <v>134</v>
      </c>
      <c r="B143" s="12"/>
      <c r="C143" s="13"/>
      <c r="D143" s="12"/>
      <c r="E143" s="12"/>
      <c r="F143" s="194"/>
      <c r="G143" s="194"/>
      <c r="H143" s="12"/>
      <c r="I143" s="14"/>
      <c r="J143" s="15"/>
      <c r="K143" s="15"/>
      <c r="L143" s="15"/>
      <c r="M143" s="15"/>
      <c r="N143" s="188">
        <f>IF(I143=Menu!$C$10,J143,J143*I143/30)</f>
        <v>0</v>
      </c>
      <c r="O143" s="188">
        <f>IF(I143=Menu!$C$10,K143,K143*I143/30)</f>
        <v>0</v>
      </c>
      <c r="P143" s="188">
        <f>IF(I143=Menu!$C$10,L143,L143*I143/30)</f>
        <v>0</v>
      </c>
      <c r="Q143" s="188">
        <f>IF(I143=Menu!$C$10,M143,M143*I143/30)</f>
        <v>0</v>
      </c>
      <c r="R143" s="195"/>
      <c r="S143" s="195"/>
      <c r="T143" s="195"/>
      <c r="U143" s="195"/>
      <c r="V143" s="9">
        <f t="shared" si="12"/>
        <v>0</v>
      </c>
      <c r="W143" s="195"/>
      <c r="X143" s="195"/>
      <c r="Y143" s="195"/>
      <c r="Z143" s="195"/>
      <c r="AA143" s="10">
        <f t="shared" si="13"/>
        <v>0</v>
      </c>
      <c r="AB143" s="195"/>
      <c r="AC143" s="11">
        <f t="shared" si="14"/>
        <v>0</v>
      </c>
      <c r="AD143" s="27" t="str">
        <f t="shared" si="15"/>
        <v xml:space="preserve"> - </v>
      </c>
      <c r="CP143" s="170"/>
    </row>
    <row r="144" spans="1:94" x14ac:dyDescent="0.25">
      <c r="A144" s="187">
        <f t="shared" si="11"/>
        <v>135</v>
      </c>
      <c r="B144" s="12"/>
      <c r="C144" s="13"/>
      <c r="D144" s="12"/>
      <c r="E144" s="12"/>
      <c r="F144" s="194"/>
      <c r="G144" s="194"/>
      <c r="H144" s="12"/>
      <c r="I144" s="14"/>
      <c r="J144" s="15"/>
      <c r="K144" s="15"/>
      <c r="L144" s="15"/>
      <c r="M144" s="15"/>
      <c r="N144" s="188">
        <f>IF(I144=Menu!$C$10,J144,J144*I144/30)</f>
        <v>0</v>
      </c>
      <c r="O144" s="188">
        <f>IF(I144=Menu!$C$10,K144,K144*I144/30)</f>
        <v>0</v>
      </c>
      <c r="P144" s="188">
        <f>IF(I144=Menu!$C$10,L144,L144*I144/30)</f>
        <v>0</v>
      </c>
      <c r="Q144" s="188">
        <f>IF(I144=Menu!$C$10,M144,M144*I144/30)</f>
        <v>0</v>
      </c>
      <c r="R144" s="195"/>
      <c r="S144" s="195"/>
      <c r="T144" s="195"/>
      <c r="U144" s="195"/>
      <c r="V144" s="9">
        <f t="shared" si="12"/>
        <v>0</v>
      </c>
      <c r="W144" s="195"/>
      <c r="X144" s="195"/>
      <c r="Y144" s="195"/>
      <c r="Z144" s="195"/>
      <c r="AA144" s="10">
        <f t="shared" si="13"/>
        <v>0</v>
      </c>
      <c r="AB144" s="195"/>
      <c r="AC144" s="11">
        <f t="shared" si="14"/>
        <v>0</v>
      </c>
      <c r="AD144" s="27" t="str">
        <f t="shared" si="15"/>
        <v xml:space="preserve"> - </v>
      </c>
      <c r="CP144" s="170"/>
    </row>
    <row r="145" spans="1:94" x14ac:dyDescent="0.25">
      <c r="A145" s="187">
        <f t="shared" si="11"/>
        <v>136</v>
      </c>
      <c r="B145" s="12"/>
      <c r="C145" s="13"/>
      <c r="D145" s="12"/>
      <c r="E145" s="12"/>
      <c r="F145" s="194"/>
      <c r="G145" s="194"/>
      <c r="H145" s="12"/>
      <c r="I145" s="14"/>
      <c r="J145" s="15"/>
      <c r="K145" s="15"/>
      <c r="L145" s="15"/>
      <c r="M145" s="15"/>
      <c r="N145" s="188">
        <f>IF(I145=Menu!$C$10,J145,J145*I145/30)</f>
        <v>0</v>
      </c>
      <c r="O145" s="188">
        <f>IF(I145=Menu!$C$10,K145,K145*I145/30)</f>
        <v>0</v>
      </c>
      <c r="P145" s="188">
        <f>IF(I145=Menu!$C$10,L145,L145*I145/30)</f>
        <v>0</v>
      </c>
      <c r="Q145" s="188">
        <f>IF(I145=Menu!$C$10,M145,M145*I145/30)</f>
        <v>0</v>
      </c>
      <c r="R145" s="195"/>
      <c r="S145" s="195"/>
      <c r="T145" s="195"/>
      <c r="U145" s="195"/>
      <c r="V145" s="9">
        <f t="shared" si="12"/>
        <v>0</v>
      </c>
      <c r="W145" s="195"/>
      <c r="X145" s="195"/>
      <c r="Y145" s="195"/>
      <c r="Z145" s="195"/>
      <c r="AA145" s="10">
        <f t="shared" si="13"/>
        <v>0</v>
      </c>
      <c r="AB145" s="195"/>
      <c r="AC145" s="11">
        <f t="shared" si="14"/>
        <v>0</v>
      </c>
      <c r="AD145" s="27" t="str">
        <f t="shared" si="15"/>
        <v xml:space="preserve"> - </v>
      </c>
      <c r="CP145" s="170"/>
    </row>
    <row r="146" spans="1:94" x14ac:dyDescent="0.25">
      <c r="A146" s="187">
        <f t="shared" si="11"/>
        <v>137</v>
      </c>
      <c r="B146" s="12"/>
      <c r="C146" s="13"/>
      <c r="D146" s="12"/>
      <c r="E146" s="12"/>
      <c r="F146" s="194"/>
      <c r="G146" s="194"/>
      <c r="H146" s="12"/>
      <c r="I146" s="14"/>
      <c r="J146" s="15"/>
      <c r="K146" s="15"/>
      <c r="L146" s="15"/>
      <c r="M146" s="15"/>
      <c r="N146" s="188">
        <f>IF(I146=Menu!$C$10,J146,J146*I146/30)</f>
        <v>0</v>
      </c>
      <c r="O146" s="188">
        <f>IF(I146=Menu!$C$10,K146,K146*I146/30)</f>
        <v>0</v>
      </c>
      <c r="P146" s="188">
        <f>IF(I146=Menu!$C$10,L146,L146*I146/30)</f>
        <v>0</v>
      </c>
      <c r="Q146" s="188">
        <f>IF(I146=Menu!$C$10,M146,M146*I146/30)</f>
        <v>0</v>
      </c>
      <c r="R146" s="195"/>
      <c r="S146" s="195"/>
      <c r="T146" s="195"/>
      <c r="U146" s="195"/>
      <c r="V146" s="9">
        <f t="shared" si="12"/>
        <v>0</v>
      </c>
      <c r="W146" s="195"/>
      <c r="X146" s="195"/>
      <c r="Y146" s="195"/>
      <c r="Z146" s="195"/>
      <c r="AA146" s="10">
        <f t="shared" si="13"/>
        <v>0</v>
      </c>
      <c r="AB146" s="195"/>
      <c r="AC146" s="11">
        <f t="shared" si="14"/>
        <v>0</v>
      </c>
      <c r="AD146" s="27" t="str">
        <f t="shared" si="15"/>
        <v xml:space="preserve"> - </v>
      </c>
      <c r="CP146" s="170"/>
    </row>
    <row r="147" spans="1:94" x14ac:dyDescent="0.25">
      <c r="A147" s="187">
        <f t="shared" si="11"/>
        <v>138</v>
      </c>
      <c r="B147" s="12"/>
      <c r="C147" s="13"/>
      <c r="D147" s="12"/>
      <c r="E147" s="12"/>
      <c r="F147" s="194"/>
      <c r="G147" s="194"/>
      <c r="H147" s="12"/>
      <c r="I147" s="14"/>
      <c r="J147" s="15"/>
      <c r="K147" s="15"/>
      <c r="L147" s="15"/>
      <c r="M147" s="15"/>
      <c r="N147" s="188">
        <f>IF(I147=Menu!$C$10,J147,J147*I147/30)</f>
        <v>0</v>
      </c>
      <c r="O147" s="188">
        <f>IF(I147=Menu!$C$10,K147,K147*I147/30)</f>
        <v>0</v>
      </c>
      <c r="P147" s="188">
        <f>IF(I147=Menu!$C$10,L147,L147*I147/30)</f>
        <v>0</v>
      </c>
      <c r="Q147" s="188">
        <f>IF(I147=Menu!$C$10,M147,M147*I147/30)</f>
        <v>0</v>
      </c>
      <c r="R147" s="195"/>
      <c r="S147" s="195"/>
      <c r="T147" s="195"/>
      <c r="U147" s="195"/>
      <c r="V147" s="9">
        <f t="shared" si="12"/>
        <v>0</v>
      </c>
      <c r="W147" s="195"/>
      <c r="X147" s="195"/>
      <c r="Y147" s="195"/>
      <c r="Z147" s="195"/>
      <c r="AA147" s="10">
        <f t="shared" si="13"/>
        <v>0</v>
      </c>
      <c r="AB147" s="195"/>
      <c r="AC147" s="11">
        <f t="shared" si="14"/>
        <v>0</v>
      </c>
      <c r="AD147" s="27" t="str">
        <f t="shared" si="15"/>
        <v xml:space="preserve"> - </v>
      </c>
      <c r="CP147" s="170"/>
    </row>
    <row r="148" spans="1:94" x14ac:dyDescent="0.25">
      <c r="A148" s="187">
        <f t="shared" si="11"/>
        <v>139</v>
      </c>
      <c r="B148" s="12"/>
      <c r="C148" s="13"/>
      <c r="D148" s="12"/>
      <c r="E148" s="12"/>
      <c r="F148" s="194"/>
      <c r="G148" s="194"/>
      <c r="H148" s="12"/>
      <c r="I148" s="14"/>
      <c r="J148" s="15"/>
      <c r="K148" s="15"/>
      <c r="L148" s="15"/>
      <c r="M148" s="15"/>
      <c r="N148" s="188">
        <f>IF(I148=Menu!$C$10,J148,J148*I148/30)</f>
        <v>0</v>
      </c>
      <c r="O148" s="188">
        <f>IF(I148=Menu!$C$10,K148,K148*I148/30)</f>
        <v>0</v>
      </c>
      <c r="P148" s="188">
        <f>IF(I148=Menu!$C$10,L148,L148*I148/30)</f>
        <v>0</v>
      </c>
      <c r="Q148" s="188">
        <f>IF(I148=Menu!$C$10,M148,M148*I148/30)</f>
        <v>0</v>
      </c>
      <c r="R148" s="195"/>
      <c r="S148" s="195"/>
      <c r="T148" s="195"/>
      <c r="U148" s="195"/>
      <c r="V148" s="9">
        <f t="shared" si="12"/>
        <v>0</v>
      </c>
      <c r="W148" s="195"/>
      <c r="X148" s="195"/>
      <c r="Y148" s="195"/>
      <c r="Z148" s="195"/>
      <c r="AA148" s="10">
        <f t="shared" si="13"/>
        <v>0</v>
      </c>
      <c r="AB148" s="195"/>
      <c r="AC148" s="11">
        <f t="shared" si="14"/>
        <v>0</v>
      </c>
      <c r="AD148" s="27" t="str">
        <f t="shared" si="15"/>
        <v xml:space="preserve"> - </v>
      </c>
      <c r="CP148" s="170"/>
    </row>
    <row r="149" spans="1:94" x14ac:dyDescent="0.25">
      <c r="A149" s="187">
        <f t="shared" si="11"/>
        <v>140</v>
      </c>
      <c r="B149" s="12"/>
      <c r="C149" s="13"/>
      <c r="D149" s="12"/>
      <c r="E149" s="12"/>
      <c r="F149" s="194"/>
      <c r="G149" s="194"/>
      <c r="H149" s="12"/>
      <c r="I149" s="14"/>
      <c r="J149" s="15"/>
      <c r="K149" s="15"/>
      <c r="L149" s="15"/>
      <c r="M149" s="15"/>
      <c r="N149" s="188">
        <f>IF(I149=Menu!$C$10,J149,J149*I149/30)</f>
        <v>0</v>
      </c>
      <c r="O149" s="188">
        <f>IF(I149=Menu!$C$10,K149,K149*I149/30)</f>
        <v>0</v>
      </c>
      <c r="P149" s="188">
        <f>IF(I149=Menu!$C$10,L149,L149*I149/30)</f>
        <v>0</v>
      </c>
      <c r="Q149" s="188">
        <f>IF(I149=Menu!$C$10,M149,M149*I149/30)</f>
        <v>0</v>
      </c>
      <c r="R149" s="195"/>
      <c r="S149" s="195"/>
      <c r="T149" s="195"/>
      <c r="U149" s="195"/>
      <c r="V149" s="9">
        <f t="shared" si="12"/>
        <v>0</v>
      </c>
      <c r="W149" s="195"/>
      <c r="X149" s="195"/>
      <c r="Y149" s="195"/>
      <c r="Z149" s="195"/>
      <c r="AA149" s="10">
        <f t="shared" si="13"/>
        <v>0</v>
      </c>
      <c r="AB149" s="195"/>
      <c r="AC149" s="11">
        <f t="shared" si="14"/>
        <v>0</v>
      </c>
      <c r="AD149" s="27" t="str">
        <f t="shared" si="15"/>
        <v xml:space="preserve"> - </v>
      </c>
      <c r="CP149" s="170"/>
    </row>
    <row r="150" spans="1:94" x14ac:dyDescent="0.25">
      <c r="A150" s="187">
        <f t="shared" si="11"/>
        <v>141</v>
      </c>
      <c r="B150" s="12"/>
      <c r="C150" s="13"/>
      <c r="D150" s="12"/>
      <c r="E150" s="12"/>
      <c r="F150" s="194"/>
      <c r="G150" s="194"/>
      <c r="H150" s="12"/>
      <c r="I150" s="14"/>
      <c r="J150" s="15"/>
      <c r="K150" s="15"/>
      <c r="L150" s="15"/>
      <c r="M150" s="15"/>
      <c r="N150" s="188">
        <f>IF(I150=Menu!$C$10,J150,J150*I150/30)</f>
        <v>0</v>
      </c>
      <c r="O150" s="188">
        <f>IF(I150=Menu!$C$10,K150,K150*I150/30)</f>
        <v>0</v>
      </c>
      <c r="P150" s="188">
        <f>IF(I150=Menu!$C$10,L150,L150*I150/30)</f>
        <v>0</v>
      </c>
      <c r="Q150" s="188">
        <f>IF(I150=Menu!$C$10,M150,M150*I150/30)</f>
        <v>0</v>
      </c>
      <c r="R150" s="195"/>
      <c r="S150" s="195"/>
      <c r="T150" s="195"/>
      <c r="U150" s="195"/>
      <c r="V150" s="9">
        <f t="shared" si="12"/>
        <v>0</v>
      </c>
      <c r="W150" s="195"/>
      <c r="X150" s="195"/>
      <c r="Y150" s="195"/>
      <c r="Z150" s="195"/>
      <c r="AA150" s="10">
        <f t="shared" si="13"/>
        <v>0</v>
      </c>
      <c r="AB150" s="195"/>
      <c r="AC150" s="11">
        <f t="shared" si="14"/>
        <v>0</v>
      </c>
      <c r="AD150" s="27" t="str">
        <f t="shared" si="15"/>
        <v xml:space="preserve"> - </v>
      </c>
      <c r="CP150" s="170"/>
    </row>
    <row r="151" spans="1:94" x14ac:dyDescent="0.25">
      <c r="A151" s="187">
        <f t="shared" ref="A151:A169" si="16">A150+1</f>
        <v>142</v>
      </c>
      <c r="B151" s="12"/>
      <c r="C151" s="13"/>
      <c r="D151" s="12"/>
      <c r="E151" s="12"/>
      <c r="F151" s="194"/>
      <c r="G151" s="194"/>
      <c r="H151" s="12"/>
      <c r="I151" s="14"/>
      <c r="J151" s="15"/>
      <c r="K151" s="15"/>
      <c r="L151" s="15"/>
      <c r="M151" s="15"/>
      <c r="N151" s="188">
        <f>IF(I151=Menu!$C$10,J151,J151*I151/30)</f>
        <v>0</v>
      </c>
      <c r="O151" s="188">
        <f>IF(I151=Menu!$C$10,K151,K151*I151/30)</f>
        <v>0</v>
      </c>
      <c r="P151" s="188">
        <f>IF(I151=Menu!$C$10,L151,L151*I151/30)</f>
        <v>0</v>
      </c>
      <c r="Q151" s="188">
        <f>IF(I151=Menu!$C$10,M151,M151*I151/30)</f>
        <v>0</v>
      </c>
      <c r="R151" s="195"/>
      <c r="S151" s="195"/>
      <c r="T151" s="195"/>
      <c r="U151" s="195"/>
      <c r="V151" s="9">
        <f t="shared" ref="V151:V169" si="17">SUM(N151:U151)</f>
        <v>0</v>
      </c>
      <c r="W151" s="195"/>
      <c r="X151" s="195"/>
      <c r="Y151" s="195"/>
      <c r="Z151" s="195"/>
      <c r="AA151" s="10">
        <f t="shared" ref="AA151:AA169" si="18">SUM(W151:Z151)</f>
        <v>0</v>
      </c>
      <c r="AB151" s="195"/>
      <c r="AC151" s="11">
        <f t="shared" ref="AC151:AC169" si="19">V151-AA151+AB151</f>
        <v>0</v>
      </c>
      <c r="AD151" s="27" t="str">
        <f t="shared" ref="AD151:AD169" si="20">H151&amp;" - "&amp;E151</f>
        <v xml:space="preserve"> - </v>
      </c>
      <c r="CP151" s="170"/>
    </row>
    <row r="152" spans="1:94" x14ac:dyDescent="0.25">
      <c r="A152" s="187">
        <f t="shared" si="16"/>
        <v>143</v>
      </c>
      <c r="B152" s="12"/>
      <c r="C152" s="13"/>
      <c r="D152" s="12"/>
      <c r="E152" s="12"/>
      <c r="F152" s="194"/>
      <c r="G152" s="194"/>
      <c r="H152" s="12"/>
      <c r="I152" s="14"/>
      <c r="J152" s="15"/>
      <c r="K152" s="15"/>
      <c r="L152" s="15"/>
      <c r="M152" s="15"/>
      <c r="N152" s="188">
        <f>IF(I152=Menu!$C$10,J152,J152*I152/30)</f>
        <v>0</v>
      </c>
      <c r="O152" s="188">
        <f>IF(I152=Menu!$C$10,K152,K152*I152/30)</f>
        <v>0</v>
      </c>
      <c r="P152" s="188">
        <f>IF(I152=Menu!$C$10,L152,L152*I152/30)</f>
        <v>0</v>
      </c>
      <c r="Q152" s="188">
        <f>IF(I152=Menu!$C$10,M152,M152*I152/30)</f>
        <v>0</v>
      </c>
      <c r="R152" s="195"/>
      <c r="S152" s="195"/>
      <c r="T152" s="195"/>
      <c r="U152" s="195"/>
      <c r="V152" s="9">
        <f t="shared" si="17"/>
        <v>0</v>
      </c>
      <c r="W152" s="195"/>
      <c r="X152" s="195"/>
      <c r="Y152" s="195"/>
      <c r="Z152" s="195"/>
      <c r="AA152" s="10">
        <f t="shared" si="18"/>
        <v>0</v>
      </c>
      <c r="AB152" s="195"/>
      <c r="AC152" s="11">
        <f t="shared" si="19"/>
        <v>0</v>
      </c>
      <c r="AD152" s="27" t="str">
        <f t="shared" si="20"/>
        <v xml:space="preserve"> - </v>
      </c>
      <c r="CP152" s="170"/>
    </row>
    <row r="153" spans="1:94" x14ac:dyDescent="0.25">
      <c r="A153" s="187">
        <f t="shared" si="16"/>
        <v>144</v>
      </c>
      <c r="B153" s="12"/>
      <c r="C153" s="13"/>
      <c r="D153" s="12"/>
      <c r="E153" s="12"/>
      <c r="F153" s="194"/>
      <c r="G153" s="194"/>
      <c r="H153" s="12"/>
      <c r="I153" s="14"/>
      <c r="J153" s="15"/>
      <c r="K153" s="15"/>
      <c r="L153" s="15"/>
      <c r="M153" s="15"/>
      <c r="N153" s="188">
        <f>IF(I153=Menu!$C$10,J153,J153*I153/30)</f>
        <v>0</v>
      </c>
      <c r="O153" s="188">
        <f>IF(I153=Menu!$C$10,K153,K153*I153/30)</f>
        <v>0</v>
      </c>
      <c r="P153" s="188">
        <f>IF(I153=Menu!$C$10,L153,L153*I153/30)</f>
        <v>0</v>
      </c>
      <c r="Q153" s="188">
        <f>IF(I153=Menu!$C$10,M153,M153*I153/30)</f>
        <v>0</v>
      </c>
      <c r="R153" s="195"/>
      <c r="S153" s="195"/>
      <c r="T153" s="195"/>
      <c r="U153" s="195"/>
      <c r="V153" s="9">
        <f t="shared" si="17"/>
        <v>0</v>
      </c>
      <c r="W153" s="195"/>
      <c r="X153" s="195"/>
      <c r="Y153" s="195"/>
      <c r="Z153" s="195"/>
      <c r="AA153" s="10">
        <f t="shared" si="18"/>
        <v>0</v>
      </c>
      <c r="AB153" s="195"/>
      <c r="AC153" s="11">
        <f t="shared" si="19"/>
        <v>0</v>
      </c>
      <c r="AD153" s="27" t="str">
        <f t="shared" si="20"/>
        <v xml:space="preserve"> - </v>
      </c>
      <c r="CP153" s="170"/>
    </row>
    <row r="154" spans="1:94" x14ac:dyDescent="0.25">
      <c r="A154" s="187">
        <f t="shared" si="16"/>
        <v>145</v>
      </c>
      <c r="B154" s="12"/>
      <c r="C154" s="13"/>
      <c r="D154" s="12"/>
      <c r="E154" s="12"/>
      <c r="F154" s="194"/>
      <c r="G154" s="194"/>
      <c r="H154" s="12"/>
      <c r="I154" s="14"/>
      <c r="J154" s="15"/>
      <c r="K154" s="15"/>
      <c r="L154" s="15"/>
      <c r="M154" s="15"/>
      <c r="N154" s="188">
        <f>IF(I154=Menu!$C$10,J154,J154*I154/30)</f>
        <v>0</v>
      </c>
      <c r="O154" s="188">
        <f>IF(I154=Menu!$C$10,K154,K154*I154/30)</f>
        <v>0</v>
      </c>
      <c r="P154" s="188">
        <f>IF(I154=Menu!$C$10,L154,L154*I154/30)</f>
        <v>0</v>
      </c>
      <c r="Q154" s="188">
        <f>IF(I154=Menu!$C$10,M154,M154*I154/30)</f>
        <v>0</v>
      </c>
      <c r="R154" s="195"/>
      <c r="S154" s="195"/>
      <c r="T154" s="195"/>
      <c r="U154" s="195"/>
      <c r="V154" s="9">
        <f t="shared" si="17"/>
        <v>0</v>
      </c>
      <c r="W154" s="195"/>
      <c r="X154" s="195"/>
      <c r="Y154" s="195"/>
      <c r="Z154" s="195"/>
      <c r="AA154" s="10">
        <f t="shared" si="18"/>
        <v>0</v>
      </c>
      <c r="AB154" s="195"/>
      <c r="AC154" s="11">
        <f t="shared" si="19"/>
        <v>0</v>
      </c>
      <c r="AD154" s="27" t="str">
        <f t="shared" si="20"/>
        <v xml:space="preserve"> - </v>
      </c>
      <c r="CP154" s="170"/>
    </row>
    <row r="155" spans="1:94" x14ac:dyDescent="0.25">
      <c r="A155" s="187">
        <f t="shared" si="16"/>
        <v>146</v>
      </c>
      <c r="B155" s="12"/>
      <c r="C155" s="13"/>
      <c r="D155" s="12"/>
      <c r="E155" s="12"/>
      <c r="F155" s="194"/>
      <c r="G155" s="194"/>
      <c r="H155" s="12"/>
      <c r="I155" s="14"/>
      <c r="J155" s="15"/>
      <c r="K155" s="15"/>
      <c r="L155" s="15"/>
      <c r="M155" s="15"/>
      <c r="N155" s="188">
        <f>IF(I155=Menu!$C$10,J155,J155*I155/30)</f>
        <v>0</v>
      </c>
      <c r="O155" s="188">
        <f>IF(I155=Menu!$C$10,K155,K155*I155/30)</f>
        <v>0</v>
      </c>
      <c r="P155" s="188">
        <f>IF(I155=Menu!$C$10,L155,L155*I155/30)</f>
        <v>0</v>
      </c>
      <c r="Q155" s="188">
        <f>IF(I155=Menu!$C$10,M155,M155*I155/30)</f>
        <v>0</v>
      </c>
      <c r="R155" s="195"/>
      <c r="S155" s="195"/>
      <c r="T155" s="195"/>
      <c r="U155" s="195"/>
      <c r="V155" s="9">
        <f t="shared" si="17"/>
        <v>0</v>
      </c>
      <c r="W155" s="195"/>
      <c r="X155" s="195"/>
      <c r="Y155" s="195"/>
      <c r="Z155" s="195"/>
      <c r="AA155" s="10">
        <f t="shared" si="18"/>
        <v>0</v>
      </c>
      <c r="AB155" s="195"/>
      <c r="AC155" s="11">
        <f t="shared" si="19"/>
        <v>0</v>
      </c>
      <c r="AD155" s="27" t="str">
        <f t="shared" si="20"/>
        <v xml:space="preserve"> - </v>
      </c>
      <c r="CP155" s="170"/>
    </row>
    <row r="156" spans="1:94" x14ac:dyDescent="0.25">
      <c r="A156" s="187">
        <f t="shared" si="16"/>
        <v>147</v>
      </c>
      <c r="B156" s="12"/>
      <c r="C156" s="13"/>
      <c r="D156" s="12"/>
      <c r="E156" s="12"/>
      <c r="F156" s="194"/>
      <c r="G156" s="194"/>
      <c r="H156" s="12"/>
      <c r="I156" s="14"/>
      <c r="J156" s="15"/>
      <c r="K156" s="15"/>
      <c r="L156" s="15"/>
      <c r="M156" s="15"/>
      <c r="N156" s="188">
        <f>IF(I156=Menu!$C$10,J156,J156*I156/30)</f>
        <v>0</v>
      </c>
      <c r="O156" s="188">
        <f>IF(I156=Menu!$C$10,K156,K156*I156/30)</f>
        <v>0</v>
      </c>
      <c r="P156" s="188">
        <f>IF(I156=Menu!$C$10,L156,L156*I156/30)</f>
        <v>0</v>
      </c>
      <c r="Q156" s="188">
        <f>IF(I156=Menu!$C$10,M156,M156*I156/30)</f>
        <v>0</v>
      </c>
      <c r="R156" s="195"/>
      <c r="S156" s="195"/>
      <c r="T156" s="195"/>
      <c r="U156" s="195"/>
      <c r="V156" s="9">
        <f t="shared" si="17"/>
        <v>0</v>
      </c>
      <c r="W156" s="195"/>
      <c r="X156" s="195"/>
      <c r="Y156" s="195"/>
      <c r="Z156" s="195"/>
      <c r="AA156" s="10">
        <f t="shared" si="18"/>
        <v>0</v>
      </c>
      <c r="AB156" s="195"/>
      <c r="AC156" s="11">
        <f t="shared" si="19"/>
        <v>0</v>
      </c>
      <c r="AD156" s="27" t="str">
        <f t="shared" si="20"/>
        <v xml:space="preserve"> - </v>
      </c>
      <c r="CP156" s="170"/>
    </row>
    <row r="157" spans="1:94" x14ac:dyDescent="0.25">
      <c r="A157" s="187">
        <f t="shared" si="16"/>
        <v>148</v>
      </c>
      <c r="B157" s="12"/>
      <c r="C157" s="13"/>
      <c r="D157" s="12"/>
      <c r="E157" s="12"/>
      <c r="F157" s="194"/>
      <c r="G157" s="194"/>
      <c r="H157" s="12"/>
      <c r="I157" s="14"/>
      <c r="J157" s="15"/>
      <c r="K157" s="15"/>
      <c r="L157" s="15"/>
      <c r="M157" s="15"/>
      <c r="N157" s="188">
        <f>IF(I157=Menu!$C$10,J157,J157*I157/30)</f>
        <v>0</v>
      </c>
      <c r="O157" s="188">
        <f>IF(I157=Menu!$C$10,K157,K157*I157/30)</f>
        <v>0</v>
      </c>
      <c r="P157" s="188">
        <f>IF(I157=Menu!$C$10,L157,L157*I157/30)</f>
        <v>0</v>
      </c>
      <c r="Q157" s="188">
        <f>IF(I157=Menu!$C$10,M157,M157*I157/30)</f>
        <v>0</v>
      </c>
      <c r="R157" s="195"/>
      <c r="S157" s="195"/>
      <c r="T157" s="195"/>
      <c r="U157" s="195"/>
      <c r="V157" s="9">
        <f t="shared" si="17"/>
        <v>0</v>
      </c>
      <c r="W157" s="195"/>
      <c r="X157" s="195"/>
      <c r="Y157" s="195"/>
      <c r="Z157" s="195"/>
      <c r="AA157" s="10">
        <f t="shared" si="18"/>
        <v>0</v>
      </c>
      <c r="AB157" s="195"/>
      <c r="AC157" s="11">
        <f t="shared" si="19"/>
        <v>0</v>
      </c>
      <c r="AD157" s="27" t="str">
        <f t="shared" si="20"/>
        <v xml:space="preserve"> - </v>
      </c>
      <c r="CP157" s="170"/>
    </row>
    <row r="158" spans="1:94" x14ac:dyDescent="0.25">
      <c r="A158" s="187">
        <f t="shared" si="16"/>
        <v>149</v>
      </c>
      <c r="B158" s="12"/>
      <c r="C158" s="13"/>
      <c r="D158" s="12"/>
      <c r="E158" s="12"/>
      <c r="F158" s="194"/>
      <c r="G158" s="194"/>
      <c r="H158" s="12"/>
      <c r="I158" s="14"/>
      <c r="J158" s="15"/>
      <c r="K158" s="15"/>
      <c r="L158" s="15"/>
      <c r="M158" s="15"/>
      <c r="N158" s="188">
        <f>IF(I158=Menu!$C$10,J158,J158*I158/30)</f>
        <v>0</v>
      </c>
      <c r="O158" s="188">
        <f>IF(I158=Menu!$C$10,K158,K158*I158/30)</f>
        <v>0</v>
      </c>
      <c r="P158" s="188">
        <f>IF(I158=Menu!$C$10,L158,L158*I158/30)</f>
        <v>0</v>
      </c>
      <c r="Q158" s="188">
        <f>IF(I158=Menu!$C$10,M158,M158*I158/30)</f>
        <v>0</v>
      </c>
      <c r="R158" s="195"/>
      <c r="S158" s="195"/>
      <c r="T158" s="195"/>
      <c r="U158" s="195"/>
      <c r="V158" s="9">
        <f t="shared" si="17"/>
        <v>0</v>
      </c>
      <c r="W158" s="195"/>
      <c r="X158" s="195"/>
      <c r="Y158" s="195"/>
      <c r="Z158" s="195"/>
      <c r="AA158" s="10">
        <f t="shared" si="18"/>
        <v>0</v>
      </c>
      <c r="AB158" s="195"/>
      <c r="AC158" s="11">
        <f t="shared" si="19"/>
        <v>0</v>
      </c>
      <c r="AD158" s="27" t="str">
        <f t="shared" si="20"/>
        <v xml:space="preserve"> - </v>
      </c>
      <c r="CP158" s="170"/>
    </row>
    <row r="159" spans="1:94" x14ac:dyDescent="0.25">
      <c r="A159" s="187">
        <f t="shared" si="16"/>
        <v>150</v>
      </c>
      <c r="B159" s="12"/>
      <c r="C159" s="13"/>
      <c r="D159" s="12"/>
      <c r="E159" s="12"/>
      <c r="F159" s="194"/>
      <c r="G159" s="194"/>
      <c r="H159" s="12"/>
      <c r="I159" s="14"/>
      <c r="J159" s="15"/>
      <c r="K159" s="15"/>
      <c r="L159" s="15"/>
      <c r="M159" s="15"/>
      <c r="N159" s="188">
        <f>IF(I159=Menu!$C$10,J159,J159*I159/30)</f>
        <v>0</v>
      </c>
      <c r="O159" s="188">
        <f>IF(I159=Menu!$C$10,K159,K159*I159/30)</f>
        <v>0</v>
      </c>
      <c r="P159" s="188">
        <f>IF(I159=Menu!$C$10,L159,L159*I159/30)</f>
        <v>0</v>
      </c>
      <c r="Q159" s="188">
        <f>IF(I159=Menu!$C$10,M159,M159*I159/30)</f>
        <v>0</v>
      </c>
      <c r="R159" s="195"/>
      <c r="S159" s="195"/>
      <c r="T159" s="195"/>
      <c r="U159" s="195"/>
      <c r="V159" s="9">
        <f t="shared" si="17"/>
        <v>0</v>
      </c>
      <c r="W159" s="195"/>
      <c r="X159" s="195"/>
      <c r="Y159" s="195"/>
      <c r="Z159" s="195"/>
      <c r="AA159" s="10">
        <f t="shared" si="18"/>
        <v>0</v>
      </c>
      <c r="AB159" s="195"/>
      <c r="AC159" s="11">
        <f t="shared" si="19"/>
        <v>0</v>
      </c>
      <c r="AD159" s="27" t="str">
        <f t="shared" si="20"/>
        <v xml:space="preserve"> - </v>
      </c>
      <c r="CP159" s="170"/>
    </row>
    <row r="160" spans="1:94" x14ac:dyDescent="0.25">
      <c r="A160" s="187">
        <f t="shared" si="16"/>
        <v>151</v>
      </c>
      <c r="B160" s="12"/>
      <c r="C160" s="13"/>
      <c r="D160" s="12"/>
      <c r="E160" s="12"/>
      <c r="F160" s="194"/>
      <c r="G160" s="194"/>
      <c r="H160" s="12"/>
      <c r="I160" s="14"/>
      <c r="J160" s="15"/>
      <c r="K160" s="15"/>
      <c r="L160" s="15"/>
      <c r="M160" s="15"/>
      <c r="N160" s="188">
        <f>IF(I160=Menu!$C$10,J160,J160*I160/30)</f>
        <v>0</v>
      </c>
      <c r="O160" s="188">
        <f>IF(I160=Menu!$C$10,K160,K160*I160/30)</f>
        <v>0</v>
      </c>
      <c r="P160" s="188">
        <f>IF(I160=Menu!$C$10,L160,L160*I160/30)</f>
        <v>0</v>
      </c>
      <c r="Q160" s="188">
        <f>IF(I160=Menu!$C$10,M160,M160*I160/30)</f>
        <v>0</v>
      </c>
      <c r="R160" s="195"/>
      <c r="S160" s="195"/>
      <c r="T160" s="195"/>
      <c r="U160" s="195"/>
      <c r="V160" s="9">
        <f t="shared" si="17"/>
        <v>0</v>
      </c>
      <c r="W160" s="195"/>
      <c r="X160" s="195"/>
      <c r="Y160" s="195"/>
      <c r="Z160" s="195"/>
      <c r="AA160" s="10">
        <f t="shared" si="18"/>
        <v>0</v>
      </c>
      <c r="AB160" s="195"/>
      <c r="AC160" s="11">
        <f t="shared" si="19"/>
        <v>0</v>
      </c>
      <c r="AD160" s="27" t="str">
        <f t="shared" si="20"/>
        <v xml:space="preserve"> - </v>
      </c>
      <c r="CP160" s="170"/>
    </row>
    <row r="161" spans="1:98" x14ac:dyDescent="0.25">
      <c r="A161" s="187">
        <f t="shared" si="16"/>
        <v>152</v>
      </c>
      <c r="B161" s="12"/>
      <c r="C161" s="13"/>
      <c r="D161" s="12"/>
      <c r="E161" s="12"/>
      <c r="F161" s="194"/>
      <c r="G161" s="194"/>
      <c r="H161" s="12"/>
      <c r="I161" s="14"/>
      <c r="J161" s="15"/>
      <c r="K161" s="15"/>
      <c r="L161" s="15"/>
      <c r="M161" s="15"/>
      <c r="N161" s="188">
        <f>IF(I161=Menu!$C$10,J161,J161*I161/30)</f>
        <v>0</v>
      </c>
      <c r="O161" s="188">
        <f>IF(I161=Menu!$C$10,K161,K161*I161/30)</f>
        <v>0</v>
      </c>
      <c r="P161" s="188">
        <f>IF(I161=Menu!$C$10,L161,L161*I161/30)</f>
        <v>0</v>
      </c>
      <c r="Q161" s="188">
        <f>IF(I161=Menu!$C$10,M161,M161*I161/30)</f>
        <v>0</v>
      </c>
      <c r="R161" s="195"/>
      <c r="S161" s="195"/>
      <c r="T161" s="195"/>
      <c r="U161" s="195"/>
      <c r="V161" s="9">
        <f t="shared" si="17"/>
        <v>0</v>
      </c>
      <c r="W161" s="195"/>
      <c r="X161" s="195"/>
      <c r="Y161" s="195"/>
      <c r="Z161" s="195"/>
      <c r="AA161" s="10">
        <f t="shared" si="18"/>
        <v>0</v>
      </c>
      <c r="AB161" s="195"/>
      <c r="AC161" s="11">
        <f t="shared" si="19"/>
        <v>0</v>
      </c>
      <c r="AD161" s="27" t="str">
        <f t="shared" si="20"/>
        <v xml:space="preserve"> - </v>
      </c>
      <c r="CP161" s="170"/>
    </row>
    <row r="162" spans="1:98" x14ac:dyDescent="0.25">
      <c r="A162" s="187">
        <f t="shared" si="16"/>
        <v>153</v>
      </c>
      <c r="B162" s="12"/>
      <c r="C162" s="13"/>
      <c r="D162" s="12"/>
      <c r="E162" s="12"/>
      <c r="F162" s="194"/>
      <c r="G162" s="194"/>
      <c r="H162" s="12"/>
      <c r="I162" s="14"/>
      <c r="J162" s="15"/>
      <c r="K162" s="15"/>
      <c r="L162" s="15"/>
      <c r="M162" s="15"/>
      <c r="N162" s="188">
        <f>IF(I162=Menu!$C$10,J162,J162*I162/30)</f>
        <v>0</v>
      </c>
      <c r="O162" s="188">
        <f>IF(I162=Menu!$C$10,K162,K162*I162/30)</f>
        <v>0</v>
      </c>
      <c r="P162" s="188">
        <f>IF(I162=Menu!$C$10,L162,L162*I162/30)</f>
        <v>0</v>
      </c>
      <c r="Q162" s="188">
        <f>IF(I162=Menu!$C$10,M162,M162*I162/30)</f>
        <v>0</v>
      </c>
      <c r="R162" s="195"/>
      <c r="S162" s="195"/>
      <c r="T162" s="195"/>
      <c r="U162" s="195"/>
      <c r="V162" s="9">
        <f t="shared" si="17"/>
        <v>0</v>
      </c>
      <c r="W162" s="195"/>
      <c r="X162" s="195"/>
      <c r="Y162" s="195"/>
      <c r="Z162" s="195"/>
      <c r="AA162" s="10">
        <f t="shared" si="18"/>
        <v>0</v>
      </c>
      <c r="AB162" s="195"/>
      <c r="AC162" s="11">
        <f t="shared" si="19"/>
        <v>0</v>
      </c>
      <c r="AD162" s="27" t="str">
        <f t="shared" si="20"/>
        <v xml:space="preserve"> - </v>
      </c>
      <c r="CP162" s="170"/>
    </row>
    <row r="163" spans="1:98" x14ac:dyDescent="0.25">
      <c r="A163" s="187">
        <f t="shared" si="16"/>
        <v>154</v>
      </c>
      <c r="B163" s="12"/>
      <c r="C163" s="13"/>
      <c r="D163" s="12"/>
      <c r="E163" s="12"/>
      <c r="F163" s="194"/>
      <c r="G163" s="194"/>
      <c r="H163" s="12"/>
      <c r="I163" s="14"/>
      <c r="J163" s="15"/>
      <c r="K163" s="15"/>
      <c r="L163" s="15"/>
      <c r="M163" s="15"/>
      <c r="N163" s="188">
        <f>IF(I163=Menu!$C$10,J163,J163*I163/30)</f>
        <v>0</v>
      </c>
      <c r="O163" s="188">
        <f>IF(I163=Menu!$C$10,K163,K163*I163/30)</f>
        <v>0</v>
      </c>
      <c r="P163" s="188">
        <f>IF(I163=Menu!$C$10,L163,L163*I163/30)</f>
        <v>0</v>
      </c>
      <c r="Q163" s="188">
        <f>IF(I163=Menu!$C$10,M163,M163*I163/30)</f>
        <v>0</v>
      </c>
      <c r="R163" s="195"/>
      <c r="S163" s="195"/>
      <c r="T163" s="195"/>
      <c r="U163" s="195"/>
      <c r="V163" s="9">
        <f t="shared" si="17"/>
        <v>0</v>
      </c>
      <c r="W163" s="195"/>
      <c r="X163" s="195"/>
      <c r="Y163" s="195"/>
      <c r="Z163" s="195"/>
      <c r="AA163" s="10">
        <f t="shared" si="18"/>
        <v>0</v>
      </c>
      <c r="AB163" s="195"/>
      <c r="AC163" s="11">
        <f t="shared" si="19"/>
        <v>0</v>
      </c>
      <c r="AD163" s="27" t="str">
        <f t="shared" si="20"/>
        <v xml:space="preserve"> - </v>
      </c>
      <c r="CP163" s="170"/>
    </row>
    <row r="164" spans="1:98" x14ac:dyDescent="0.25">
      <c r="A164" s="187">
        <f t="shared" si="16"/>
        <v>155</v>
      </c>
      <c r="B164" s="12"/>
      <c r="C164" s="13"/>
      <c r="D164" s="12"/>
      <c r="E164" s="12"/>
      <c r="F164" s="194"/>
      <c r="G164" s="194"/>
      <c r="H164" s="12"/>
      <c r="I164" s="14"/>
      <c r="J164" s="15"/>
      <c r="K164" s="15"/>
      <c r="L164" s="15"/>
      <c r="M164" s="15"/>
      <c r="N164" s="188">
        <f>IF(I164=Menu!$C$10,J164,J164*I164/30)</f>
        <v>0</v>
      </c>
      <c r="O164" s="188">
        <f>IF(I164=Menu!$C$10,K164,K164*I164/30)</f>
        <v>0</v>
      </c>
      <c r="P164" s="188">
        <f>IF(I164=Menu!$C$10,L164,L164*I164/30)</f>
        <v>0</v>
      </c>
      <c r="Q164" s="188">
        <f>IF(I164=Menu!$C$10,M164,M164*I164/30)</f>
        <v>0</v>
      </c>
      <c r="R164" s="195"/>
      <c r="S164" s="195"/>
      <c r="T164" s="195"/>
      <c r="U164" s="195"/>
      <c r="V164" s="9">
        <f t="shared" si="17"/>
        <v>0</v>
      </c>
      <c r="W164" s="195"/>
      <c r="X164" s="195"/>
      <c r="Y164" s="195"/>
      <c r="Z164" s="195"/>
      <c r="AA164" s="10">
        <f t="shared" si="18"/>
        <v>0</v>
      </c>
      <c r="AB164" s="195"/>
      <c r="AC164" s="11">
        <f t="shared" si="19"/>
        <v>0</v>
      </c>
      <c r="AD164" s="27" t="str">
        <f t="shared" si="20"/>
        <v xml:space="preserve"> - </v>
      </c>
      <c r="CP164" s="170"/>
    </row>
    <row r="165" spans="1:98" x14ac:dyDescent="0.25">
      <c r="A165" s="187">
        <f t="shared" si="16"/>
        <v>156</v>
      </c>
      <c r="B165" s="12"/>
      <c r="C165" s="13"/>
      <c r="D165" s="12"/>
      <c r="E165" s="12"/>
      <c r="F165" s="194"/>
      <c r="G165" s="194"/>
      <c r="H165" s="12"/>
      <c r="I165" s="14"/>
      <c r="J165" s="15"/>
      <c r="K165" s="15"/>
      <c r="L165" s="15"/>
      <c r="M165" s="15"/>
      <c r="N165" s="188">
        <f>IF(I165=Menu!$C$10,J165,J165*I165/30)</f>
        <v>0</v>
      </c>
      <c r="O165" s="188">
        <f>IF(I165=Menu!$C$10,K165,K165*I165/30)</f>
        <v>0</v>
      </c>
      <c r="P165" s="188">
        <f>IF(I165=Menu!$C$10,L165,L165*I165/30)</f>
        <v>0</v>
      </c>
      <c r="Q165" s="188">
        <f>IF(I165=Menu!$C$10,M165,M165*I165/30)</f>
        <v>0</v>
      </c>
      <c r="R165" s="195"/>
      <c r="S165" s="195"/>
      <c r="T165" s="195"/>
      <c r="U165" s="195"/>
      <c r="V165" s="9">
        <f t="shared" si="17"/>
        <v>0</v>
      </c>
      <c r="W165" s="195"/>
      <c r="X165" s="195"/>
      <c r="Y165" s="195"/>
      <c r="Z165" s="195"/>
      <c r="AA165" s="10">
        <f t="shared" si="18"/>
        <v>0</v>
      </c>
      <c r="AB165" s="195"/>
      <c r="AC165" s="11">
        <f t="shared" si="19"/>
        <v>0</v>
      </c>
      <c r="AD165" s="27" t="str">
        <f t="shared" si="20"/>
        <v xml:space="preserve"> - </v>
      </c>
      <c r="CP165" s="170"/>
    </row>
    <row r="166" spans="1:98" x14ac:dyDescent="0.25">
      <c r="A166" s="187">
        <f t="shared" si="16"/>
        <v>157</v>
      </c>
      <c r="B166" s="12"/>
      <c r="C166" s="13"/>
      <c r="D166" s="12"/>
      <c r="E166" s="12"/>
      <c r="F166" s="194"/>
      <c r="G166" s="194"/>
      <c r="H166" s="12"/>
      <c r="I166" s="14"/>
      <c r="J166" s="15"/>
      <c r="K166" s="15"/>
      <c r="L166" s="15"/>
      <c r="M166" s="15"/>
      <c r="N166" s="188">
        <f>IF(I166=Menu!$C$10,J166,J166*I166/30)</f>
        <v>0</v>
      </c>
      <c r="O166" s="188">
        <f>IF(I166=Menu!$C$10,K166,K166*I166/30)</f>
        <v>0</v>
      </c>
      <c r="P166" s="188">
        <f>IF(I166=Menu!$C$10,L166,L166*I166/30)</f>
        <v>0</v>
      </c>
      <c r="Q166" s="188">
        <f>IF(I166=Menu!$C$10,M166,M166*I166/30)</f>
        <v>0</v>
      </c>
      <c r="R166" s="195"/>
      <c r="S166" s="195"/>
      <c r="T166" s="195"/>
      <c r="U166" s="195"/>
      <c r="V166" s="9">
        <f t="shared" si="17"/>
        <v>0</v>
      </c>
      <c r="W166" s="195"/>
      <c r="X166" s="195"/>
      <c r="Y166" s="195"/>
      <c r="Z166" s="195"/>
      <c r="AA166" s="10">
        <f t="shared" si="18"/>
        <v>0</v>
      </c>
      <c r="AB166" s="195"/>
      <c r="AC166" s="11">
        <f t="shared" si="19"/>
        <v>0</v>
      </c>
      <c r="AD166" s="27" t="str">
        <f t="shared" si="20"/>
        <v xml:space="preserve"> - </v>
      </c>
      <c r="CP166" s="170"/>
    </row>
    <row r="167" spans="1:98" x14ac:dyDescent="0.25">
      <c r="A167" s="187">
        <f t="shared" si="16"/>
        <v>158</v>
      </c>
      <c r="B167" s="12"/>
      <c r="C167" s="13"/>
      <c r="D167" s="12"/>
      <c r="E167" s="12"/>
      <c r="F167" s="194"/>
      <c r="G167" s="194"/>
      <c r="H167" s="12"/>
      <c r="I167" s="14"/>
      <c r="J167" s="15"/>
      <c r="K167" s="15"/>
      <c r="L167" s="15"/>
      <c r="M167" s="15"/>
      <c r="N167" s="188">
        <f>IF(I167=Menu!$C$10,J167,J167*I167/30)</f>
        <v>0</v>
      </c>
      <c r="O167" s="188">
        <f>IF(I167=Menu!$C$10,K167,K167*I167/30)</f>
        <v>0</v>
      </c>
      <c r="P167" s="188">
        <f>IF(I167=Menu!$C$10,L167,L167*I167/30)</f>
        <v>0</v>
      </c>
      <c r="Q167" s="188">
        <f>IF(I167=Menu!$C$10,M167,M167*I167/30)</f>
        <v>0</v>
      </c>
      <c r="R167" s="195"/>
      <c r="S167" s="195"/>
      <c r="T167" s="195"/>
      <c r="U167" s="195"/>
      <c r="V167" s="9">
        <f t="shared" si="17"/>
        <v>0</v>
      </c>
      <c r="W167" s="195"/>
      <c r="X167" s="195"/>
      <c r="Y167" s="195"/>
      <c r="Z167" s="195"/>
      <c r="AA167" s="10">
        <f t="shared" si="18"/>
        <v>0</v>
      </c>
      <c r="AB167" s="195"/>
      <c r="AC167" s="11">
        <f t="shared" si="19"/>
        <v>0</v>
      </c>
      <c r="AD167" s="27" t="str">
        <f t="shared" si="20"/>
        <v xml:space="preserve"> - </v>
      </c>
      <c r="CP167" s="170"/>
    </row>
    <row r="168" spans="1:98" x14ac:dyDescent="0.25">
      <c r="A168" s="187">
        <f t="shared" si="16"/>
        <v>159</v>
      </c>
      <c r="B168" s="12"/>
      <c r="C168" s="13"/>
      <c r="D168" s="12"/>
      <c r="E168" s="12"/>
      <c r="F168" s="194"/>
      <c r="G168" s="194"/>
      <c r="H168" s="12"/>
      <c r="I168" s="14"/>
      <c r="J168" s="15"/>
      <c r="K168" s="15"/>
      <c r="L168" s="15"/>
      <c r="M168" s="15"/>
      <c r="N168" s="188">
        <f>IF(I168=Menu!$C$10,J168,J168*I168/30)</f>
        <v>0</v>
      </c>
      <c r="O168" s="188">
        <f>IF(I168=Menu!$C$10,K168,K168*I168/30)</f>
        <v>0</v>
      </c>
      <c r="P168" s="188">
        <f>IF(I168=Menu!$C$10,L168,L168*I168/30)</f>
        <v>0</v>
      </c>
      <c r="Q168" s="188">
        <f>IF(I168=Menu!$C$10,M168,M168*I168/30)</f>
        <v>0</v>
      </c>
      <c r="R168" s="195"/>
      <c r="S168" s="195"/>
      <c r="T168" s="195"/>
      <c r="U168" s="195"/>
      <c r="V168" s="9">
        <f t="shared" si="17"/>
        <v>0</v>
      </c>
      <c r="W168" s="195"/>
      <c r="X168" s="195"/>
      <c r="Y168" s="195"/>
      <c r="Z168" s="195"/>
      <c r="AA168" s="10">
        <f t="shared" si="18"/>
        <v>0</v>
      </c>
      <c r="AB168" s="195"/>
      <c r="AC168" s="11">
        <f t="shared" si="19"/>
        <v>0</v>
      </c>
      <c r="AD168" s="27" t="str">
        <f t="shared" si="20"/>
        <v xml:space="preserve"> - </v>
      </c>
      <c r="CP168" s="170"/>
    </row>
    <row r="169" spans="1:98" x14ac:dyDescent="0.25">
      <c r="A169" s="187">
        <f t="shared" si="16"/>
        <v>160</v>
      </c>
      <c r="B169" s="12"/>
      <c r="C169" s="13"/>
      <c r="D169" s="12"/>
      <c r="E169" s="12"/>
      <c r="F169" s="194"/>
      <c r="G169" s="194"/>
      <c r="H169" s="12"/>
      <c r="I169" s="14"/>
      <c r="J169" s="15"/>
      <c r="K169" s="15"/>
      <c r="L169" s="15"/>
      <c r="M169" s="15"/>
      <c r="N169" s="188">
        <f>IF(I169=Menu!$C$10,J169,J169*I169/30)</f>
        <v>0</v>
      </c>
      <c r="O169" s="188">
        <f>IF(I169=Menu!$C$10,K169,K169*I169/30)</f>
        <v>0</v>
      </c>
      <c r="P169" s="188">
        <f>IF(I169=Menu!$C$10,L169,L169*I169/30)</f>
        <v>0</v>
      </c>
      <c r="Q169" s="188">
        <f>IF(I169=Menu!$C$10,M169,M169*I169/30)</f>
        <v>0</v>
      </c>
      <c r="R169" s="195"/>
      <c r="S169" s="195"/>
      <c r="T169" s="195"/>
      <c r="U169" s="195"/>
      <c r="V169" s="9">
        <f t="shared" si="17"/>
        <v>0</v>
      </c>
      <c r="W169" s="195"/>
      <c r="X169" s="195"/>
      <c r="Y169" s="195"/>
      <c r="Z169" s="195"/>
      <c r="AA169" s="10">
        <f t="shared" si="18"/>
        <v>0</v>
      </c>
      <c r="AB169" s="195"/>
      <c r="AC169" s="11">
        <f t="shared" si="19"/>
        <v>0</v>
      </c>
      <c r="AD169" s="27" t="str">
        <f t="shared" si="20"/>
        <v xml:space="preserve"> - </v>
      </c>
      <c r="CP169" s="170"/>
    </row>
    <row r="170" spans="1:98" x14ac:dyDescent="0.25">
      <c r="CP170" s="170" t="s">
        <v>18</v>
      </c>
    </row>
    <row r="171" spans="1:98" x14ac:dyDescent="0.25">
      <c r="H171" s="62" t="s">
        <v>261</v>
      </c>
      <c r="N171" s="189">
        <f>SUMIF($AD$10:$AD$169,H171,$N$10:$N$169)</f>
        <v>0</v>
      </c>
      <c r="O171" s="189">
        <f t="shared" ref="O171:AC171" si="21">SUMIF($AD10:$AD169,$H$171,O10:O169)</f>
        <v>0</v>
      </c>
      <c r="P171" s="189">
        <f t="shared" si="21"/>
        <v>0</v>
      </c>
      <c r="Q171" s="189">
        <f t="shared" si="21"/>
        <v>0</v>
      </c>
      <c r="R171" s="189">
        <f t="shared" si="21"/>
        <v>0</v>
      </c>
      <c r="S171" s="189">
        <f t="shared" si="21"/>
        <v>0</v>
      </c>
      <c r="T171" s="189">
        <f t="shared" si="21"/>
        <v>0</v>
      </c>
      <c r="U171" s="189">
        <f t="shared" si="21"/>
        <v>0</v>
      </c>
      <c r="V171" s="189">
        <f t="shared" si="21"/>
        <v>0</v>
      </c>
      <c r="W171" s="189">
        <f t="shared" si="21"/>
        <v>0</v>
      </c>
      <c r="X171" s="189">
        <f t="shared" si="21"/>
        <v>0</v>
      </c>
      <c r="Y171" s="189">
        <f t="shared" si="21"/>
        <v>0</v>
      </c>
      <c r="Z171" s="189">
        <f t="shared" si="21"/>
        <v>0</v>
      </c>
      <c r="AA171" s="189">
        <f t="shared" si="21"/>
        <v>0</v>
      </c>
      <c r="AB171" s="189">
        <f t="shared" si="21"/>
        <v>0</v>
      </c>
      <c r="AC171" s="189">
        <f t="shared" si="21"/>
        <v>0</v>
      </c>
      <c r="CP171" s="170" t="s">
        <v>19</v>
      </c>
    </row>
    <row r="172" spans="1:98" x14ac:dyDescent="0.25">
      <c r="H172" s="62" t="s">
        <v>260</v>
      </c>
      <c r="N172" s="189">
        <f>SUMIF($AD$10:$AD$169,$H$172,N10:N169)</f>
        <v>0</v>
      </c>
      <c r="O172" s="189">
        <f t="shared" ref="O172:AC172" si="22">SUMIF($AD$10:$AD$169,$H$172,O10:O169)</f>
        <v>0</v>
      </c>
      <c r="P172" s="189">
        <f t="shared" si="22"/>
        <v>0</v>
      </c>
      <c r="Q172" s="189">
        <f t="shared" si="22"/>
        <v>0</v>
      </c>
      <c r="R172" s="189">
        <f t="shared" si="22"/>
        <v>0</v>
      </c>
      <c r="S172" s="189">
        <f t="shared" si="22"/>
        <v>0</v>
      </c>
      <c r="T172" s="189">
        <f t="shared" si="22"/>
        <v>0</v>
      </c>
      <c r="U172" s="189">
        <f t="shared" si="22"/>
        <v>0</v>
      </c>
      <c r="V172" s="189">
        <f t="shared" si="22"/>
        <v>0</v>
      </c>
      <c r="W172" s="189">
        <f t="shared" si="22"/>
        <v>0</v>
      </c>
      <c r="X172" s="189">
        <f t="shared" si="22"/>
        <v>0</v>
      </c>
      <c r="Y172" s="189">
        <f t="shared" si="22"/>
        <v>0</v>
      </c>
      <c r="Z172" s="189">
        <f t="shared" si="22"/>
        <v>0</v>
      </c>
      <c r="AA172" s="189">
        <f t="shared" si="22"/>
        <v>0</v>
      </c>
      <c r="AB172" s="189">
        <f t="shared" si="22"/>
        <v>0</v>
      </c>
      <c r="AC172" s="189">
        <f t="shared" si="22"/>
        <v>0</v>
      </c>
      <c r="CP172" s="170" t="s">
        <v>20</v>
      </c>
      <c r="CQ172" s="5" t="e">
        <f>#REF!</f>
        <v>#REF!</v>
      </c>
      <c r="CR172" s="190" t="s">
        <v>21</v>
      </c>
      <c r="CS172" s="5" t="e">
        <f>#REF!</f>
        <v>#REF!</v>
      </c>
    </row>
    <row r="173" spans="1:98" x14ac:dyDescent="0.25">
      <c r="H173" s="62" t="s">
        <v>217</v>
      </c>
      <c r="N173" s="189">
        <f>SUMIF($AD$10:$AD$169,$H$173,N10:N169)</f>
        <v>0</v>
      </c>
      <c r="O173" s="189">
        <f t="shared" ref="O173:AC173" si="23">SUMIF($AD$10:$AD$169,$H$173,O10:O169)</f>
        <v>0</v>
      </c>
      <c r="P173" s="189">
        <f t="shared" si="23"/>
        <v>0</v>
      </c>
      <c r="Q173" s="189">
        <f t="shared" si="23"/>
        <v>0</v>
      </c>
      <c r="R173" s="189">
        <f t="shared" si="23"/>
        <v>0</v>
      </c>
      <c r="S173" s="189">
        <f t="shared" si="23"/>
        <v>0</v>
      </c>
      <c r="T173" s="189">
        <f t="shared" si="23"/>
        <v>0</v>
      </c>
      <c r="U173" s="189">
        <f t="shared" si="23"/>
        <v>0</v>
      </c>
      <c r="V173" s="189">
        <f t="shared" si="23"/>
        <v>0</v>
      </c>
      <c r="W173" s="189">
        <f t="shared" si="23"/>
        <v>0</v>
      </c>
      <c r="X173" s="189">
        <f t="shared" si="23"/>
        <v>0</v>
      </c>
      <c r="Y173" s="189">
        <f t="shared" si="23"/>
        <v>0</v>
      </c>
      <c r="Z173" s="189">
        <f t="shared" si="23"/>
        <v>0</v>
      </c>
      <c r="AA173" s="189">
        <f t="shared" si="23"/>
        <v>0</v>
      </c>
      <c r="AB173" s="189">
        <f t="shared" si="23"/>
        <v>0</v>
      </c>
      <c r="AC173" s="189">
        <f t="shared" si="23"/>
        <v>0</v>
      </c>
    </row>
    <row r="174" spans="1:98" x14ac:dyDescent="0.25">
      <c r="H174" s="62" t="s">
        <v>218</v>
      </c>
      <c r="N174" s="189">
        <f>SUMIF($AD$10:$AD$169,$H$174,N10:N169)</f>
        <v>0</v>
      </c>
      <c r="O174" s="189">
        <f t="shared" ref="O174:AC174" si="24">SUMIF($AD$10:$AD$169,$H$174,O10:O169)</f>
        <v>0</v>
      </c>
      <c r="P174" s="189">
        <f t="shared" si="24"/>
        <v>0</v>
      </c>
      <c r="Q174" s="189">
        <f t="shared" si="24"/>
        <v>0</v>
      </c>
      <c r="R174" s="189">
        <f t="shared" si="24"/>
        <v>0</v>
      </c>
      <c r="S174" s="189">
        <f t="shared" si="24"/>
        <v>0</v>
      </c>
      <c r="T174" s="189">
        <f t="shared" si="24"/>
        <v>0</v>
      </c>
      <c r="U174" s="189">
        <f t="shared" si="24"/>
        <v>0</v>
      </c>
      <c r="V174" s="189">
        <f t="shared" si="24"/>
        <v>0</v>
      </c>
      <c r="W174" s="189">
        <f t="shared" si="24"/>
        <v>0</v>
      </c>
      <c r="X174" s="189">
        <f t="shared" si="24"/>
        <v>0</v>
      </c>
      <c r="Y174" s="189">
        <f t="shared" si="24"/>
        <v>0</v>
      </c>
      <c r="Z174" s="189">
        <f t="shared" si="24"/>
        <v>0</v>
      </c>
      <c r="AA174" s="189">
        <f t="shared" si="24"/>
        <v>0</v>
      </c>
      <c r="AB174" s="189">
        <f t="shared" si="24"/>
        <v>0</v>
      </c>
      <c r="AC174" s="189">
        <f t="shared" si="24"/>
        <v>0</v>
      </c>
      <c r="CP174" s="170" t="s">
        <v>22</v>
      </c>
      <c r="CR174" s="190" t="s">
        <v>5</v>
      </c>
      <c r="CT174" s="170" t="s">
        <v>23</v>
      </c>
    </row>
    <row r="175" spans="1:98" x14ac:dyDescent="0.25">
      <c r="H175" s="62" t="s">
        <v>233</v>
      </c>
      <c r="N175" s="189">
        <f>SUMIF($AD$10:$AD$169,$H$175,N10:N169)</f>
        <v>0</v>
      </c>
      <c r="O175" s="189">
        <f t="shared" ref="O175:AC175" si="25">SUMIF($AD$10:$AD$169,$H$175,O10:O169)</f>
        <v>0</v>
      </c>
      <c r="P175" s="189">
        <f t="shared" si="25"/>
        <v>0</v>
      </c>
      <c r="Q175" s="189">
        <f t="shared" si="25"/>
        <v>0</v>
      </c>
      <c r="R175" s="189">
        <f t="shared" si="25"/>
        <v>0</v>
      </c>
      <c r="S175" s="189">
        <f t="shared" si="25"/>
        <v>0</v>
      </c>
      <c r="T175" s="189">
        <f t="shared" si="25"/>
        <v>0</v>
      </c>
      <c r="U175" s="189">
        <f t="shared" si="25"/>
        <v>0</v>
      </c>
      <c r="V175" s="189">
        <f t="shared" si="25"/>
        <v>0</v>
      </c>
      <c r="W175" s="189">
        <f t="shared" si="25"/>
        <v>0</v>
      </c>
      <c r="X175" s="189">
        <f t="shared" si="25"/>
        <v>0</v>
      </c>
      <c r="Y175" s="189">
        <f t="shared" si="25"/>
        <v>0</v>
      </c>
      <c r="Z175" s="189">
        <f t="shared" si="25"/>
        <v>0</v>
      </c>
      <c r="AA175" s="189">
        <f t="shared" si="25"/>
        <v>0</v>
      </c>
      <c r="AB175" s="189">
        <f t="shared" si="25"/>
        <v>0</v>
      </c>
      <c r="AC175" s="189">
        <f t="shared" si="25"/>
        <v>0</v>
      </c>
      <c r="CQ175" s="170" t="s">
        <v>6</v>
      </c>
      <c r="CR175" s="191" t="e">
        <f>#REF!</f>
        <v>#REF!</v>
      </c>
      <c r="CT175" s="5" t="e">
        <f>CS172*CR175</f>
        <v>#REF!</v>
      </c>
    </row>
    <row r="176" spans="1:98" x14ac:dyDescent="0.25">
      <c r="H176" s="62" t="s">
        <v>234</v>
      </c>
      <c r="N176" s="189">
        <f>SUMIF($AD$10:$AD$169,$H$176,N10:N169)</f>
        <v>0</v>
      </c>
      <c r="O176" s="189">
        <f t="shared" ref="O176:AC176" si="26">SUMIF($AD$10:$AD$169,$H$176,O10:O169)</f>
        <v>0</v>
      </c>
      <c r="P176" s="189">
        <f t="shared" si="26"/>
        <v>0</v>
      </c>
      <c r="Q176" s="189">
        <f t="shared" si="26"/>
        <v>0</v>
      </c>
      <c r="R176" s="189">
        <f t="shared" si="26"/>
        <v>0</v>
      </c>
      <c r="S176" s="189">
        <f t="shared" si="26"/>
        <v>0</v>
      </c>
      <c r="T176" s="189">
        <f t="shared" si="26"/>
        <v>0</v>
      </c>
      <c r="U176" s="189">
        <f t="shared" si="26"/>
        <v>0</v>
      </c>
      <c r="V176" s="189">
        <f t="shared" si="26"/>
        <v>0</v>
      </c>
      <c r="W176" s="189">
        <f t="shared" si="26"/>
        <v>0</v>
      </c>
      <c r="X176" s="189">
        <f t="shared" si="26"/>
        <v>0</v>
      </c>
      <c r="Y176" s="189">
        <f t="shared" si="26"/>
        <v>0</v>
      </c>
      <c r="Z176" s="189">
        <f t="shared" si="26"/>
        <v>0</v>
      </c>
      <c r="AA176" s="189">
        <f t="shared" si="26"/>
        <v>0</v>
      </c>
      <c r="AB176" s="189">
        <f t="shared" si="26"/>
        <v>0</v>
      </c>
      <c r="AC176" s="189">
        <f t="shared" si="26"/>
        <v>0</v>
      </c>
      <c r="CQ176" s="170" t="s">
        <v>7</v>
      </c>
      <c r="CR176" s="191"/>
      <c r="CT176" s="5" t="e">
        <f>#REF!</f>
        <v>#REF!</v>
      </c>
    </row>
    <row r="177" spans="8:98" x14ac:dyDescent="0.25">
      <c r="H177" s="62" t="s">
        <v>235</v>
      </c>
      <c r="N177" s="189">
        <f>SUMIF($AD$10:$AD$169,$H$177,N10:N169)</f>
        <v>0</v>
      </c>
      <c r="O177" s="189">
        <f t="shared" ref="O177:AC177" si="27">SUMIF($AD$10:$AD$169,$H$177,O10:O169)</f>
        <v>0</v>
      </c>
      <c r="P177" s="189">
        <f t="shared" si="27"/>
        <v>0</v>
      </c>
      <c r="Q177" s="189">
        <f t="shared" si="27"/>
        <v>0</v>
      </c>
      <c r="R177" s="189">
        <f t="shared" si="27"/>
        <v>0</v>
      </c>
      <c r="S177" s="189">
        <f t="shared" si="27"/>
        <v>0</v>
      </c>
      <c r="T177" s="189">
        <f t="shared" si="27"/>
        <v>0</v>
      </c>
      <c r="U177" s="189">
        <f t="shared" si="27"/>
        <v>0</v>
      </c>
      <c r="V177" s="189">
        <f t="shared" si="27"/>
        <v>0</v>
      </c>
      <c r="W177" s="189">
        <f t="shared" si="27"/>
        <v>0</v>
      </c>
      <c r="X177" s="189">
        <f t="shared" si="27"/>
        <v>0</v>
      </c>
      <c r="Y177" s="189">
        <f t="shared" si="27"/>
        <v>0</v>
      </c>
      <c r="Z177" s="189">
        <f t="shared" si="27"/>
        <v>0</v>
      </c>
      <c r="AA177" s="189">
        <f t="shared" si="27"/>
        <v>0</v>
      </c>
      <c r="AB177" s="189">
        <f t="shared" si="27"/>
        <v>0</v>
      </c>
      <c r="AC177" s="189">
        <f t="shared" si="27"/>
        <v>0</v>
      </c>
      <c r="CQ177" s="170" t="s">
        <v>8</v>
      </c>
      <c r="CR177" s="191"/>
      <c r="CT177" s="5" t="e">
        <f>#REF!</f>
        <v>#REF!</v>
      </c>
    </row>
    <row r="178" spans="8:98" x14ac:dyDescent="0.25">
      <c r="H178" s="62" t="s">
        <v>236</v>
      </c>
      <c r="N178" s="189">
        <f>SUMIF($AD$10:$AD$169,$H$178,N10:N169)</f>
        <v>0</v>
      </c>
      <c r="O178" s="189">
        <f t="shared" ref="O178:AC178" si="28">SUMIF($AD$10:$AD$169,$H$178,O10:O169)</f>
        <v>0</v>
      </c>
      <c r="P178" s="189">
        <f t="shared" si="28"/>
        <v>0</v>
      </c>
      <c r="Q178" s="189">
        <f t="shared" si="28"/>
        <v>0</v>
      </c>
      <c r="R178" s="189">
        <f t="shared" si="28"/>
        <v>0</v>
      </c>
      <c r="S178" s="189">
        <f t="shared" si="28"/>
        <v>0</v>
      </c>
      <c r="T178" s="189">
        <f t="shared" si="28"/>
        <v>0</v>
      </c>
      <c r="U178" s="189">
        <f t="shared" si="28"/>
        <v>0</v>
      </c>
      <c r="V178" s="189">
        <f t="shared" si="28"/>
        <v>0</v>
      </c>
      <c r="W178" s="189">
        <f t="shared" si="28"/>
        <v>0</v>
      </c>
      <c r="X178" s="189">
        <f t="shared" si="28"/>
        <v>0</v>
      </c>
      <c r="Y178" s="189">
        <f t="shared" si="28"/>
        <v>0</v>
      </c>
      <c r="Z178" s="189">
        <f t="shared" si="28"/>
        <v>0</v>
      </c>
      <c r="AA178" s="189">
        <f t="shared" si="28"/>
        <v>0</v>
      </c>
      <c r="AB178" s="189">
        <f t="shared" si="28"/>
        <v>0</v>
      </c>
      <c r="AC178" s="189">
        <f t="shared" si="28"/>
        <v>0</v>
      </c>
      <c r="CQ178" s="170" t="s">
        <v>24</v>
      </c>
      <c r="CR178" s="191" t="e">
        <f>#REF!</f>
        <v>#REF!</v>
      </c>
      <c r="CT178" s="5" t="e">
        <f>CS172*CR178</f>
        <v>#REF!</v>
      </c>
    </row>
    <row r="179" spans="8:98" x14ac:dyDescent="0.25">
      <c r="H179" s="62" t="s">
        <v>237</v>
      </c>
      <c r="N179" s="189">
        <f>SUMIF($AD$10:$AD$169,$H$179,N10:N169)</f>
        <v>0</v>
      </c>
      <c r="O179" s="189">
        <f t="shared" ref="O179:AC179" si="29">SUMIF($AD$10:$AD$169,$H$179,O10:O169)</f>
        <v>0</v>
      </c>
      <c r="P179" s="189">
        <f t="shared" si="29"/>
        <v>0</v>
      </c>
      <c r="Q179" s="189">
        <f t="shared" si="29"/>
        <v>0</v>
      </c>
      <c r="R179" s="189">
        <f t="shared" si="29"/>
        <v>0</v>
      </c>
      <c r="S179" s="189">
        <f t="shared" si="29"/>
        <v>0</v>
      </c>
      <c r="T179" s="189">
        <f t="shared" si="29"/>
        <v>0</v>
      </c>
      <c r="U179" s="189">
        <f t="shared" si="29"/>
        <v>0</v>
      </c>
      <c r="V179" s="189">
        <f t="shared" si="29"/>
        <v>0</v>
      </c>
      <c r="W179" s="189">
        <f t="shared" si="29"/>
        <v>0</v>
      </c>
      <c r="X179" s="189">
        <f t="shared" si="29"/>
        <v>0</v>
      </c>
      <c r="Y179" s="189">
        <f t="shared" si="29"/>
        <v>0</v>
      </c>
      <c r="Z179" s="189">
        <f t="shared" si="29"/>
        <v>0</v>
      </c>
      <c r="AA179" s="189">
        <f t="shared" si="29"/>
        <v>0</v>
      </c>
      <c r="AB179" s="189">
        <f t="shared" si="29"/>
        <v>0</v>
      </c>
      <c r="AC179" s="189">
        <f t="shared" si="29"/>
        <v>0</v>
      </c>
      <c r="CQ179" s="170" t="s">
        <v>9</v>
      </c>
      <c r="CR179" s="191"/>
      <c r="CT179" s="5" t="e">
        <f>#REF!</f>
        <v>#REF!</v>
      </c>
    </row>
    <row r="180" spans="8:98" x14ac:dyDescent="0.25">
      <c r="H180" s="62" t="s">
        <v>238</v>
      </c>
      <c r="N180" s="189">
        <f>SUMIF($AD$10:$AD$169,$H$180,N10:N169)</f>
        <v>0</v>
      </c>
      <c r="O180" s="189">
        <f t="shared" ref="O180:AC180" si="30">SUMIF($AD$10:$AD$169,$H$180,O10:O169)</f>
        <v>0</v>
      </c>
      <c r="P180" s="189">
        <f t="shared" si="30"/>
        <v>0</v>
      </c>
      <c r="Q180" s="189">
        <f t="shared" si="30"/>
        <v>0</v>
      </c>
      <c r="R180" s="189">
        <f t="shared" si="30"/>
        <v>0</v>
      </c>
      <c r="S180" s="189">
        <f t="shared" si="30"/>
        <v>0</v>
      </c>
      <c r="T180" s="189">
        <f t="shared" si="30"/>
        <v>0</v>
      </c>
      <c r="U180" s="189">
        <f t="shared" si="30"/>
        <v>0</v>
      </c>
      <c r="V180" s="189">
        <f t="shared" si="30"/>
        <v>0</v>
      </c>
      <c r="W180" s="189">
        <f t="shared" si="30"/>
        <v>0</v>
      </c>
      <c r="X180" s="189">
        <f t="shared" si="30"/>
        <v>0</v>
      </c>
      <c r="Y180" s="189">
        <f t="shared" si="30"/>
        <v>0</v>
      </c>
      <c r="Z180" s="189">
        <f t="shared" si="30"/>
        <v>0</v>
      </c>
      <c r="AA180" s="189">
        <f t="shared" si="30"/>
        <v>0</v>
      </c>
      <c r="AB180" s="189">
        <f t="shared" si="30"/>
        <v>0</v>
      </c>
      <c r="AC180" s="189">
        <f t="shared" si="30"/>
        <v>0</v>
      </c>
    </row>
    <row r="181" spans="8:98" x14ac:dyDescent="0.25">
      <c r="H181" s="62" t="s">
        <v>239</v>
      </c>
      <c r="N181" s="189">
        <f>SUMIF($AD$10:$AD$169,$H$181,N10:N169)</f>
        <v>0</v>
      </c>
      <c r="O181" s="189">
        <f t="shared" ref="O181:AC181" si="31">SUMIF($AD$10:$AD$169,$H$181,O10:O169)</f>
        <v>0</v>
      </c>
      <c r="P181" s="189">
        <f t="shared" si="31"/>
        <v>0</v>
      </c>
      <c r="Q181" s="189">
        <f t="shared" si="31"/>
        <v>0</v>
      </c>
      <c r="R181" s="189">
        <f t="shared" si="31"/>
        <v>0</v>
      </c>
      <c r="S181" s="189">
        <f t="shared" si="31"/>
        <v>0</v>
      </c>
      <c r="T181" s="189">
        <f t="shared" si="31"/>
        <v>0</v>
      </c>
      <c r="U181" s="189">
        <f t="shared" si="31"/>
        <v>0</v>
      </c>
      <c r="V181" s="189">
        <f t="shared" si="31"/>
        <v>0</v>
      </c>
      <c r="W181" s="189">
        <f t="shared" si="31"/>
        <v>0</v>
      </c>
      <c r="X181" s="189">
        <f t="shared" si="31"/>
        <v>0</v>
      </c>
      <c r="Y181" s="189">
        <f t="shared" si="31"/>
        <v>0</v>
      </c>
      <c r="Z181" s="189">
        <f t="shared" si="31"/>
        <v>0</v>
      </c>
      <c r="AA181" s="189">
        <f t="shared" si="31"/>
        <v>0</v>
      </c>
      <c r="AB181" s="189">
        <f t="shared" si="31"/>
        <v>0</v>
      </c>
      <c r="AC181" s="189">
        <f t="shared" si="31"/>
        <v>0</v>
      </c>
      <c r="CQ181" s="170" t="s">
        <v>25</v>
      </c>
      <c r="CT181" s="192" t="e">
        <f>SUM(CT175:CT179)</f>
        <v>#REF!</v>
      </c>
    </row>
    <row r="182" spans="8:98" x14ac:dyDescent="0.25">
      <c r="H182" s="62" t="s">
        <v>240</v>
      </c>
      <c r="N182" s="189">
        <f>SUMIF($AD$10:$AD$169,$H$182,N10:N169)</f>
        <v>0</v>
      </c>
      <c r="O182" s="189">
        <f t="shared" ref="O182:AC182" si="32">SUMIF($AD$10:$AD$169,$H$182,O10:O169)</f>
        <v>0</v>
      </c>
      <c r="P182" s="189">
        <f t="shared" si="32"/>
        <v>0</v>
      </c>
      <c r="Q182" s="189">
        <f t="shared" si="32"/>
        <v>0</v>
      </c>
      <c r="R182" s="189">
        <f t="shared" si="32"/>
        <v>0</v>
      </c>
      <c r="S182" s="189">
        <f t="shared" si="32"/>
        <v>0</v>
      </c>
      <c r="T182" s="189">
        <f t="shared" si="32"/>
        <v>0</v>
      </c>
      <c r="U182" s="189">
        <f t="shared" si="32"/>
        <v>0</v>
      </c>
      <c r="V182" s="189">
        <f t="shared" si="32"/>
        <v>0</v>
      </c>
      <c r="W182" s="189">
        <f t="shared" si="32"/>
        <v>0</v>
      </c>
      <c r="X182" s="189">
        <f t="shared" si="32"/>
        <v>0</v>
      </c>
      <c r="Y182" s="189">
        <f t="shared" si="32"/>
        <v>0</v>
      </c>
      <c r="Z182" s="189">
        <f t="shared" si="32"/>
        <v>0</v>
      </c>
      <c r="AA182" s="189">
        <f t="shared" si="32"/>
        <v>0</v>
      </c>
      <c r="AB182" s="189">
        <f t="shared" si="32"/>
        <v>0</v>
      </c>
      <c r="AC182" s="189">
        <f t="shared" si="32"/>
        <v>0</v>
      </c>
    </row>
    <row r="183" spans="8:98" x14ac:dyDescent="0.25">
      <c r="H183" s="62" t="s">
        <v>241</v>
      </c>
      <c r="N183" s="189">
        <f>SUMIF($AD$10:$AD$169,$H$183,N10:N169)</f>
        <v>0</v>
      </c>
      <c r="O183" s="189">
        <f t="shared" ref="O183:AC183" si="33">SUMIF($AD$10:$AD$169,$H$183,O10:O169)</f>
        <v>0</v>
      </c>
      <c r="P183" s="189">
        <f t="shared" si="33"/>
        <v>0</v>
      </c>
      <c r="Q183" s="189">
        <f t="shared" si="33"/>
        <v>0</v>
      </c>
      <c r="R183" s="189">
        <f t="shared" si="33"/>
        <v>0</v>
      </c>
      <c r="S183" s="189">
        <f t="shared" si="33"/>
        <v>0</v>
      </c>
      <c r="T183" s="189">
        <f t="shared" si="33"/>
        <v>0</v>
      </c>
      <c r="U183" s="189">
        <f t="shared" si="33"/>
        <v>0</v>
      </c>
      <c r="V183" s="189">
        <f t="shared" si="33"/>
        <v>0</v>
      </c>
      <c r="W183" s="189">
        <f t="shared" si="33"/>
        <v>0</v>
      </c>
      <c r="X183" s="189">
        <f t="shared" si="33"/>
        <v>0</v>
      </c>
      <c r="Y183" s="189">
        <f t="shared" si="33"/>
        <v>0</v>
      </c>
      <c r="Z183" s="189">
        <f t="shared" si="33"/>
        <v>0</v>
      </c>
      <c r="AA183" s="189">
        <f t="shared" si="33"/>
        <v>0</v>
      </c>
      <c r="AB183" s="189">
        <f t="shared" si="33"/>
        <v>0</v>
      </c>
      <c r="AC183" s="189">
        <f t="shared" si="33"/>
        <v>0</v>
      </c>
      <c r="CP183" s="170" t="s">
        <v>26</v>
      </c>
    </row>
    <row r="184" spans="8:98" x14ac:dyDescent="0.25">
      <c r="H184" s="62" t="s">
        <v>242</v>
      </c>
      <c r="N184" s="189">
        <f>SUMIF($AD$10:$AD$169,$H$184,N10:N169)</f>
        <v>0</v>
      </c>
      <c r="O184" s="189">
        <f t="shared" ref="O184:AC184" si="34">SUMIF($AD$10:$AD$169,$H$184,O10:O169)</f>
        <v>0</v>
      </c>
      <c r="P184" s="189">
        <f t="shared" si="34"/>
        <v>0</v>
      </c>
      <c r="Q184" s="189">
        <f t="shared" si="34"/>
        <v>0</v>
      </c>
      <c r="R184" s="189">
        <f t="shared" si="34"/>
        <v>0</v>
      </c>
      <c r="S184" s="189">
        <f t="shared" si="34"/>
        <v>0</v>
      </c>
      <c r="T184" s="189">
        <f t="shared" si="34"/>
        <v>0</v>
      </c>
      <c r="U184" s="189">
        <f t="shared" si="34"/>
        <v>0</v>
      </c>
      <c r="V184" s="189">
        <f t="shared" si="34"/>
        <v>0</v>
      </c>
      <c r="W184" s="189">
        <f t="shared" si="34"/>
        <v>0</v>
      </c>
      <c r="X184" s="189">
        <f t="shared" si="34"/>
        <v>0</v>
      </c>
      <c r="Y184" s="189">
        <f t="shared" si="34"/>
        <v>0</v>
      </c>
      <c r="Z184" s="189">
        <f t="shared" si="34"/>
        <v>0</v>
      </c>
      <c r="AA184" s="189">
        <f t="shared" si="34"/>
        <v>0</v>
      </c>
      <c r="AB184" s="189">
        <f t="shared" si="34"/>
        <v>0</v>
      </c>
      <c r="AC184" s="189">
        <f t="shared" si="34"/>
        <v>0</v>
      </c>
      <c r="CQ184" s="170" t="s">
        <v>27</v>
      </c>
      <c r="CT184" s="5" t="e">
        <f>-#REF!</f>
        <v>#REF!</v>
      </c>
    </row>
    <row r="185" spans="8:98" x14ac:dyDescent="0.25">
      <c r="H185" s="62" t="s">
        <v>243</v>
      </c>
      <c r="N185" s="189">
        <f>SUMIF($AD$10:$AD$169,$H$185,N10:N169)</f>
        <v>0</v>
      </c>
      <c r="O185" s="189">
        <f t="shared" ref="O185:AC185" si="35">SUMIF($AD$10:$AD$169,$H$185,O10:O169)</f>
        <v>0</v>
      </c>
      <c r="P185" s="189">
        <f t="shared" si="35"/>
        <v>0</v>
      </c>
      <c r="Q185" s="189">
        <f t="shared" si="35"/>
        <v>0</v>
      </c>
      <c r="R185" s="189">
        <f t="shared" si="35"/>
        <v>0</v>
      </c>
      <c r="S185" s="189">
        <f t="shared" si="35"/>
        <v>0</v>
      </c>
      <c r="T185" s="189">
        <f t="shared" si="35"/>
        <v>0</v>
      </c>
      <c r="U185" s="189">
        <f t="shared" si="35"/>
        <v>0</v>
      </c>
      <c r="V185" s="189">
        <f t="shared" si="35"/>
        <v>0</v>
      </c>
      <c r="W185" s="189">
        <f t="shared" si="35"/>
        <v>0</v>
      </c>
      <c r="X185" s="189">
        <f t="shared" si="35"/>
        <v>0</v>
      </c>
      <c r="Y185" s="189">
        <f t="shared" si="35"/>
        <v>0</v>
      </c>
      <c r="Z185" s="189">
        <f t="shared" si="35"/>
        <v>0</v>
      </c>
      <c r="AA185" s="189">
        <f t="shared" si="35"/>
        <v>0</v>
      </c>
      <c r="AB185" s="189">
        <f t="shared" si="35"/>
        <v>0</v>
      </c>
      <c r="AC185" s="189">
        <f t="shared" si="35"/>
        <v>0</v>
      </c>
      <c r="CQ185" s="170" t="s">
        <v>28</v>
      </c>
      <c r="CT185" s="5" t="e">
        <f>-#REF!</f>
        <v>#REF!</v>
      </c>
    </row>
    <row r="186" spans="8:98" x14ac:dyDescent="0.25">
      <c r="H186" s="62" t="s">
        <v>244</v>
      </c>
      <c r="N186" s="189">
        <f>SUMIF($AD$10:$AD$169,$H$186,N10:N169)</f>
        <v>0</v>
      </c>
      <c r="O186" s="189">
        <f t="shared" ref="O186:AC186" si="36">SUMIF($AD$10:$AD$169,$H$186,O10:O169)</f>
        <v>0</v>
      </c>
      <c r="P186" s="189">
        <f t="shared" si="36"/>
        <v>0</v>
      </c>
      <c r="Q186" s="189">
        <f t="shared" si="36"/>
        <v>0</v>
      </c>
      <c r="R186" s="189">
        <f t="shared" si="36"/>
        <v>0</v>
      </c>
      <c r="S186" s="189">
        <f t="shared" si="36"/>
        <v>0</v>
      </c>
      <c r="T186" s="189">
        <f t="shared" si="36"/>
        <v>0</v>
      </c>
      <c r="U186" s="189">
        <f t="shared" si="36"/>
        <v>0</v>
      </c>
      <c r="V186" s="189">
        <f t="shared" si="36"/>
        <v>0</v>
      </c>
      <c r="W186" s="189">
        <f t="shared" si="36"/>
        <v>0</v>
      </c>
      <c r="X186" s="189">
        <f t="shared" si="36"/>
        <v>0</v>
      </c>
      <c r="Y186" s="189">
        <f t="shared" si="36"/>
        <v>0</v>
      </c>
      <c r="Z186" s="189">
        <f t="shared" si="36"/>
        <v>0</v>
      </c>
      <c r="AA186" s="189">
        <f t="shared" si="36"/>
        <v>0</v>
      </c>
      <c r="AB186" s="189">
        <f t="shared" si="36"/>
        <v>0</v>
      </c>
      <c r="AC186" s="189">
        <f t="shared" si="36"/>
        <v>0</v>
      </c>
      <c r="CQ186" s="170" t="s">
        <v>29</v>
      </c>
      <c r="CT186" s="5" t="e">
        <f>-#REF!</f>
        <v>#REF!</v>
      </c>
    </row>
    <row r="187" spans="8:98" x14ac:dyDescent="0.25">
      <c r="H187" s="62" t="s">
        <v>245</v>
      </c>
      <c r="N187" s="189">
        <f>SUMIF($AD$10:$AD$169,$H$187,N10:N169)</f>
        <v>0</v>
      </c>
      <c r="O187" s="189">
        <f t="shared" ref="O187:AC187" si="37">SUMIF($AD$10:$AD$169,$H$187,O10:O169)</f>
        <v>0</v>
      </c>
      <c r="P187" s="189">
        <f t="shared" si="37"/>
        <v>0</v>
      </c>
      <c r="Q187" s="189">
        <f t="shared" si="37"/>
        <v>0</v>
      </c>
      <c r="R187" s="189">
        <f t="shared" si="37"/>
        <v>0</v>
      </c>
      <c r="S187" s="189">
        <f t="shared" si="37"/>
        <v>0</v>
      </c>
      <c r="T187" s="189">
        <f t="shared" si="37"/>
        <v>0</v>
      </c>
      <c r="U187" s="189">
        <f t="shared" si="37"/>
        <v>0</v>
      </c>
      <c r="V187" s="189">
        <f t="shared" si="37"/>
        <v>0</v>
      </c>
      <c r="W187" s="189">
        <f t="shared" si="37"/>
        <v>0</v>
      </c>
      <c r="X187" s="189">
        <f t="shared" si="37"/>
        <v>0</v>
      </c>
      <c r="Y187" s="189">
        <f t="shared" si="37"/>
        <v>0</v>
      </c>
      <c r="Z187" s="189">
        <f t="shared" si="37"/>
        <v>0</v>
      </c>
      <c r="AA187" s="189">
        <f t="shared" si="37"/>
        <v>0</v>
      </c>
      <c r="AB187" s="189">
        <f t="shared" si="37"/>
        <v>0</v>
      </c>
      <c r="AC187" s="189">
        <f t="shared" si="37"/>
        <v>0</v>
      </c>
      <c r="CQ187" s="170" t="s">
        <v>9</v>
      </c>
      <c r="CT187" s="5" t="e">
        <f>-#REF!</f>
        <v>#REF!</v>
      </c>
    </row>
    <row r="188" spans="8:98" x14ac:dyDescent="0.25">
      <c r="H188" s="62" t="s">
        <v>246</v>
      </c>
      <c r="N188" s="189">
        <f>SUMIF($AD$10:$AD$169,$H$188,N10:N169)</f>
        <v>0</v>
      </c>
      <c r="O188" s="189">
        <f t="shared" ref="O188:AC188" si="38">SUMIF($AD$10:$AD$169,$H$188,O10:O169)</f>
        <v>0</v>
      </c>
      <c r="P188" s="189">
        <f t="shared" si="38"/>
        <v>0</v>
      </c>
      <c r="Q188" s="189">
        <f t="shared" si="38"/>
        <v>0</v>
      </c>
      <c r="R188" s="189">
        <f t="shared" si="38"/>
        <v>0</v>
      </c>
      <c r="S188" s="189">
        <f t="shared" si="38"/>
        <v>0</v>
      </c>
      <c r="T188" s="189">
        <f t="shared" si="38"/>
        <v>0</v>
      </c>
      <c r="U188" s="189">
        <f t="shared" si="38"/>
        <v>0</v>
      </c>
      <c r="V188" s="189">
        <f t="shared" si="38"/>
        <v>0</v>
      </c>
      <c r="W188" s="189">
        <f t="shared" si="38"/>
        <v>0</v>
      </c>
      <c r="X188" s="189">
        <f t="shared" si="38"/>
        <v>0</v>
      </c>
      <c r="Y188" s="189">
        <f t="shared" si="38"/>
        <v>0</v>
      </c>
      <c r="Z188" s="189">
        <f t="shared" si="38"/>
        <v>0</v>
      </c>
      <c r="AA188" s="189">
        <f t="shared" si="38"/>
        <v>0</v>
      </c>
      <c r="AB188" s="189">
        <f t="shared" si="38"/>
        <v>0</v>
      </c>
      <c r="AC188" s="189">
        <f t="shared" si="38"/>
        <v>0</v>
      </c>
    </row>
    <row r="189" spans="8:98" x14ac:dyDescent="0.25">
      <c r="H189" s="62" t="s">
        <v>247</v>
      </c>
      <c r="N189" s="189">
        <f>SUMIF($AD$10:$AD$169,$H$189,N10:N169)</f>
        <v>0</v>
      </c>
      <c r="O189" s="189">
        <f t="shared" ref="O189:AC189" si="39">SUMIF($AD$10:$AD$169,$H$189,O10:O169)</f>
        <v>0</v>
      </c>
      <c r="P189" s="189">
        <f t="shared" si="39"/>
        <v>0</v>
      </c>
      <c r="Q189" s="189">
        <f t="shared" si="39"/>
        <v>0</v>
      </c>
      <c r="R189" s="189">
        <f t="shared" si="39"/>
        <v>0</v>
      </c>
      <c r="S189" s="189">
        <f t="shared" si="39"/>
        <v>0</v>
      </c>
      <c r="T189" s="189">
        <f t="shared" si="39"/>
        <v>0</v>
      </c>
      <c r="U189" s="189">
        <f t="shared" si="39"/>
        <v>0</v>
      </c>
      <c r="V189" s="189">
        <f t="shared" si="39"/>
        <v>0</v>
      </c>
      <c r="W189" s="189">
        <f t="shared" si="39"/>
        <v>0</v>
      </c>
      <c r="X189" s="189">
        <f t="shared" si="39"/>
        <v>0</v>
      </c>
      <c r="Y189" s="189">
        <f t="shared" si="39"/>
        <v>0</v>
      </c>
      <c r="Z189" s="189">
        <f t="shared" si="39"/>
        <v>0</v>
      </c>
      <c r="AA189" s="189">
        <f t="shared" si="39"/>
        <v>0</v>
      </c>
      <c r="AB189" s="189">
        <f t="shared" si="39"/>
        <v>0</v>
      </c>
      <c r="AC189" s="189">
        <f t="shared" si="39"/>
        <v>0</v>
      </c>
      <c r="CQ189" s="170" t="s">
        <v>30</v>
      </c>
      <c r="CT189" s="192" t="e">
        <f>SUM(CT184:CT187)</f>
        <v>#REF!</v>
      </c>
    </row>
    <row r="190" spans="8:98" x14ac:dyDescent="0.25">
      <c r="H190" s="62" t="s">
        <v>248</v>
      </c>
      <c r="N190" s="189">
        <f>SUMIF($AD$10:$AD$169,$H$190,N10:N169)</f>
        <v>0</v>
      </c>
      <c r="O190" s="189">
        <f t="shared" ref="O190:AC190" si="40">SUMIF($AD$10:$AD$169,$H$190,O10:O169)</f>
        <v>0</v>
      </c>
      <c r="P190" s="189">
        <f t="shared" si="40"/>
        <v>0</v>
      </c>
      <c r="Q190" s="189">
        <f t="shared" si="40"/>
        <v>0</v>
      </c>
      <c r="R190" s="189">
        <f t="shared" si="40"/>
        <v>0</v>
      </c>
      <c r="S190" s="189">
        <f t="shared" si="40"/>
        <v>0</v>
      </c>
      <c r="T190" s="189">
        <f t="shared" si="40"/>
        <v>0</v>
      </c>
      <c r="U190" s="189">
        <f t="shared" si="40"/>
        <v>0</v>
      </c>
      <c r="V190" s="189">
        <f t="shared" si="40"/>
        <v>0</v>
      </c>
      <c r="W190" s="189">
        <f t="shared" si="40"/>
        <v>0</v>
      </c>
      <c r="X190" s="189">
        <f t="shared" si="40"/>
        <v>0</v>
      </c>
      <c r="Y190" s="189">
        <f t="shared" si="40"/>
        <v>0</v>
      </c>
      <c r="Z190" s="189">
        <f t="shared" si="40"/>
        <v>0</v>
      </c>
      <c r="AA190" s="189">
        <f t="shared" si="40"/>
        <v>0</v>
      </c>
      <c r="AB190" s="189">
        <f t="shared" si="40"/>
        <v>0</v>
      </c>
      <c r="AC190" s="189">
        <f t="shared" si="40"/>
        <v>0</v>
      </c>
    </row>
    <row r="191" spans="8:98" x14ac:dyDescent="0.25">
      <c r="H191" s="62" t="s">
        <v>249</v>
      </c>
      <c r="N191" s="189">
        <f>SUMIF($AD$10:$AD$169,$H$191,N10:N169)</f>
        <v>0</v>
      </c>
      <c r="O191" s="189">
        <f t="shared" ref="O191:AC191" si="41">SUMIF($AD$10:$AD$169,$H$191,O10:O169)</f>
        <v>0</v>
      </c>
      <c r="P191" s="189">
        <f t="shared" si="41"/>
        <v>0</v>
      </c>
      <c r="Q191" s="189">
        <f t="shared" si="41"/>
        <v>0</v>
      </c>
      <c r="R191" s="189">
        <f t="shared" si="41"/>
        <v>0</v>
      </c>
      <c r="S191" s="189">
        <f t="shared" si="41"/>
        <v>0</v>
      </c>
      <c r="T191" s="189">
        <f t="shared" si="41"/>
        <v>0</v>
      </c>
      <c r="U191" s="189">
        <f t="shared" si="41"/>
        <v>0</v>
      </c>
      <c r="V191" s="189">
        <f t="shared" si="41"/>
        <v>0</v>
      </c>
      <c r="W191" s="189">
        <f t="shared" si="41"/>
        <v>0</v>
      </c>
      <c r="X191" s="189">
        <f t="shared" si="41"/>
        <v>0</v>
      </c>
      <c r="Y191" s="189">
        <f t="shared" si="41"/>
        <v>0</v>
      </c>
      <c r="Z191" s="189">
        <f t="shared" si="41"/>
        <v>0</v>
      </c>
      <c r="AA191" s="189">
        <f t="shared" si="41"/>
        <v>0</v>
      </c>
      <c r="AB191" s="189">
        <f t="shared" si="41"/>
        <v>0</v>
      </c>
      <c r="AC191" s="189">
        <f t="shared" si="41"/>
        <v>0</v>
      </c>
      <c r="CQ191" s="170" t="s">
        <v>31</v>
      </c>
      <c r="CT191" s="193" t="e">
        <f>CT181+CT189</f>
        <v>#REF!</v>
      </c>
    </row>
    <row r="192" spans="8:98" x14ac:dyDescent="0.25">
      <c r="H192" s="62" t="s">
        <v>250</v>
      </c>
      <c r="N192" s="189">
        <f>SUMIF($AD$10:$AD$169,$H$192,N10:N169)</f>
        <v>0</v>
      </c>
      <c r="O192" s="189">
        <f t="shared" ref="O192:AC192" si="42">SUMIF($AD$10:$AD$169,$H$192,O10:O169)</f>
        <v>0</v>
      </c>
      <c r="P192" s="189">
        <f t="shared" si="42"/>
        <v>0</v>
      </c>
      <c r="Q192" s="189">
        <f t="shared" si="42"/>
        <v>0</v>
      </c>
      <c r="R192" s="189">
        <f t="shared" si="42"/>
        <v>0</v>
      </c>
      <c r="S192" s="189">
        <f t="shared" si="42"/>
        <v>0</v>
      </c>
      <c r="T192" s="189">
        <f t="shared" si="42"/>
        <v>0</v>
      </c>
      <c r="U192" s="189">
        <f t="shared" si="42"/>
        <v>0</v>
      </c>
      <c r="V192" s="189">
        <f t="shared" si="42"/>
        <v>0</v>
      </c>
      <c r="W192" s="189">
        <f t="shared" si="42"/>
        <v>0</v>
      </c>
      <c r="X192" s="189">
        <f t="shared" si="42"/>
        <v>0</v>
      </c>
      <c r="Y192" s="189">
        <f t="shared" si="42"/>
        <v>0</v>
      </c>
      <c r="Z192" s="189">
        <f t="shared" si="42"/>
        <v>0</v>
      </c>
      <c r="AA192" s="189">
        <f t="shared" si="42"/>
        <v>0</v>
      </c>
      <c r="AB192" s="189">
        <f t="shared" si="42"/>
        <v>0</v>
      </c>
      <c r="AC192" s="189">
        <f t="shared" si="42"/>
        <v>0</v>
      </c>
    </row>
    <row r="193" spans="8:98" x14ac:dyDescent="0.25">
      <c r="H193" s="62" t="s">
        <v>251</v>
      </c>
      <c r="N193" s="189">
        <f>SUMIF($AD$10:$AD$169,$H$193,N10:N169)</f>
        <v>0</v>
      </c>
      <c r="O193" s="189">
        <f t="shared" ref="O193:AC193" si="43">SUMIF($AD$10:$AD$169,$H$193,O10:O169)</f>
        <v>0</v>
      </c>
      <c r="P193" s="189">
        <f t="shared" si="43"/>
        <v>0</v>
      </c>
      <c r="Q193" s="189">
        <f t="shared" si="43"/>
        <v>0</v>
      </c>
      <c r="R193" s="189">
        <f t="shared" si="43"/>
        <v>0</v>
      </c>
      <c r="S193" s="189">
        <f t="shared" si="43"/>
        <v>0</v>
      </c>
      <c r="T193" s="189">
        <f t="shared" si="43"/>
        <v>0</v>
      </c>
      <c r="U193" s="189">
        <f t="shared" si="43"/>
        <v>0</v>
      </c>
      <c r="V193" s="189">
        <f t="shared" si="43"/>
        <v>0</v>
      </c>
      <c r="W193" s="189">
        <f t="shared" si="43"/>
        <v>0</v>
      </c>
      <c r="X193" s="189">
        <f t="shared" si="43"/>
        <v>0</v>
      </c>
      <c r="Y193" s="189">
        <f t="shared" si="43"/>
        <v>0</v>
      </c>
      <c r="Z193" s="189">
        <f t="shared" si="43"/>
        <v>0</v>
      </c>
      <c r="AA193" s="189">
        <f t="shared" si="43"/>
        <v>0</v>
      </c>
      <c r="AB193" s="189">
        <f t="shared" si="43"/>
        <v>0</v>
      </c>
      <c r="AC193" s="189">
        <f t="shared" si="43"/>
        <v>0</v>
      </c>
    </row>
    <row r="194" spans="8:98" x14ac:dyDescent="0.25">
      <c r="H194" s="62" t="s">
        <v>252</v>
      </c>
      <c r="N194" s="189">
        <f>SUMIF($AD$10:$AD$169,$H$194,N10:N169)</f>
        <v>0</v>
      </c>
      <c r="O194" s="189">
        <f t="shared" ref="O194:AC194" si="44">SUMIF($AD$10:$AD$169,$H$194,O10:O169)</f>
        <v>0</v>
      </c>
      <c r="P194" s="189">
        <f t="shared" si="44"/>
        <v>0</v>
      </c>
      <c r="Q194" s="189">
        <f t="shared" si="44"/>
        <v>0</v>
      </c>
      <c r="R194" s="189">
        <f t="shared" si="44"/>
        <v>0</v>
      </c>
      <c r="S194" s="189">
        <f t="shared" si="44"/>
        <v>0</v>
      </c>
      <c r="T194" s="189">
        <f t="shared" si="44"/>
        <v>0</v>
      </c>
      <c r="U194" s="189">
        <f t="shared" si="44"/>
        <v>0</v>
      </c>
      <c r="V194" s="189">
        <f t="shared" si="44"/>
        <v>0</v>
      </c>
      <c r="W194" s="189">
        <f t="shared" si="44"/>
        <v>0</v>
      </c>
      <c r="X194" s="189">
        <f t="shared" si="44"/>
        <v>0</v>
      </c>
      <c r="Y194" s="189">
        <f t="shared" si="44"/>
        <v>0</v>
      </c>
      <c r="Z194" s="189">
        <f t="shared" si="44"/>
        <v>0</v>
      </c>
      <c r="AA194" s="189">
        <f t="shared" si="44"/>
        <v>0</v>
      </c>
      <c r="AB194" s="189">
        <f t="shared" si="44"/>
        <v>0</v>
      </c>
      <c r="AC194" s="189">
        <f t="shared" si="44"/>
        <v>0</v>
      </c>
      <c r="CR194" s="170" t="s">
        <v>14</v>
      </c>
    </row>
    <row r="195" spans="8:98" x14ac:dyDescent="0.25">
      <c r="H195" s="62" t="s">
        <v>253</v>
      </c>
      <c r="N195" s="189">
        <f>SUMIF($AD$10:$AD$169,$H$195,N10:N169)</f>
        <v>0</v>
      </c>
      <c r="O195" s="189">
        <f t="shared" ref="O195:AC195" si="45">SUMIF($AD$10:$AD$169,$H$195,O10:O169)</f>
        <v>0</v>
      </c>
      <c r="P195" s="189">
        <f t="shared" si="45"/>
        <v>0</v>
      </c>
      <c r="Q195" s="189">
        <f t="shared" si="45"/>
        <v>0</v>
      </c>
      <c r="R195" s="189">
        <f t="shared" si="45"/>
        <v>0</v>
      </c>
      <c r="S195" s="189">
        <f t="shared" si="45"/>
        <v>0</v>
      </c>
      <c r="T195" s="189">
        <f t="shared" si="45"/>
        <v>0</v>
      </c>
      <c r="U195" s="189">
        <f t="shared" si="45"/>
        <v>0</v>
      </c>
      <c r="V195" s="189">
        <f t="shared" si="45"/>
        <v>0</v>
      </c>
      <c r="W195" s="189">
        <f t="shared" si="45"/>
        <v>0</v>
      </c>
      <c r="X195" s="189">
        <f t="shared" si="45"/>
        <v>0</v>
      </c>
      <c r="Y195" s="189">
        <f t="shared" si="45"/>
        <v>0</v>
      </c>
      <c r="Z195" s="189">
        <f t="shared" si="45"/>
        <v>0</v>
      </c>
      <c r="AA195" s="189">
        <f t="shared" si="45"/>
        <v>0</v>
      </c>
      <c r="AB195" s="189">
        <f t="shared" si="45"/>
        <v>0</v>
      </c>
      <c r="AC195" s="189">
        <f t="shared" si="45"/>
        <v>0</v>
      </c>
    </row>
    <row r="196" spans="8:98" x14ac:dyDescent="0.25">
      <c r="H196" s="62" t="s">
        <v>254</v>
      </c>
      <c r="N196" s="189">
        <f>SUMIF($AD$10:$AD$169,$H$196,N10:N169)</f>
        <v>0</v>
      </c>
      <c r="O196" s="189">
        <f t="shared" ref="O196:AC196" si="46">SUMIF($AD$10:$AD$169,$H$196,O10:O169)</f>
        <v>0</v>
      </c>
      <c r="P196" s="189">
        <f t="shared" si="46"/>
        <v>0</v>
      </c>
      <c r="Q196" s="189">
        <f t="shared" si="46"/>
        <v>0</v>
      </c>
      <c r="R196" s="189">
        <f t="shared" si="46"/>
        <v>0</v>
      </c>
      <c r="S196" s="189">
        <f t="shared" si="46"/>
        <v>0</v>
      </c>
      <c r="T196" s="189">
        <f t="shared" si="46"/>
        <v>0</v>
      </c>
      <c r="U196" s="189">
        <f t="shared" si="46"/>
        <v>0</v>
      </c>
      <c r="V196" s="189">
        <f t="shared" si="46"/>
        <v>0</v>
      </c>
      <c r="W196" s="189">
        <f t="shared" si="46"/>
        <v>0</v>
      </c>
      <c r="X196" s="189">
        <f t="shared" si="46"/>
        <v>0</v>
      </c>
      <c r="Y196" s="189">
        <f t="shared" si="46"/>
        <v>0</v>
      </c>
      <c r="Z196" s="189">
        <f t="shared" si="46"/>
        <v>0</v>
      </c>
      <c r="AA196" s="189">
        <f t="shared" si="46"/>
        <v>0</v>
      </c>
      <c r="AB196" s="189">
        <f t="shared" si="46"/>
        <v>0</v>
      </c>
      <c r="AC196" s="189">
        <f t="shared" si="46"/>
        <v>0</v>
      </c>
      <c r="CQ196" s="4">
        <f ca="1">NOW()</f>
        <v>42471.421543287041</v>
      </c>
    </row>
    <row r="197" spans="8:98" x14ac:dyDescent="0.25">
      <c r="CP197" s="170" t="s">
        <v>15</v>
      </c>
      <c r="CQ197" s="5">
        <v>13</v>
      </c>
    </row>
    <row r="198" spans="8:98" x14ac:dyDescent="0.25">
      <c r="CP198" s="170" t="s">
        <v>16</v>
      </c>
      <c r="CQ198" s="5" t="e">
        <f>#REF!</f>
        <v>#REF!</v>
      </c>
    </row>
    <row r="199" spans="8:98" x14ac:dyDescent="0.25">
      <c r="CP199" s="170" t="s">
        <v>17</v>
      </c>
      <c r="CQ199" s="5" t="e">
        <f>#REF!</f>
        <v>#REF!</v>
      </c>
    </row>
    <row r="200" spans="8:98" x14ac:dyDescent="0.25">
      <c r="CP200" s="170" t="s">
        <v>18</v>
      </c>
    </row>
    <row r="201" spans="8:98" x14ac:dyDescent="0.25">
      <c r="CP201" s="170" t="s">
        <v>19</v>
      </c>
    </row>
    <row r="202" spans="8:98" x14ac:dyDescent="0.25">
      <c r="CP202" s="170" t="s">
        <v>20</v>
      </c>
      <c r="CQ202" s="5" t="e">
        <f>#REF!</f>
        <v>#REF!</v>
      </c>
      <c r="CR202" s="190" t="s">
        <v>21</v>
      </c>
      <c r="CS202" s="5" t="e">
        <f>#REF!</f>
        <v>#REF!</v>
      </c>
    </row>
    <row r="204" spans="8:98" x14ac:dyDescent="0.25">
      <c r="CP204" s="170" t="s">
        <v>22</v>
      </c>
      <c r="CR204" s="190" t="s">
        <v>5</v>
      </c>
      <c r="CT204" s="170" t="s">
        <v>23</v>
      </c>
    </row>
    <row r="205" spans="8:98" x14ac:dyDescent="0.25">
      <c r="CQ205" s="170" t="s">
        <v>6</v>
      </c>
      <c r="CR205" s="191" t="e">
        <f>#REF!</f>
        <v>#REF!</v>
      </c>
      <c r="CT205" s="5" t="e">
        <f>CS202*CR205</f>
        <v>#REF!</v>
      </c>
    </row>
    <row r="206" spans="8:98" x14ac:dyDescent="0.25">
      <c r="CQ206" s="170" t="s">
        <v>7</v>
      </c>
      <c r="CR206" s="191"/>
      <c r="CT206" s="5" t="e">
        <f>#REF!</f>
        <v>#REF!</v>
      </c>
    </row>
    <row r="207" spans="8:98" x14ac:dyDescent="0.25">
      <c r="CQ207" s="170" t="s">
        <v>8</v>
      </c>
      <c r="CR207" s="191"/>
      <c r="CT207" s="5" t="e">
        <f>#REF!</f>
        <v>#REF!</v>
      </c>
    </row>
    <row r="208" spans="8:98" x14ac:dyDescent="0.25">
      <c r="CQ208" s="170" t="s">
        <v>24</v>
      </c>
      <c r="CR208" s="191" t="e">
        <f>#REF!</f>
        <v>#REF!</v>
      </c>
      <c r="CT208" s="5" t="e">
        <f>CS202*CR208</f>
        <v>#REF!</v>
      </c>
    </row>
    <row r="209" spans="94:98" x14ac:dyDescent="0.25">
      <c r="CQ209" s="170" t="s">
        <v>9</v>
      </c>
      <c r="CR209" s="191"/>
      <c r="CT209" s="5" t="e">
        <f>#REF!</f>
        <v>#REF!</v>
      </c>
    </row>
    <row r="211" spans="94:98" x14ac:dyDescent="0.25">
      <c r="CQ211" s="170" t="s">
        <v>25</v>
      </c>
      <c r="CT211" s="192" t="e">
        <f>SUM(CT205:CT209)</f>
        <v>#REF!</v>
      </c>
    </row>
    <row r="213" spans="94:98" x14ac:dyDescent="0.25">
      <c r="CP213" s="170" t="s">
        <v>26</v>
      </c>
    </row>
    <row r="214" spans="94:98" x14ac:dyDescent="0.25">
      <c r="CQ214" s="170" t="s">
        <v>27</v>
      </c>
      <c r="CT214" s="5" t="e">
        <f>-#REF!</f>
        <v>#REF!</v>
      </c>
    </row>
    <row r="215" spans="94:98" x14ac:dyDescent="0.25">
      <c r="CQ215" s="170" t="s">
        <v>28</v>
      </c>
      <c r="CT215" s="5" t="e">
        <f>-#REF!</f>
        <v>#REF!</v>
      </c>
    </row>
    <row r="216" spans="94:98" x14ac:dyDescent="0.25">
      <c r="CQ216" s="170" t="s">
        <v>29</v>
      </c>
      <c r="CT216" s="5" t="e">
        <f>-#REF!</f>
        <v>#REF!</v>
      </c>
    </row>
    <row r="217" spans="94:98" x14ac:dyDescent="0.25">
      <c r="CQ217" s="170" t="s">
        <v>9</v>
      </c>
      <c r="CT217" s="5" t="e">
        <f>-#REF!</f>
        <v>#REF!</v>
      </c>
    </row>
    <row r="219" spans="94:98" x14ac:dyDescent="0.25">
      <c r="CQ219" s="170" t="s">
        <v>30</v>
      </c>
      <c r="CT219" s="192" t="e">
        <f>SUM(CT214:CT217)</f>
        <v>#REF!</v>
      </c>
    </row>
    <row r="221" spans="94:98" x14ac:dyDescent="0.25">
      <c r="CQ221" s="170" t="s">
        <v>31</v>
      </c>
      <c r="CT221" s="193" t="e">
        <f>CT211+CT219</f>
        <v>#REF!</v>
      </c>
    </row>
    <row r="224" spans="94:98" x14ac:dyDescent="0.25">
      <c r="CR224" s="170" t="s">
        <v>14</v>
      </c>
    </row>
    <row r="226" spans="94:98" x14ac:dyDescent="0.25">
      <c r="CQ226" s="4">
        <f ca="1">NOW()</f>
        <v>42471.421543287041</v>
      </c>
    </row>
    <row r="227" spans="94:98" x14ac:dyDescent="0.25">
      <c r="CP227" s="170" t="s">
        <v>15</v>
      </c>
      <c r="CQ227" s="5">
        <v>14</v>
      </c>
    </row>
    <row r="228" spans="94:98" x14ac:dyDescent="0.25">
      <c r="CP228" s="170" t="s">
        <v>16</v>
      </c>
      <c r="CQ228" s="5" t="e">
        <f>#REF!</f>
        <v>#REF!</v>
      </c>
    </row>
    <row r="229" spans="94:98" x14ac:dyDescent="0.25">
      <c r="CP229" s="170" t="s">
        <v>17</v>
      </c>
      <c r="CQ229" s="5" t="e">
        <f>#REF!</f>
        <v>#REF!</v>
      </c>
    </row>
    <row r="230" spans="94:98" x14ac:dyDescent="0.25">
      <c r="CP230" s="170" t="s">
        <v>18</v>
      </c>
    </row>
    <row r="231" spans="94:98" x14ac:dyDescent="0.25">
      <c r="CP231" s="170" t="s">
        <v>19</v>
      </c>
    </row>
    <row r="232" spans="94:98" x14ac:dyDescent="0.25">
      <c r="CP232" s="170" t="s">
        <v>20</v>
      </c>
      <c r="CQ232" s="5" t="e">
        <f>#REF!</f>
        <v>#REF!</v>
      </c>
      <c r="CR232" s="190" t="s">
        <v>21</v>
      </c>
      <c r="CS232" s="5" t="e">
        <f>#REF!</f>
        <v>#REF!</v>
      </c>
    </row>
    <row r="234" spans="94:98" x14ac:dyDescent="0.25">
      <c r="CP234" s="170" t="s">
        <v>22</v>
      </c>
      <c r="CR234" s="190" t="s">
        <v>5</v>
      </c>
      <c r="CT234" s="170" t="s">
        <v>23</v>
      </c>
    </row>
    <row r="235" spans="94:98" x14ac:dyDescent="0.25">
      <c r="CQ235" s="170" t="s">
        <v>6</v>
      </c>
      <c r="CR235" s="191" t="e">
        <f>#REF!</f>
        <v>#REF!</v>
      </c>
      <c r="CT235" s="5" t="e">
        <f>CS232*CR235</f>
        <v>#REF!</v>
      </c>
    </row>
    <row r="236" spans="94:98" x14ac:dyDescent="0.25">
      <c r="CQ236" s="170" t="s">
        <v>7</v>
      </c>
      <c r="CR236" s="191"/>
      <c r="CT236" s="5" t="e">
        <f>#REF!</f>
        <v>#REF!</v>
      </c>
    </row>
    <row r="237" spans="94:98" x14ac:dyDescent="0.25">
      <c r="CQ237" s="170" t="s">
        <v>8</v>
      </c>
      <c r="CR237" s="191"/>
      <c r="CT237" s="5" t="e">
        <f>#REF!</f>
        <v>#REF!</v>
      </c>
    </row>
    <row r="238" spans="94:98" x14ac:dyDescent="0.25">
      <c r="CQ238" s="170" t="s">
        <v>24</v>
      </c>
      <c r="CR238" s="191" t="e">
        <f>#REF!</f>
        <v>#REF!</v>
      </c>
      <c r="CT238" s="5" t="e">
        <f>CS232*CR238</f>
        <v>#REF!</v>
      </c>
    </row>
    <row r="239" spans="94:98" x14ac:dyDescent="0.25">
      <c r="CQ239" s="170" t="s">
        <v>9</v>
      </c>
      <c r="CR239" s="191"/>
      <c r="CT239" s="5" t="e">
        <f>#REF!</f>
        <v>#REF!</v>
      </c>
    </row>
    <row r="241" spans="94:98" x14ac:dyDescent="0.25">
      <c r="CQ241" s="170" t="s">
        <v>25</v>
      </c>
      <c r="CT241" s="192" t="e">
        <f>SUM(CT235:CT239)</f>
        <v>#REF!</v>
      </c>
    </row>
    <row r="243" spans="94:98" x14ac:dyDescent="0.25">
      <c r="CP243" s="170" t="s">
        <v>26</v>
      </c>
    </row>
    <row r="244" spans="94:98" x14ac:dyDescent="0.25">
      <c r="CQ244" s="170" t="s">
        <v>27</v>
      </c>
      <c r="CT244" s="5" t="e">
        <f>-#REF!</f>
        <v>#REF!</v>
      </c>
    </row>
    <row r="245" spans="94:98" x14ac:dyDescent="0.25">
      <c r="CQ245" s="170" t="s">
        <v>28</v>
      </c>
      <c r="CT245" s="5" t="e">
        <f>-#REF!</f>
        <v>#REF!</v>
      </c>
    </row>
    <row r="246" spans="94:98" x14ac:dyDescent="0.25">
      <c r="CQ246" s="170" t="s">
        <v>29</v>
      </c>
      <c r="CT246" s="5" t="e">
        <f>-#REF!</f>
        <v>#REF!</v>
      </c>
    </row>
    <row r="247" spans="94:98" x14ac:dyDescent="0.25">
      <c r="CQ247" s="170" t="s">
        <v>9</v>
      </c>
      <c r="CT247" s="5" t="e">
        <f>-#REF!</f>
        <v>#REF!</v>
      </c>
    </row>
    <row r="249" spans="94:98" x14ac:dyDescent="0.25">
      <c r="CQ249" s="170" t="s">
        <v>30</v>
      </c>
      <c r="CT249" s="192" t="e">
        <f>SUM(CT244:CT247)</f>
        <v>#REF!</v>
      </c>
    </row>
    <row r="251" spans="94:98" x14ac:dyDescent="0.25">
      <c r="CQ251" s="170" t="s">
        <v>31</v>
      </c>
      <c r="CT251" s="193" t="e">
        <f>CT241+CT249</f>
        <v>#REF!</v>
      </c>
    </row>
    <row r="254" spans="94:98" x14ac:dyDescent="0.25">
      <c r="CR254" s="170" t="s">
        <v>14</v>
      </c>
    </row>
    <row r="256" spans="94:98" x14ac:dyDescent="0.25">
      <c r="CQ256" s="4">
        <f ca="1">NOW()</f>
        <v>42471.421543287041</v>
      </c>
    </row>
    <row r="257" spans="94:98" x14ac:dyDescent="0.25">
      <c r="CP257" s="170" t="s">
        <v>15</v>
      </c>
      <c r="CQ257" s="5">
        <v>15</v>
      </c>
    </row>
    <row r="258" spans="94:98" x14ac:dyDescent="0.25">
      <c r="CP258" s="170" t="s">
        <v>16</v>
      </c>
      <c r="CQ258" s="5" t="e">
        <f>#REF!</f>
        <v>#REF!</v>
      </c>
    </row>
    <row r="259" spans="94:98" x14ac:dyDescent="0.25">
      <c r="CP259" s="170" t="s">
        <v>17</v>
      </c>
      <c r="CQ259" s="5" t="e">
        <f>#REF!</f>
        <v>#REF!</v>
      </c>
    </row>
    <row r="260" spans="94:98" x14ac:dyDescent="0.25">
      <c r="CP260" s="170" t="s">
        <v>18</v>
      </c>
    </row>
    <row r="261" spans="94:98" x14ac:dyDescent="0.25">
      <c r="CP261" s="170" t="s">
        <v>19</v>
      </c>
    </row>
    <row r="262" spans="94:98" x14ac:dyDescent="0.25">
      <c r="CP262" s="170" t="s">
        <v>20</v>
      </c>
      <c r="CQ262" s="5" t="e">
        <f>#REF!</f>
        <v>#REF!</v>
      </c>
      <c r="CR262" s="190" t="s">
        <v>21</v>
      </c>
      <c r="CS262" s="5" t="e">
        <f>#REF!</f>
        <v>#REF!</v>
      </c>
    </row>
    <row r="264" spans="94:98" x14ac:dyDescent="0.25">
      <c r="CP264" s="170" t="s">
        <v>22</v>
      </c>
      <c r="CR264" s="190" t="s">
        <v>5</v>
      </c>
      <c r="CT264" s="170" t="s">
        <v>23</v>
      </c>
    </row>
    <row r="265" spans="94:98" x14ac:dyDescent="0.25">
      <c r="CQ265" s="170" t="s">
        <v>6</v>
      </c>
      <c r="CR265" s="191" t="e">
        <f>#REF!</f>
        <v>#REF!</v>
      </c>
      <c r="CT265" s="5" t="e">
        <f>CS262*CR265</f>
        <v>#REF!</v>
      </c>
    </row>
    <row r="266" spans="94:98" x14ac:dyDescent="0.25">
      <c r="CQ266" s="170" t="s">
        <v>7</v>
      </c>
      <c r="CR266" s="191"/>
      <c r="CT266" s="5" t="e">
        <f>#REF!</f>
        <v>#REF!</v>
      </c>
    </row>
    <row r="267" spans="94:98" x14ac:dyDescent="0.25">
      <c r="CQ267" s="170" t="s">
        <v>8</v>
      </c>
      <c r="CR267" s="191"/>
      <c r="CT267" s="5" t="e">
        <f>#REF!</f>
        <v>#REF!</v>
      </c>
    </row>
    <row r="268" spans="94:98" x14ac:dyDescent="0.25">
      <c r="CQ268" s="170" t="s">
        <v>24</v>
      </c>
      <c r="CR268" s="191" t="e">
        <f>#REF!</f>
        <v>#REF!</v>
      </c>
      <c r="CT268" s="5" t="e">
        <f>CS262*CR268</f>
        <v>#REF!</v>
      </c>
    </row>
    <row r="269" spans="94:98" x14ac:dyDescent="0.25">
      <c r="CQ269" s="170" t="s">
        <v>9</v>
      </c>
      <c r="CR269" s="191"/>
      <c r="CT269" s="5" t="e">
        <f>#REF!</f>
        <v>#REF!</v>
      </c>
    </row>
    <row r="271" spans="94:98" x14ac:dyDescent="0.25">
      <c r="CQ271" s="170" t="s">
        <v>25</v>
      </c>
      <c r="CT271" s="192" t="e">
        <f>SUM(CT265:CT269)</f>
        <v>#REF!</v>
      </c>
    </row>
    <row r="273" spans="94:98" x14ac:dyDescent="0.25">
      <c r="CP273" s="170" t="s">
        <v>26</v>
      </c>
    </row>
    <row r="274" spans="94:98" x14ac:dyDescent="0.25">
      <c r="CQ274" s="170" t="s">
        <v>27</v>
      </c>
      <c r="CT274" s="5" t="e">
        <f>-#REF!</f>
        <v>#REF!</v>
      </c>
    </row>
    <row r="275" spans="94:98" x14ac:dyDescent="0.25">
      <c r="CQ275" s="170" t="s">
        <v>28</v>
      </c>
      <c r="CT275" s="5" t="e">
        <f>-#REF!</f>
        <v>#REF!</v>
      </c>
    </row>
    <row r="276" spans="94:98" x14ac:dyDescent="0.25">
      <c r="CQ276" s="170" t="s">
        <v>29</v>
      </c>
      <c r="CT276" s="5" t="e">
        <f>-#REF!</f>
        <v>#REF!</v>
      </c>
    </row>
    <row r="277" spans="94:98" x14ac:dyDescent="0.25">
      <c r="CQ277" s="170" t="s">
        <v>9</v>
      </c>
      <c r="CT277" s="5" t="e">
        <f>-#REF!</f>
        <v>#REF!</v>
      </c>
    </row>
    <row r="279" spans="94:98" x14ac:dyDescent="0.25">
      <c r="CQ279" s="170" t="s">
        <v>30</v>
      </c>
      <c r="CT279" s="192" t="e">
        <f>SUM(CT274:CT277)</f>
        <v>#REF!</v>
      </c>
    </row>
    <row r="281" spans="94:98" x14ac:dyDescent="0.25">
      <c r="CQ281" s="170" t="s">
        <v>31</v>
      </c>
      <c r="CT281" s="193" t="e">
        <f>CT271+CT279</f>
        <v>#REF!</v>
      </c>
    </row>
    <row r="284" spans="94:98" x14ac:dyDescent="0.25">
      <c r="CR284" s="170" t="s">
        <v>14</v>
      </c>
    </row>
    <row r="286" spans="94:98" x14ac:dyDescent="0.25">
      <c r="CQ286" s="4">
        <f ca="1">NOW()</f>
        <v>42471.421543287041</v>
      </c>
    </row>
    <row r="287" spans="94:98" x14ac:dyDescent="0.25">
      <c r="CP287" s="170" t="s">
        <v>15</v>
      </c>
      <c r="CQ287" s="5">
        <v>17</v>
      </c>
    </row>
    <row r="288" spans="94:98" x14ac:dyDescent="0.25">
      <c r="CP288" s="170" t="s">
        <v>16</v>
      </c>
      <c r="CQ288" s="5" t="e">
        <f>#REF!</f>
        <v>#REF!</v>
      </c>
    </row>
    <row r="289" spans="2:98" x14ac:dyDescent="0.25">
      <c r="CP289" s="170" t="s">
        <v>17</v>
      </c>
      <c r="CQ289" s="5" t="e">
        <f>#REF!</f>
        <v>#REF!</v>
      </c>
    </row>
    <row r="290" spans="2:98" x14ac:dyDescent="0.25">
      <c r="CP290" s="170" t="s">
        <v>18</v>
      </c>
    </row>
    <row r="291" spans="2:98" x14ac:dyDescent="0.25">
      <c r="CP291" s="170" t="s">
        <v>19</v>
      </c>
    </row>
    <row r="292" spans="2:98" x14ac:dyDescent="0.25">
      <c r="CP292" s="170" t="s">
        <v>20</v>
      </c>
      <c r="CQ292" s="5" t="e">
        <f>#REF!</f>
        <v>#REF!</v>
      </c>
      <c r="CR292" s="190" t="s">
        <v>21</v>
      </c>
      <c r="CS292" s="5" t="e">
        <f>#REF!</f>
        <v>#REF!</v>
      </c>
    </row>
    <row r="294" spans="2:98" x14ac:dyDescent="0.25">
      <c r="CP294" s="170" t="s">
        <v>22</v>
      </c>
      <c r="CR294" s="190" t="s">
        <v>5</v>
      </c>
      <c r="CT294" s="170" t="s">
        <v>23</v>
      </c>
    </row>
    <row r="295" spans="2:98" x14ac:dyDescent="0.25">
      <c r="CQ295" s="170" t="s">
        <v>6</v>
      </c>
      <c r="CR295" s="191" t="e">
        <f>#REF!</f>
        <v>#REF!</v>
      </c>
      <c r="CT295" s="5" t="e">
        <f>CS292*CR295</f>
        <v>#REF!</v>
      </c>
    </row>
    <row r="296" spans="2:98" x14ac:dyDescent="0.25">
      <c r="CQ296" s="170" t="s">
        <v>7</v>
      </c>
      <c r="CR296" s="191"/>
      <c r="CT296" s="5" t="e">
        <f>#REF!</f>
        <v>#REF!</v>
      </c>
    </row>
    <row r="297" spans="2:98" x14ac:dyDescent="0.25">
      <c r="B297" s="2" t="s">
        <v>61</v>
      </c>
      <c r="CQ297" s="170" t="s">
        <v>8</v>
      </c>
      <c r="CR297" s="191"/>
      <c r="CT297" s="5" t="e">
        <f>#REF!</f>
        <v>#REF!</v>
      </c>
    </row>
    <row r="298" spans="2:98" x14ac:dyDescent="0.25">
      <c r="B298" s="2" t="s">
        <v>62</v>
      </c>
      <c r="CQ298" s="170" t="s">
        <v>24</v>
      </c>
      <c r="CR298" s="191" t="e">
        <f>#REF!</f>
        <v>#REF!</v>
      </c>
      <c r="CT298" s="5" t="e">
        <f>CS292*CR298</f>
        <v>#REF!</v>
      </c>
    </row>
    <row r="299" spans="2:98" x14ac:dyDescent="0.25">
      <c r="B299" s="2" t="s">
        <v>222</v>
      </c>
      <c r="CQ299" s="170" t="s">
        <v>9</v>
      </c>
      <c r="CR299" s="191"/>
      <c r="CT299" s="5" t="e">
        <f>#REF!</f>
        <v>#REF!</v>
      </c>
    </row>
    <row r="300" spans="2:98" x14ac:dyDescent="0.25">
      <c r="B300" s="2" t="s">
        <v>223</v>
      </c>
    </row>
    <row r="301" spans="2:98" x14ac:dyDescent="0.25">
      <c r="B301" s="2" t="s">
        <v>224</v>
      </c>
      <c r="CQ301" s="170" t="s">
        <v>25</v>
      </c>
      <c r="CT301" s="192" t="e">
        <f>SUM(CT295:CT299)</f>
        <v>#REF!</v>
      </c>
    </row>
    <row r="302" spans="2:98" x14ac:dyDescent="0.25">
      <c r="B302" s="2" t="s">
        <v>225</v>
      </c>
    </row>
    <row r="303" spans="2:98" x14ac:dyDescent="0.25">
      <c r="B303" s="2" t="s">
        <v>226</v>
      </c>
      <c r="CP303" s="170" t="s">
        <v>26</v>
      </c>
    </row>
    <row r="304" spans="2:98" x14ac:dyDescent="0.25">
      <c r="B304" s="2" t="s">
        <v>227</v>
      </c>
      <c r="CQ304" s="170" t="s">
        <v>27</v>
      </c>
      <c r="CT304" s="5" t="e">
        <f>-#REF!</f>
        <v>#REF!</v>
      </c>
    </row>
    <row r="305" spans="2:98" x14ac:dyDescent="0.25">
      <c r="B305" s="2" t="s">
        <v>228</v>
      </c>
      <c r="CQ305" s="170" t="s">
        <v>28</v>
      </c>
      <c r="CT305" s="5" t="e">
        <f>-#REF!</f>
        <v>#REF!</v>
      </c>
    </row>
    <row r="306" spans="2:98" x14ac:dyDescent="0.25">
      <c r="B306" s="2" t="s">
        <v>229</v>
      </c>
      <c r="CQ306" s="170" t="s">
        <v>29</v>
      </c>
      <c r="CT306" s="5" t="e">
        <f>-#REF!</f>
        <v>#REF!</v>
      </c>
    </row>
    <row r="307" spans="2:98" x14ac:dyDescent="0.25">
      <c r="B307" s="2" t="s">
        <v>230</v>
      </c>
      <c r="CQ307" s="170" t="s">
        <v>9</v>
      </c>
      <c r="CT307" s="5" t="e">
        <f>-#REF!</f>
        <v>#REF!</v>
      </c>
    </row>
    <row r="308" spans="2:98" x14ac:dyDescent="0.25">
      <c r="B308" s="2" t="s">
        <v>231</v>
      </c>
    </row>
    <row r="309" spans="2:98" x14ac:dyDescent="0.25">
      <c r="B309" s="2" t="s">
        <v>232</v>
      </c>
      <c r="CQ309" s="170" t="s">
        <v>30</v>
      </c>
      <c r="CT309" s="192" t="e">
        <f>SUM(CT304:CT307)</f>
        <v>#REF!</v>
      </c>
    </row>
    <row r="311" spans="2:98" x14ac:dyDescent="0.25">
      <c r="CQ311" s="170" t="s">
        <v>31</v>
      </c>
      <c r="CT311" s="193" t="e">
        <f>CT301+CT309</f>
        <v>#REF!</v>
      </c>
    </row>
    <row r="314" spans="2:98" x14ac:dyDescent="0.25">
      <c r="CR314" s="170" t="s">
        <v>14</v>
      </c>
    </row>
    <row r="315" spans="2:98" x14ac:dyDescent="0.25">
      <c r="B315" s="2" t="s">
        <v>98</v>
      </c>
    </row>
    <row r="316" spans="2:98" x14ac:dyDescent="0.25">
      <c r="B316" s="2" t="s">
        <v>99</v>
      </c>
      <c r="CQ316" s="4">
        <f ca="1">NOW()</f>
        <v>42471.421543287041</v>
      </c>
    </row>
    <row r="317" spans="2:98" x14ac:dyDescent="0.25">
      <c r="CP317" s="170" t="s">
        <v>15</v>
      </c>
      <c r="CQ317" s="5">
        <v>18</v>
      </c>
    </row>
    <row r="318" spans="2:98" x14ac:dyDescent="0.25">
      <c r="B318" s="2" t="s">
        <v>102</v>
      </c>
      <c r="CP318" s="170" t="s">
        <v>16</v>
      </c>
      <c r="CQ318" s="5" t="e">
        <f>#REF!</f>
        <v>#REF!</v>
      </c>
    </row>
    <row r="319" spans="2:98" x14ac:dyDescent="0.25">
      <c r="B319" s="2" t="s">
        <v>103</v>
      </c>
      <c r="CP319" s="170" t="s">
        <v>17</v>
      </c>
      <c r="CQ319" s="5" t="e">
        <f>#REF!</f>
        <v>#REF!</v>
      </c>
    </row>
    <row r="320" spans="2:98" x14ac:dyDescent="0.25">
      <c r="B320" s="2" t="s">
        <v>104</v>
      </c>
      <c r="CP320" s="170" t="s">
        <v>18</v>
      </c>
    </row>
    <row r="321" spans="2:98" x14ac:dyDescent="0.25">
      <c r="B321" s="2" t="s">
        <v>105</v>
      </c>
      <c r="CP321" s="170" t="s">
        <v>19</v>
      </c>
    </row>
    <row r="322" spans="2:98" x14ac:dyDescent="0.25">
      <c r="B322" s="2" t="s">
        <v>106</v>
      </c>
      <c r="CP322" s="170" t="s">
        <v>20</v>
      </c>
      <c r="CQ322" s="5" t="e">
        <f>#REF!</f>
        <v>#REF!</v>
      </c>
      <c r="CR322" s="190" t="s">
        <v>21</v>
      </c>
      <c r="CS322" s="5" t="e">
        <f>#REF!</f>
        <v>#REF!</v>
      </c>
    </row>
    <row r="323" spans="2:98" x14ac:dyDescent="0.25">
      <c r="B323" s="2" t="s">
        <v>107</v>
      </c>
    </row>
    <row r="324" spans="2:98" x14ac:dyDescent="0.25">
      <c r="B324" s="2" t="s">
        <v>108</v>
      </c>
      <c r="CP324" s="170" t="s">
        <v>22</v>
      </c>
      <c r="CR324" s="190" t="s">
        <v>5</v>
      </c>
      <c r="CT324" s="170" t="s">
        <v>23</v>
      </c>
    </row>
    <row r="325" spans="2:98" x14ac:dyDescent="0.25">
      <c r="B325" s="2" t="s">
        <v>109</v>
      </c>
      <c r="CQ325" s="170" t="s">
        <v>6</v>
      </c>
      <c r="CR325" s="191" t="e">
        <f>#REF!</f>
        <v>#REF!</v>
      </c>
      <c r="CT325" s="5" t="e">
        <f>CS322*CR325</f>
        <v>#REF!</v>
      </c>
    </row>
    <row r="326" spans="2:98" x14ac:dyDescent="0.25">
      <c r="B326" s="2" t="s">
        <v>110</v>
      </c>
      <c r="CQ326" s="170" t="s">
        <v>7</v>
      </c>
      <c r="CR326" s="191"/>
      <c r="CT326" s="5" t="e">
        <f>#REF!</f>
        <v>#REF!</v>
      </c>
    </row>
    <row r="327" spans="2:98" x14ac:dyDescent="0.25">
      <c r="B327" s="2" t="s">
        <v>111</v>
      </c>
      <c r="CQ327" s="170" t="s">
        <v>8</v>
      </c>
      <c r="CR327" s="191"/>
      <c r="CT327" s="5" t="e">
        <f>#REF!</f>
        <v>#REF!</v>
      </c>
    </row>
    <row r="328" spans="2:98" x14ac:dyDescent="0.25">
      <c r="B328" s="2" t="s">
        <v>112</v>
      </c>
      <c r="CQ328" s="170" t="s">
        <v>24</v>
      </c>
      <c r="CR328" s="191" t="e">
        <f>#REF!</f>
        <v>#REF!</v>
      </c>
      <c r="CT328" s="5" t="e">
        <f>CS322*CR328</f>
        <v>#REF!</v>
      </c>
    </row>
    <row r="329" spans="2:98" x14ac:dyDescent="0.25">
      <c r="B329" s="2" t="s">
        <v>113</v>
      </c>
      <c r="CQ329" s="170" t="s">
        <v>9</v>
      </c>
      <c r="CR329" s="191"/>
      <c r="CT329" s="5" t="e">
        <f>#REF!</f>
        <v>#REF!</v>
      </c>
    </row>
    <row r="330" spans="2:98" x14ac:dyDescent="0.25">
      <c r="B330" s="2" t="s">
        <v>114</v>
      </c>
    </row>
    <row r="331" spans="2:98" x14ac:dyDescent="0.25">
      <c r="B331" s="2" t="s">
        <v>115</v>
      </c>
      <c r="CQ331" s="170" t="s">
        <v>25</v>
      </c>
      <c r="CT331" s="192" t="e">
        <f>SUM(CT325:CT329)</f>
        <v>#REF!</v>
      </c>
    </row>
    <row r="332" spans="2:98" x14ac:dyDescent="0.25">
      <c r="B332" s="2" t="s">
        <v>116</v>
      </c>
    </row>
    <row r="333" spans="2:98" x14ac:dyDescent="0.25">
      <c r="B333" s="2" t="s">
        <v>117</v>
      </c>
      <c r="CQ333" s="170" t="s">
        <v>27</v>
      </c>
      <c r="CT333" s="5" t="e">
        <f>-#REF!</f>
        <v>#REF!</v>
      </c>
    </row>
    <row r="334" spans="2:98" x14ac:dyDescent="0.25">
      <c r="B334" s="2" t="s">
        <v>118</v>
      </c>
      <c r="CQ334" s="170" t="s">
        <v>28</v>
      </c>
      <c r="CT334" s="5" t="e">
        <f>-#REF!</f>
        <v>#REF!</v>
      </c>
    </row>
    <row r="335" spans="2:98" x14ac:dyDescent="0.25">
      <c r="B335" s="2" t="s">
        <v>119</v>
      </c>
      <c r="CQ335" s="170" t="s">
        <v>29</v>
      </c>
      <c r="CT335" s="5" t="e">
        <f>-#REF!</f>
        <v>#REF!</v>
      </c>
    </row>
    <row r="336" spans="2:98" x14ac:dyDescent="0.25">
      <c r="B336" s="2" t="s">
        <v>120</v>
      </c>
      <c r="CQ336" s="170" t="s">
        <v>9</v>
      </c>
      <c r="CT336" s="5" t="e">
        <f>-#REF!</f>
        <v>#REF!</v>
      </c>
    </row>
    <row r="337" spans="2:98" x14ac:dyDescent="0.25">
      <c r="B337" s="2" t="s">
        <v>121</v>
      </c>
    </row>
    <row r="338" spans="2:98" x14ac:dyDescent="0.25">
      <c r="B338" s="2" t="s">
        <v>122</v>
      </c>
      <c r="CQ338" s="170" t="s">
        <v>30</v>
      </c>
      <c r="CT338" s="192" t="e">
        <f>SUM(CT333:CT336)</f>
        <v>#REF!</v>
      </c>
    </row>
    <row r="339" spans="2:98" x14ac:dyDescent="0.25">
      <c r="B339" s="2" t="s">
        <v>123</v>
      </c>
    </row>
    <row r="340" spans="2:98" x14ac:dyDescent="0.25">
      <c r="B340" s="2" t="s">
        <v>124</v>
      </c>
      <c r="CQ340" s="170" t="s">
        <v>31</v>
      </c>
      <c r="CT340" s="193" t="e">
        <f>CT331+CT338</f>
        <v>#REF!</v>
      </c>
    </row>
    <row r="341" spans="2:98" x14ac:dyDescent="0.25">
      <c r="B341" s="2" t="s">
        <v>125</v>
      </c>
    </row>
    <row r="342" spans="2:98" x14ac:dyDescent="0.25">
      <c r="B342" s="2" t="s">
        <v>126</v>
      </c>
    </row>
    <row r="343" spans="2:98" x14ac:dyDescent="0.25">
      <c r="B343" s="2" t="s">
        <v>127</v>
      </c>
      <c r="CR343" s="170" t="s">
        <v>14</v>
      </c>
    </row>
    <row r="344" spans="2:98" x14ac:dyDescent="0.25">
      <c r="B344" s="2" t="s">
        <v>128</v>
      </c>
    </row>
    <row r="345" spans="2:98" x14ac:dyDescent="0.25">
      <c r="B345" s="2" t="s">
        <v>129</v>
      </c>
      <c r="CQ345" s="4">
        <f ca="1">NOW()</f>
        <v>42471.421543287041</v>
      </c>
    </row>
    <row r="346" spans="2:98" x14ac:dyDescent="0.25">
      <c r="B346" s="2" t="s">
        <v>130</v>
      </c>
      <c r="CP346" s="170" t="s">
        <v>15</v>
      </c>
      <c r="CQ346" s="5" t="e">
        <f>#REF!</f>
        <v>#REF!</v>
      </c>
    </row>
    <row r="347" spans="2:98" x14ac:dyDescent="0.25">
      <c r="B347" s="2" t="s">
        <v>131</v>
      </c>
      <c r="CP347" s="170" t="s">
        <v>16</v>
      </c>
      <c r="CQ347" s="5" t="e">
        <f>#REF!</f>
        <v>#REF!</v>
      </c>
    </row>
    <row r="348" spans="2:98" x14ac:dyDescent="0.25">
      <c r="B348" s="2" t="s">
        <v>132</v>
      </c>
      <c r="CP348" s="170" t="s">
        <v>17</v>
      </c>
      <c r="CQ348" s="5" t="e">
        <f>#REF!</f>
        <v>#REF!</v>
      </c>
    </row>
    <row r="349" spans="2:98" x14ac:dyDescent="0.25">
      <c r="B349" s="2" t="s">
        <v>133</v>
      </c>
      <c r="CP349" s="170" t="s">
        <v>18</v>
      </c>
    </row>
    <row r="350" spans="2:98" x14ac:dyDescent="0.25">
      <c r="B350" s="2" t="s">
        <v>134</v>
      </c>
      <c r="CP350" s="170" t="s">
        <v>19</v>
      </c>
    </row>
    <row r="351" spans="2:98" x14ac:dyDescent="0.25">
      <c r="B351" s="2" t="s">
        <v>135</v>
      </c>
      <c r="CP351" s="170" t="s">
        <v>20</v>
      </c>
      <c r="CQ351" s="5" t="e">
        <f>#REF!</f>
        <v>#REF!</v>
      </c>
      <c r="CR351" s="190" t="s">
        <v>21</v>
      </c>
      <c r="CS351" s="5" t="e">
        <f>#REF!</f>
        <v>#REF!</v>
      </c>
    </row>
    <row r="352" spans="2:98" x14ac:dyDescent="0.25">
      <c r="B352" s="2" t="s">
        <v>136</v>
      </c>
    </row>
    <row r="353" spans="2:98" x14ac:dyDescent="0.25">
      <c r="B353" s="2" t="s">
        <v>137</v>
      </c>
      <c r="CP353" s="170" t="s">
        <v>22</v>
      </c>
      <c r="CR353" s="190" t="s">
        <v>5</v>
      </c>
      <c r="CT353" s="170" t="s">
        <v>23</v>
      </c>
    </row>
    <row r="354" spans="2:98" x14ac:dyDescent="0.25">
      <c r="B354" s="2" t="s">
        <v>138</v>
      </c>
      <c r="CQ354" s="170" t="s">
        <v>6</v>
      </c>
      <c r="CR354" s="191" t="e">
        <f>#REF!</f>
        <v>#REF!</v>
      </c>
      <c r="CT354" s="5" t="e">
        <f>CS351*CR354</f>
        <v>#REF!</v>
      </c>
    </row>
    <row r="355" spans="2:98" x14ac:dyDescent="0.25">
      <c r="B355" s="2" t="s">
        <v>139</v>
      </c>
      <c r="CQ355" s="170" t="s">
        <v>7</v>
      </c>
      <c r="CR355" s="191"/>
      <c r="CT355" s="5" t="e">
        <f>#REF!</f>
        <v>#REF!</v>
      </c>
    </row>
    <row r="356" spans="2:98" x14ac:dyDescent="0.25">
      <c r="B356" s="2" t="s">
        <v>140</v>
      </c>
      <c r="CQ356" s="170" t="s">
        <v>8</v>
      </c>
      <c r="CR356" s="191"/>
      <c r="CT356" s="5" t="e">
        <f>#REF!</f>
        <v>#REF!</v>
      </c>
    </row>
    <row r="357" spans="2:98" x14ac:dyDescent="0.25">
      <c r="B357" s="2" t="s">
        <v>141</v>
      </c>
      <c r="CQ357" s="170" t="s">
        <v>24</v>
      </c>
      <c r="CR357" s="191" t="e">
        <f>#REF!</f>
        <v>#REF!</v>
      </c>
      <c r="CT357" s="5" t="e">
        <f>CS351*CR357</f>
        <v>#REF!</v>
      </c>
    </row>
    <row r="358" spans="2:98" x14ac:dyDescent="0.25">
      <c r="B358" s="2" t="s">
        <v>142</v>
      </c>
      <c r="CQ358" s="170" t="s">
        <v>9</v>
      </c>
      <c r="CR358" s="191"/>
      <c r="CT358" s="5" t="e">
        <f>#REF!</f>
        <v>#REF!</v>
      </c>
    </row>
    <row r="359" spans="2:98" x14ac:dyDescent="0.25">
      <c r="B359" s="2" t="s">
        <v>143</v>
      </c>
    </row>
    <row r="360" spans="2:98" x14ac:dyDescent="0.25">
      <c r="B360" s="2" t="s">
        <v>144</v>
      </c>
    </row>
    <row r="361" spans="2:98" x14ac:dyDescent="0.25">
      <c r="B361" s="2" t="s">
        <v>145</v>
      </c>
      <c r="CP361" s="170" t="s">
        <v>26</v>
      </c>
    </row>
    <row r="362" spans="2:98" x14ac:dyDescent="0.25">
      <c r="B362" s="2" t="s">
        <v>146</v>
      </c>
      <c r="CQ362" s="170" t="s">
        <v>27</v>
      </c>
      <c r="CT362" s="5" t="e">
        <f>-#REF!</f>
        <v>#REF!</v>
      </c>
    </row>
    <row r="363" spans="2:98" x14ac:dyDescent="0.25">
      <c r="B363" s="2" t="s">
        <v>147</v>
      </c>
      <c r="CQ363" s="170" t="s">
        <v>28</v>
      </c>
      <c r="CT363" s="5" t="e">
        <f>-#REF!</f>
        <v>#REF!</v>
      </c>
    </row>
    <row r="364" spans="2:98" x14ac:dyDescent="0.25">
      <c r="B364" s="2" t="s">
        <v>148</v>
      </c>
      <c r="CQ364" s="170" t="s">
        <v>29</v>
      </c>
      <c r="CT364" s="5" t="e">
        <f>-#REF!</f>
        <v>#REF!</v>
      </c>
    </row>
    <row r="365" spans="2:98" x14ac:dyDescent="0.25">
      <c r="B365" s="2" t="s">
        <v>149</v>
      </c>
      <c r="CQ365" s="170" t="s">
        <v>9</v>
      </c>
      <c r="CT365" s="5" t="e">
        <f>-#REF!</f>
        <v>#REF!</v>
      </c>
    </row>
    <row r="366" spans="2:98" x14ac:dyDescent="0.25">
      <c r="B366" s="2" t="s">
        <v>150</v>
      </c>
    </row>
    <row r="367" spans="2:98" x14ac:dyDescent="0.25">
      <c r="B367" s="2" t="s">
        <v>151</v>
      </c>
      <c r="CQ367" s="170" t="s">
        <v>30</v>
      </c>
      <c r="CT367" s="192" t="e">
        <f>SUM(CT362:CT365)</f>
        <v>#REF!</v>
      </c>
    </row>
    <row r="368" spans="2:98" x14ac:dyDescent="0.25">
      <c r="B368" s="2" t="s">
        <v>152</v>
      </c>
    </row>
    <row r="369" spans="2:98" x14ac:dyDescent="0.25">
      <c r="B369" s="2" t="s">
        <v>153</v>
      </c>
      <c r="CQ369" s="170" t="s">
        <v>31</v>
      </c>
      <c r="CT369" s="193" t="e">
        <f>#REF!+CT367</f>
        <v>#REF!</v>
      </c>
    </row>
    <row r="372" spans="2:98" x14ac:dyDescent="0.25">
      <c r="CR372" s="170" t="s">
        <v>14</v>
      </c>
    </row>
    <row r="374" spans="2:98" x14ac:dyDescent="0.25">
      <c r="CQ374" s="4">
        <f ca="1">NOW()</f>
        <v>42471.421543287041</v>
      </c>
    </row>
    <row r="375" spans="2:98" x14ac:dyDescent="0.25">
      <c r="CP375" s="170" t="s">
        <v>15</v>
      </c>
      <c r="CQ375" s="5" t="e">
        <f>#REF!</f>
        <v>#REF!</v>
      </c>
    </row>
    <row r="376" spans="2:98" x14ac:dyDescent="0.25">
      <c r="CP376" s="170" t="s">
        <v>16</v>
      </c>
      <c r="CQ376" s="5" t="e">
        <f>#REF!</f>
        <v>#REF!</v>
      </c>
    </row>
    <row r="377" spans="2:98" x14ac:dyDescent="0.25">
      <c r="CP377" s="170" t="s">
        <v>17</v>
      </c>
      <c r="CQ377" s="5" t="e">
        <f>#REF!</f>
        <v>#REF!</v>
      </c>
    </row>
    <row r="378" spans="2:98" x14ac:dyDescent="0.25">
      <c r="CP378" s="170" t="s">
        <v>18</v>
      </c>
    </row>
    <row r="379" spans="2:98" x14ac:dyDescent="0.25">
      <c r="CP379" s="170" t="s">
        <v>19</v>
      </c>
    </row>
    <row r="380" spans="2:98" x14ac:dyDescent="0.25">
      <c r="CP380" s="170" t="s">
        <v>20</v>
      </c>
      <c r="CQ380" s="5" t="e">
        <f>#REF!</f>
        <v>#REF!</v>
      </c>
      <c r="CR380" s="190" t="s">
        <v>21</v>
      </c>
      <c r="CS380" s="5" t="e">
        <f>#REF!</f>
        <v>#REF!</v>
      </c>
    </row>
    <row r="382" spans="2:98" x14ac:dyDescent="0.25">
      <c r="CP382" s="170" t="s">
        <v>22</v>
      </c>
      <c r="CR382" s="190" t="s">
        <v>5</v>
      </c>
      <c r="CT382" s="170" t="s">
        <v>23</v>
      </c>
    </row>
    <row r="383" spans="2:98" x14ac:dyDescent="0.25">
      <c r="CQ383" s="170" t="s">
        <v>6</v>
      </c>
      <c r="CR383" s="191" t="e">
        <f>#REF!</f>
        <v>#REF!</v>
      </c>
      <c r="CT383" s="5" t="e">
        <f>CS380*CR383</f>
        <v>#REF!</v>
      </c>
    </row>
    <row r="384" spans="2:98" x14ac:dyDescent="0.25">
      <c r="CQ384" s="170" t="s">
        <v>7</v>
      </c>
      <c r="CR384" s="191"/>
      <c r="CT384" s="5" t="e">
        <f>#REF!</f>
        <v>#REF!</v>
      </c>
    </row>
    <row r="385" spans="94:98" x14ac:dyDescent="0.25">
      <c r="CQ385" s="170" t="s">
        <v>8</v>
      </c>
      <c r="CR385" s="191"/>
      <c r="CT385" s="5" t="e">
        <f>#REF!</f>
        <v>#REF!</v>
      </c>
    </row>
    <row r="386" spans="94:98" x14ac:dyDescent="0.25">
      <c r="CQ386" s="170" t="s">
        <v>24</v>
      </c>
      <c r="CR386" s="191" t="e">
        <f>#REF!</f>
        <v>#REF!</v>
      </c>
      <c r="CT386" s="5" t="e">
        <f>CS380*CR386</f>
        <v>#REF!</v>
      </c>
    </row>
    <row r="387" spans="94:98" x14ac:dyDescent="0.25">
      <c r="CQ387" s="170" t="s">
        <v>9</v>
      </c>
      <c r="CR387" s="191"/>
      <c r="CT387" s="5" t="e">
        <f>#REF!</f>
        <v>#REF!</v>
      </c>
    </row>
    <row r="389" spans="94:98" x14ac:dyDescent="0.25">
      <c r="CQ389" s="170" t="s">
        <v>25</v>
      </c>
      <c r="CT389" s="192" t="e">
        <f>SUM(CT383:CT387)</f>
        <v>#REF!</v>
      </c>
    </row>
    <row r="391" spans="94:98" x14ac:dyDescent="0.25">
      <c r="CP391" s="170" t="s">
        <v>26</v>
      </c>
    </row>
    <row r="392" spans="94:98" x14ac:dyDescent="0.25">
      <c r="CQ392" s="170" t="s">
        <v>27</v>
      </c>
      <c r="CT392" s="5" t="e">
        <f>-#REF!</f>
        <v>#REF!</v>
      </c>
    </row>
    <row r="393" spans="94:98" x14ac:dyDescent="0.25">
      <c r="CQ393" s="170" t="s">
        <v>28</v>
      </c>
      <c r="CT393" s="5" t="e">
        <f>-#REF!</f>
        <v>#REF!</v>
      </c>
    </row>
    <row r="394" spans="94:98" x14ac:dyDescent="0.25">
      <c r="CQ394" s="170" t="s">
        <v>29</v>
      </c>
      <c r="CT394" s="5" t="e">
        <f>-#REF!</f>
        <v>#REF!</v>
      </c>
    </row>
    <row r="395" spans="94:98" x14ac:dyDescent="0.25">
      <c r="CQ395" s="170" t="s">
        <v>9</v>
      </c>
      <c r="CT395" s="5" t="e">
        <f>-#REF!</f>
        <v>#REF!</v>
      </c>
    </row>
    <row r="397" spans="94:98" x14ac:dyDescent="0.25">
      <c r="CQ397" s="170" t="s">
        <v>30</v>
      </c>
      <c r="CT397" s="192" t="e">
        <f>SUM(CT392:CT395)</f>
        <v>#REF!</v>
      </c>
    </row>
    <row r="399" spans="94:98" x14ac:dyDescent="0.25">
      <c r="CQ399" s="170" t="s">
        <v>31</v>
      </c>
      <c r="CT399" s="193" t="e">
        <f>CT389+CT397</f>
        <v>#REF!</v>
      </c>
    </row>
    <row r="402" spans="94:98" x14ac:dyDescent="0.25">
      <c r="CR402" s="170" t="s">
        <v>14</v>
      </c>
    </row>
    <row r="404" spans="94:98" x14ac:dyDescent="0.25">
      <c r="CQ404" s="4">
        <f ca="1">NOW()</f>
        <v>42471.421543287041</v>
      </c>
    </row>
    <row r="405" spans="94:98" x14ac:dyDescent="0.25">
      <c r="CP405" s="170" t="s">
        <v>15</v>
      </c>
      <c r="CQ405" s="5" t="e">
        <f>#REF!</f>
        <v>#REF!</v>
      </c>
    </row>
    <row r="406" spans="94:98" x14ac:dyDescent="0.25">
      <c r="CP406" s="170" t="s">
        <v>16</v>
      </c>
      <c r="CQ406" s="5" t="e">
        <f>#REF!</f>
        <v>#REF!</v>
      </c>
    </row>
    <row r="407" spans="94:98" x14ac:dyDescent="0.25">
      <c r="CP407" s="170" t="s">
        <v>17</v>
      </c>
      <c r="CQ407" s="5" t="e">
        <f>#REF!</f>
        <v>#REF!</v>
      </c>
    </row>
    <row r="408" spans="94:98" x14ac:dyDescent="0.25">
      <c r="CP408" s="170" t="s">
        <v>18</v>
      </c>
    </row>
    <row r="409" spans="94:98" x14ac:dyDescent="0.25">
      <c r="CP409" s="170" t="s">
        <v>19</v>
      </c>
    </row>
    <row r="410" spans="94:98" x14ac:dyDescent="0.25">
      <c r="CP410" s="170" t="s">
        <v>20</v>
      </c>
      <c r="CQ410" s="5" t="e">
        <f>#REF!</f>
        <v>#REF!</v>
      </c>
      <c r="CR410" s="190" t="s">
        <v>21</v>
      </c>
      <c r="CS410" s="5" t="e">
        <f>#REF!</f>
        <v>#REF!</v>
      </c>
    </row>
    <row r="412" spans="94:98" x14ac:dyDescent="0.25">
      <c r="CP412" s="170" t="s">
        <v>22</v>
      </c>
      <c r="CR412" s="190" t="s">
        <v>5</v>
      </c>
      <c r="CT412" s="170" t="s">
        <v>23</v>
      </c>
    </row>
    <row r="413" spans="94:98" x14ac:dyDescent="0.25">
      <c r="CQ413" s="170" t="s">
        <v>6</v>
      </c>
      <c r="CR413" s="191" t="e">
        <f>#REF!</f>
        <v>#REF!</v>
      </c>
      <c r="CT413" s="5" t="e">
        <f>CS410*CR413</f>
        <v>#REF!</v>
      </c>
    </row>
    <row r="414" spans="94:98" x14ac:dyDescent="0.25">
      <c r="CQ414" s="170" t="s">
        <v>7</v>
      </c>
      <c r="CR414" s="191"/>
      <c r="CT414" s="5" t="e">
        <f>#REF!</f>
        <v>#REF!</v>
      </c>
    </row>
    <row r="415" spans="94:98" x14ac:dyDescent="0.25">
      <c r="CQ415" s="170" t="s">
        <v>8</v>
      </c>
      <c r="CR415" s="191"/>
      <c r="CT415" s="5" t="e">
        <f>#REF!</f>
        <v>#REF!</v>
      </c>
    </row>
    <row r="416" spans="94:98" x14ac:dyDescent="0.25">
      <c r="CQ416" s="170" t="s">
        <v>24</v>
      </c>
      <c r="CR416" s="191" t="e">
        <f>#REF!</f>
        <v>#REF!</v>
      </c>
      <c r="CT416" s="5" t="e">
        <f>CS410*CR416</f>
        <v>#REF!</v>
      </c>
    </row>
    <row r="417" spans="94:98" x14ac:dyDescent="0.25">
      <c r="CQ417" s="170" t="s">
        <v>9</v>
      </c>
      <c r="CR417" s="191"/>
      <c r="CT417" s="5" t="e">
        <f>#REF!</f>
        <v>#REF!</v>
      </c>
    </row>
    <row r="419" spans="94:98" x14ac:dyDescent="0.25">
      <c r="CQ419" s="170" t="s">
        <v>25</v>
      </c>
      <c r="CT419" s="192" t="e">
        <f>SUM(CT413:CT417)</f>
        <v>#REF!</v>
      </c>
    </row>
    <row r="421" spans="94:98" x14ac:dyDescent="0.25">
      <c r="CP421" s="170" t="s">
        <v>26</v>
      </c>
    </row>
    <row r="422" spans="94:98" x14ac:dyDescent="0.25">
      <c r="CQ422" s="170" t="s">
        <v>27</v>
      </c>
      <c r="CT422" s="5" t="e">
        <f>-#REF!</f>
        <v>#REF!</v>
      </c>
    </row>
    <row r="423" spans="94:98" x14ac:dyDescent="0.25">
      <c r="CQ423" s="170" t="s">
        <v>28</v>
      </c>
      <c r="CT423" s="5" t="e">
        <f>-#REF!</f>
        <v>#REF!</v>
      </c>
    </row>
    <row r="424" spans="94:98" x14ac:dyDescent="0.25">
      <c r="CQ424" s="170" t="s">
        <v>29</v>
      </c>
      <c r="CT424" s="5" t="e">
        <f>-#REF!</f>
        <v>#REF!</v>
      </c>
    </row>
    <row r="425" spans="94:98" x14ac:dyDescent="0.25">
      <c r="CQ425" s="170" t="s">
        <v>9</v>
      </c>
      <c r="CT425" s="5" t="e">
        <f>-#REF!</f>
        <v>#REF!</v>
      </c>
    </row>
    <row r="427" spans="94:98" x14ac:dyDescent="0.25">
      <c r="CQ427" s="170" t="s">
        <v>30</v>
      </c>
      <c r="CT427" s="192" t="e">
        <f>SUM(CT422:CT425)</f>
        <v>#REF!</v>
      </c>
    </row>
    <row r="429" spans="94:98" x14ac:dyDescent="0.25">
      <c r="CQ429" s="170" t="s">
        <v>31</v>
      </c>
      <c r="CT429" s="193" t="e">
        <f>CT419+CT427</f>
        <v>#REF!</v>
      </c>
    </row>
    <row r="432" spans="94:98" x14ac:dyDescent="0.25">
      <c r="CR432" s="170" t="s">
        <v>14</v>
      </c>
    </row>
    <row r="434" spans="94:98" x14ac:dyDescent="0.25">
      <c r="CQ434" s="4">
        <f ca="1">NOW()</f>
        <v>42471.421543287041</v>
      </c>
    </row>
    <row r="435" spans="94:98" x14ac:dyDescent="0.25">
      <c r="CP435" s="170" t="s">
        <v>15</v>
      </c>
      <c r="CQ435" s="5" t="e">
        <f>#REF!</f>
        <v>#REF!</v>
      </c>
    </row>
    <row r="436" spans="94:98" x14ac:dyDescent="0.25">
      <c r="CP436" s="170" t="s">
        <v>16</v>
      </c>
      <c r="CQ436" s="5" t="e">
        <f>#REF!</f>
        <v>#REF!</v>
      </c>
    </row>
    <row r="437" spans="94:98" x14ac:dyDescent="0.25">
      <c r="CP437" s="170" t="s">
        <v>17</v>
      </c>
      <c r="CQ437" s="5" t="e">
        <f>#REF!</f>
        <v>#REF!</v>
      </c>
    </row>
    <row r="438" spans="94:98" x14ac:dyDescent="0.25">
      <c r="CP438" s="170" t="s">
        <v>18</v>
      </c>
    </row>
    <row r="439" spans="94:98" x14ac:dyDescent="0.25">
      <c r="CP439" s="170" t="s">
        <v>19</v>
      </c>
    </row>
    <row r="440" spans="94:98" x14ac:dyDescent="0.25">
      <c r="CP440" s="170" t="s">
        <v>20</v>
      </c>
      <c r="CQ440" s="5" t="e">
        <f>#REF!</f>
        <v>#REF!</v>
      </c>
      <c r="CR440" s="190" t="s">
        <v>21</v>
      </c>
      <c r="CS440" s="5" t="e">
        <f>#REF!</f>
        <v>#REF!</v>
      </c>
    </row>
    <row r="442" spans="94:98" x14ac:dyDescent="0.25">
      <c r="CP442" s="170" t="s">
        <v>22</v>
      </c>
      <c r="CR442" s="190" t="s">
        <v>5</v>
      </c>
      <c r="CT442" s="170" t="s">
        <v>23</v>
      </c>
    </row>
    <row r="443" spans="94:98" x14ac:dyDescent="0.25">
      <c r="CQ443" s="170" t="s">
        <v>6</v>
      </c>
      <c r="CR443" s="191" t="e">
        <f>#REF!</f>
        <v>#REF!</v>
      </c>
      <c r="CT443" s="5" t="e">
        <f>CS440*CR443</f>
        <v>#REF!</v>
      </c>
    </row>
    <row r="444" spans="94:98" x14ac:dyDescent="0.25">
      <c r="CQ444" s="170" t="s">
        <v>7</v>
      </c>
      <c r="CR444" s="191"/>
      <c r="CT444" s="5" t="e">
        <f>#REF!</f>
        <v>#REF!</v>
      </c>
    </row>
    <row r="445" spans="94:98" x14ac:dyDescent="0.25">
      <c r="CQ445" s="170" t="s">
        <v>8</v>
      </c>
      <c r="CR445" s="191"/>
      <c r="CT445" s="5" t="e">
        <f>#REF!</f>
        <v>#REF!</v>
      </c>
    </row>
    <row r="446" spans="94:98" x14ac:dyDescent="0.25">
      <c r="CQ446" s="170" t="s">
        <v>24</v>
      </c>
      <c r="CR446" s="191" t="e">
        <f>#REF!</f>
        <v>#REF!</v>
      </c>
      <c r="CT446" s="5" t="e">
        <f>CS440*CR446</f>
        <v>#REF!</v>
      </c>
    </row>
    <row r="447" spans="94:98" x14ac:dyDescent="0.25">
      <c r="CQ447" s="170" t="s">
        <v>9</v>
      </c>
      <c r="CR447" s="191"/>
      <c r="CT447" s="5" t="e">
        <f>#REF!</f>
        <v>#REF!</v>
      </c>
    </row>
    <row r="449" spans="94:98" x14ac:dyDescent="0.25">
      <c r="CQ449" s="170" t="s">
        <v>25</v>
      </c>
      <c r="CT449" s="192" t="e">
        <f>SUM(CT443:CT447)</f>
        <v>#REF!</v>
      </c>
    </row>
    <row r="451" spans="94:98" x14ac:dyDescent="0.25">
      <c r="CP451" s="170" t="s">
        <v>26</v>
      </c>
    </row>
    <row r="452" spans="94:98" x14ac:dyDescent="0.25">
      <c r="CQ452" s="170" t="s">
        <v>27</v>
      </c>
      <c r="CT452" s="5" t="e">
        <f>-#REF!</f>
        <v>#REF!</v>
      </c>
    </row>
    <row r="453" spans="94:98" x14ac:dyDescent="0.25">
      <c r="CQ453" s="170" t="s">
        <v>28</v>
      </c>
      <c r="CT453" s="5" t="e">
        <f>-#REF!</f>
        <v>#REF!</v>
      </c>
    </row>
    <row r="454" spans="94:98" x14ac:dyDescent="0.25">
      <c r="CQ454" s="170" t="s">
        <v>29</v>
      </c>
      <c r="CT454" s="5" t="e">
        <f>-#REF!</f>
        <v>#REF!</v>
      </c>
    </row>
    <row r="455" spans="94:98" x14ac:dyDescent="0.25">
      <c r="CQ455" s="170" t="s">
        <v>9</v>
      </c>
      <c r="CT455" s="5" t="e">
        <f>-#REF!</f>
        <v>#REF!</v>
      </c>
    </row>
    <row r="457" spans="94:98" x14ac:dyDescent="0.25">
      <c r="CQ457" s="170" t="s">
        <v>30</v>
      </c>
      <c r="CT457" s="192" t="e">
        <f>SUM(CT452:CT455)</f>
        <v>#REF!</v>
      </c>
    </row>
    <row r="459" spans="94:98" x14ac:dyDescent="0.25">
      <c r="CQ459" s="170" t="s">
        <v>31</v>
      </c>
      <c r="CT459" s="193" t="e">
        <f>CT449+CT457</f>
        <v>#REF!</v>
      </c>
    </row>
    <row r="462" spans="94:98" x14ac:dyDescent="0.25">
      <c r="CR462" s="170" t="s">
        <v>14</v>
      </c>
    </row>
    <row r="464" spans="94:98" x14ac:dyDescent="0.25">
      <c r="CQ464" s="4">
        <f ca="1">NOW()</f>
        <v>42471.421543287041</v>
      </c>
    </row>
    <row r="465" spans="94:98" x14ac:dyDescent="0.25">
      <c r="CP465" s="170" t="s">
        <v>15</v>
      </c>
      <c r="CQ465" s="5" t="e">
        <f>#REF!</f>
        <v>#REF!</v>
      </c>
    </row>
    <row r="466" spans="94:98" x14ac:dyDescent="0.25">
      <c r="CP466" s="170" t="s">
        <v>16</v>
      </c>
      <c r="CQ466" s="5" t="e">
        <f>#REF!</f>
        <v>#REF!</v>
      </c>
    </row>
    <row r="467" spans="94:98" x14ac:dyDescent="0.25">
      <c r="CP467" s="170" t="s">
        <v>17</v>
      </c>
      <c r="CQ467" s="5" t="e">
        <f>#REF!</f>
        <v>#REF!</v>
      </c>
    </row>
    <row r="468" spans="94:98" x14ac:dyDescent="0.25">
      <c r="CP468" s="170" t="s">
        <v>18</v>
      </c>
    </row>
    <row r="469" spans="94:98" x14ac:dyDescent="0.25">
      <c r="CP469" s="170" t="s">
        <v>19</v>
      </c>
    </row>
    <row r="470" spans="94:98" x14ac:dyDescent="0.25">
      <c r="CP470" s="170" t="s">
        <v>20</v>
      </c>
      <c r="CQ470" s="5" t="e">
        <f>#REF!</f>
        <v>#REF!</v>
      </c>
      <c r="CR470" s="190" t="s">
        <v>21</v>
      </c>
      <c r="CS470" s="5" t="e">
        <f>#REF!</f>
        <v>#REF!</v>
      </c>
    </row>
    <row r="472" spans="94:98" x14ac:dyDescent="0.25">
      <c r="CP472" s="170" t="s">
        <v>22</v>
      </c>
      <c r="CR472" s="190" t="s">
        <v>5</v>
      </c>
      <c r="CT472" s="170" t="s">
        <v>23</v>
      </c>
    </row>
    <row r="473" spans="94:98" x14ac:dyDescent="0.25">
      <c r="CQ473" s="170" t="s">
        <v>6</v>
      </c>
      <c r="CR473" s="191" t="e">
        <f>#REF!</f>
        <v>#REF!</v>
      </c>
      <c r="CT473" s="5" t="e">
        <f>CS470*CR473</f>
        <v>#REF!</v>
      </c>
    </row>
    <row r="474" spans="94:98" x14ac:dyDescent="0.25">
      <c r="CQ474" s="170" t="s">
        <v>7</v>
      </c>
      <c r="CR474" s="191"/>
      <c r="CT474" s="5" t="e">
        <f>#REF!</f>
        <v>#REF!</v>
      </c>
    </row>
    <row r="475" spans="94:98" x14ac:dyDescent="0.25">
      <c r="CQ475" s="170" t="s">
        <v>8</v>
      </c>
      <c r="CR475" s="191"/>
      <c r="CT475" s="5" t="e">
        <f>#REF!</f>
        <v>#REF!</v>
      </c>
    </row>
    <row r="476" spans="94:98" x14ac:dyDescent="0.25">
      <c r="CQ476" s="170" t="s">
        <v>24</v>
      </c>
      <c r="CR476" s="191" t="e">
        <f>#REF!</f>
        <v>#REF!</v>
      </c>
      <c r="CT476" s="5" t="e">
        <f>CS470*CR476</f>
        <v>#REF!</v>
      </c>
    </row>
    <row r="477" spans="94:98" x14ac:dyDescent="0.25">
      <c r="CQ477" s="170" t="s">
        <v>9</v>
      </c>
      <c r="CR477" s="191"/>
      <c r="CT477" s="5" t="e">
        <f>#REF!</f>
        <v>#REF!</v>
      </c>
    </row>
    <row r="479" spans="94:98" x14ac:dyDescent="0.25">
      <c r="CQ479" s="170" t="s">
        <v>25</v>
      </c>
      <c r="CT479" s="192" t="e">
        <f>SUM(CT473:CT477)</f>
        <v>#REF!</v>
      </c>
    </row>
    <row r="481" spans="94:98" x14ac:dyDescent="0.25">
      <c r="CP481" s="170" t="s">
        <v>26</v>
      </c>
    </row>
    <row r="482" spans="94:98" x14ac:dyDescent="0.25">
      <c r="CQ482" s="170" t="s">
        <v>27</v>
      </c>
      <c r="CT482" s="5" t="e">
        <f>-#REF!</f>
        <v>#REF!</v>
      </c>
    </row>
    <row r="483" spans="94:98" x14ac:dyDescent="0.25">
      <c r="CQ483" s="170" t="s">
        <v>28</v>
      </c>
      <c r="CT483" s="5" t="e">
        <f>-#REF!</f>
        <v>#REF!</v>
      </c>
    </row>
    <row r="484" spans="94:98" x14ac:dyDescent="0.25">
      <c r="CQ484" s="170" t="s">
        <v>29</v>
      </c>
      <c r="CT484" s="5" t="e">
        <f>-#REF!</f>
        <v>#REF!</v>
      </c>
    </row>
    <row r="485" spans="94:98" x14ac:dyDescent="0.25">
      <c r="CQ485" s="170" t="s">
        <v>9</v>
      </c>
      <c r="CT485" s="5" t="e">
        <f>-#REF!</f>
        <v>#REF!</v>
      </c>
    </row>
    <row r="487" spans="94:98" x14ac:dyDescent="0.25">
      <c r="CQ487" s="170" t="s">
        <v>30</v>
      </c>
      <c r="CT487" s="192" t="e">
        <f>SUM(CT482:CT485)</f>
        <v>#REF!</v>
      </c>
    </row>
    <row r="489" spans="94:98" x14ac:dyDescent="0.25">
      <c r="CQ489" s="170" t="s">
        <v>31</v>
      </c>
      <c r="CT489" s="193" t="e">
        <f>CT479+CT487</f>
        <v>#REF!</v>
      </c>
    </row>
    <row r="492" spans="94:98" x14ac:dyDescent="0.25">
      <c r="CR492" s="170" t="s">
        <v>14</v>
      </c>
    </row>
    <row r="494" spans="94:98" x14ac:dyDescent="0.25">
      <c r="CQ494" s="4">
        <f ca="1">NOW()</f>
        <v>42471.421543287041</v>
      </c>
    </row>
    <row r="495" spans="94:98" x14ac:dyDescent="0.25">
      <c r="CP495" s="170" t="s">
        <v>15</v>
      </c>
      <c r="CQ495" s="5" t="e">
        <f>#REF!</f>
        <v>#REF!</v>
      </c>
    </row>
    <row r="496" spans="94:98" x14ac:dyDescent="0.25">
      <c r="CP496" s="170" t="s">
        <v>16</v>
      </c>
      <c r="CQ496" s="5" t="e">
        <f>#REF!</f>
        <v>#REF!</v>
      </c>
    </row>
    <row r="497" spans="94:98" x14ac:dyDescent="0.25">
      <c r="CP497" s="170" t="s">
        <v>17</v>
      </c>
      <c r="CQ497" s="5" t="e">
        <f>#REF!</f>
        <v>#REF!</v>
      </c>
    </row>
    <row r="498" spans="94:98" x14ac:dyDescent="0.25">
      <c r="CP498" s="170" t="s">
        <v>18</v>
      </c>
    </row>
    <row r="499" spans="94:98" x14ac:dyDescent="0.25">
      <c r="CP499" s="170" t="s">
        <v>19</v>
      </c>
    </row>
    <row r="500" spans="94:98" x14ac:dyDescent="0.25">
      <c r="CP500" s="170" t="s">
        <v>20</v>
      </c>
      <c r="CQ500" s="5" t="e">
        <f>#REF!</f>
        <v>#REF!</v>
      </c>
      <c r="CR500" s="190" t="s">
        <v>21</v>
      </c>
      <c r="CS500" s="5" t="e">
        <f>#REF!</f>
        <v>#REF!</v>
      </c>
    </row>
    <row r="502" spans="94:98" x14ac:dyDescent="0.25">
      <c r="CP502" s="170" t="s">
        <v>22</v>
      </c>
      <c r="CR502" s="190" t="s">
        <v>5</v>
      </c>
      <c r="CT502" s="170" t="s">
        <v>23</v>
      </c>
    </row>
    <row r="503" spans="94:98" x14ac:dyDescent="0.25">
      <c r="CQ503" s="170" t="s">
        <v>6</v>
      </c>
      <c r="CR503" s="191" t="e">
        <f>#REF!</f>
        <v>#REF!</v>
      </c>
      <c r="CT503" s="5" t="e">
        <f>CS500*CR503</f>
        <v>#REF!</v>
      </c>
    </row>
    <row r="504" spans="94:98" x14ac:dyDescent="0.25">
      <c r="CQ504" s="170" t="s">
        <v>7</v>
      </c>
      <c r="CR504" s="191"/>
      <c r="CT504" s="5" t="e">
        <f>#REF!</f>
        <v>#REF!</v>
      </c>
    </row>
    <row r="505" spans="94:98" x14ac:dyDescent="0.25">
      <c r="CQ505" s="170" t="s">
        <v>8</v>
      </c>
      <c r="CR505" s="191"/>
      <c r="CT505" s="5" t="e">
        <f>#REF!</f>
        <v>#REF!</v>
      </c>
    </row>
    <row r="506" spans="94:98" x14ac:dyDescent="0.25">
      <c r="CQ506" s="170" t="s">
        <v>24</v>
      </c>
      <c r="CR506" s="191" t="e">
        <f>#REF!</f>
        <v>#REF!</v>
      </c>
      <c r="CT506" s="5" t="e">
        <f>CS500*CR506</f>
        <v>#REF!</v>
      </c>
    </row>
    <row r="507" spans="94:98" x14ac:dyDescent="0.25">
      <c r="CQ507" s="170" t="s">
        <v>9</v>
      </c>
      <c r="CR507" s="191"/>
      <c r="CT507" s="5" t="e">
        <f>#REF!</f>
        <v>#REF!</v>
      </c>
    </row>
    <row r="509" spans="94:98" x14ac:dyDescent="0.25">
      <c r="CQ509" s="170" t="s">
        <v>25</v>
      </c>
      <c r="CT509" s="192" t="e">
        <f>SUM(CT503:CT507)</f>
        <v>#REF!</v>
      </c>
    </row>
    <row r="511" spans="94:98" x14ac:dyDescent="0.25">
      <c r="CP511" s="170" t="s">
        <v>26</v>
      </c>
    </row>
    <row r="512" spans="94:98" x14ac:dyDescent="0.25">
      <c r="CQ512" s="170" t="s">
        <v>27</v>
      </c>
      <c r="CT512" s="5" t="e">
        <f>-#REF!</f>
        <v>#REF!</v>
      </c>
    </row>
    <row r="513" spans="94:98" x14ac:dyDescent="0.25">
      <c r="CQ513" s="170" t="s">
        <v>28</v>
      </c>
      <c r="CT513" s="5" t="e">
        <f>-#REF!</f>
        <v>#REF!</v>
      </c>
    </row>
    <row r="514" spans="94:98" x14ac:dyDescent="0.25">
      <c r="CQ514" s="170" t="s">
        <v>29</v>
      </c>
      <c r="CT514" s="5" t="e">
        <f>-#REF!</f>
        <v>#REF!</v>
      </c>
    </row>
    <row r="515" spans="94:98" x14ac:dyDescent="0.25">
      <c r="CQ515" s="170" t="s">
        <v>9</v>
      </c>
      <c r="CT515" s="5" t="e">
        <f>-#REF!</f>
        <v>#REF!</v>
      </c>
    </row>
    <row r="517" spans="94:98" x14ac:dyDescent="0.25">
      <c r="CQ517" s="170" t="s">
        <v>30</v>
      </c>
      <c r="CT517" s="192" t="e">
        <f>SUM(CT512:CT515)</f>
        <v>#REF!</v>
      </c>
    </row>
    <row r="519" spans="94:98" x14ac:dyDescent="0.25">
      <c r="CQ519" s="170" t="s">
        <v>31</v>
      </c>
      <c r="CT519" s="193" t="e">
        <f>CT509+CT517</f>
        <v>#REF!</v>
      </c>
    </row>
    <row r="522" spans="94:98" x14ac:dyDescent="0.25">
      <c r="CR522" s="170" t="s">
        <v>14</v>
      </c>
    </row>
    <row r="524" spans="94:98" x14ac:dyDescent="0.25">
      <c r="CQ524" s="4">
        <f ca="1">NOW()</f>
        <v>42471.421543287041</v>
      </c>
    </row>
    <row r="525" spans="94:98" x14ac:dyDescent="0.25">
      <c r="CP525" s="170" t="s">
        <v>15</v>
      </c>
      <c r="CQ525" s="5" t="e">
        <f>#REF!</f>
        <v>#REF!</v>
      </c>
    </row>
    <row r="526" spans="94:98" x14ac:dyDescent="0.25">
      <c r="CP526" s="170" t="s">
        <v>16</v>
      </c>
      <c r="CQ526" s="5" t="e">
        <f>#REF!</f>
        <v>#REF!</v>
      </c>
    </row>
    <row r="527" spans="94:98" x14ac:dyDescent="0.25">
      <c r="CP527" s="170" t="s">
        <v>17</v>
      </c>
      <c r="CQ527" s="5" t="e">
        <f>#REF!</f>
        <v>#REF!</v>
      </c>
    </row>
    <row r="528" spans="94:98" x14ac:dyDescent="0.25">
      <c r="CP528" s="170" t="s">
        <v>18</v>
      </c>
    </row>
    <row r="529" spans="94:98" x14ac:dyDescent="0.25">
      <c r="CP529" s="170" t="s">
        <v>19</v>
      </c>
    </row>
    <row r="530" spans="94:98" x14ac:dyDescent="0.25">
      <c r="CP530" s="170" t="s">
        <v>20</v>
      </c>
      <c r="CQ530" s="5" t="e">
        <f>#REF!</f>
        <v>#REF!</v>
      </c>
      <c r="CR530" s="190" t="s">
        <v>21</v>
      </c>
      <c r="CS530" s="5" t="e">
        <f>#REF!</f>
        <v>#REF!</v>
      </c>
    </row>
    <row r="532" spans="94:98" x14ac:dyDescent="0.25">
      <c r="CP532" s="170" t="s">
        <v>22</v>
      </c>
      <c r="CR532" s="190" t="s">
        <v>5</v>
      </c>
      <c r="CT532" s="170" t="s">
        <v>23</v>
      </c>
    </row>
    <row r="533" spans="94:98" x14ac:dyDescent="0.25">
      <c r="CQ533" s="170" t="s">
        <v>6</v>
      </c>
      <c r="CR533" s="191" t="e">
        <f>#REF!</f>
        <v>#REF!</v>
      </c>
      <c r="CT533" s="5" t="e">
        <f>CS530*CR533</f>
        <v>#REF!</v>
      </c>
    </row>
    <row r="534" spans="94:98" x14ac:dyDescent="0.25">
      <c r="CQ534" s="170" t="s">
        <v>7</v>
      </c>
      <c r="CR534" s="191"/>
      <c r="CT534" s="5" t="e">
        <f>#REF!</f>
        <v>#REF!</v>
      </c>
    </row>
    <row r="535" spans="94:98" x14ac:dyDescent="0.25">
      <c r="CQ535" s="170" t="s">
        <v>8</v>
      </c>
      <c r="CR535" s="191"/>
      <c r="CT535" s="5" t="e">
        <f>#REF!</f>
        <v>#REF!</v>
      </c>
    </row>
    <row r="536" spans="94:98" x14ac:dyDescent="0.25">
      <c r="CQ536" s="170" t="s">
        <v>24</v>
      </c>
      <c r="CR536" s="191" t="e">
        <f>#REF!</f>
        <v>#REF!</v>
      </c>
      <c r="CT536" s="5" t="e">
        <f>CS530*CR536</f>
        <v>#REF!</v>
      </c>
    </row>
    <row r="537" spans="94:98" x14ac:dyDescent="0.25">
      <c r="CQ537" s="170" t="s">
        <v>9</v>
      </c>
      <c r="CR537" s="191"/>
      <c r="CT537" s="5" t="e">
        <f>#REF!</f>
        <v>#REF!</v>
      </c>
    </row>
    <row r="539" spans="94:98" x14ac:dyDescent="0.25">
      <c r="CQ539" s="170" t="s">
        <v>25</v>
      </c>
      <c r="CT539" s="192" t="e">
        <f>SUM(CT533:CT537)</f>
        <v>#REF!</v>
      </c>
    </row>
    <row r="541" spans="94:98" x14ac:dyDescent="0.25">
      <c r="CP541" s="170" t="s">
        <v>26</v>
      </c>
    </row>
    <row r="542" spans="94:98" x14ac:dyDescent="0.25">
      <c r="CQ542" s="170" t="s">
        <v>27</v>
      </c>
      <c r="CT542" s="5" t="e">
        <f>-#REF!</f>
        <v>#REF!</v>
      </c>
    </row>
    <row r="543" spans="94:98" x14ac:dyDescent="0.25">
      <c r="CQ543" s="170" t="s">
        <v>28</v>
      </c>
      <c r="CT543" s="5" t="e">
        <f>-#REF!</f>
        <v>#REF!</v>
      </c>
    </row>
    <row r="544" spans="94:98" x14ac:dyDescent="0.25">
      <c r="CQ544" s="170" t="s">
        <v>29</v>
      </c>
      <c r="CT544" s="5" t="e">
        <f>-#REF!</f>
        <v>#REF!</v>
      </c>
    </row>
    <row r="545" spans="94:98" x14ac:dyDescent="0.25">
      <c r="CQ545" s="170" t="s">
        <v>9</v>
      </c>
      <c r="CT545" s="5" t="e">
        <f>-#REF!</f>
        <v>#REF!</v>
      </c>
    </row>
    <row r="547" spans="94:98" x14ac:dyDescent="0.25">
      <c r="CQ547" s="170" t="s">
        <v>30</v>
      </c>
      <c r="CT547" s="192" t="e">
        <f>SUM(CT542:CT545)</f>
        <v>#REF!</v>
      </c>
    </row>
    <row r="549" spans="94:98" x14ac:dyDescent="0.25">
      <c r="CQ549" s="170" t="s">
        <v>31</v>
      </c>
      <c r="CT549" s="193" t="e">
        <f>CT539+CT547</f>
        <v>#REF!</v>
      </c>
    </row>
    <row r="552" spans="94:98" x14ac:dyDescent="0.25">
      <c r="CR552" s="170" t="s">
        <v>14</v>
      </c>
    </row>
    <row r="554" spans="94:98" x14ac:dyDescent="0.25">
      <c r="CQ554" s="4">
        <f ca="1">NOW()</f>
        <v>42471.421543287041</v>
      </c>
    </row>
    <row r="555" spans="94:98" x14ac:dyDescent="0.25">
      <c r="CP555" s="170" t="s">
        <v>15</v>
      </c>
      <c r="CQ555" s="5">
        <v>26</v>
      </c>
    </row>
    <row r="556" spans="94:98" x14ac:dyDescent="0.25">
      <c r="CP556" s="170" t="s">
        <v>16</v>
      </c>
      <c r="CQ556" s="5" t="e">
        <f>#REF!</f>
        <v>#REF!</v>
      </c>
    </row>
    <row r="557" spans="94:98" x14ac:dyDescent="0.25">
      <c r="CP557" s="170" t="s">
        <v>17</v>
      </c>
      <c r="CQ557" s="5" t="e">
        <f>#REF!</f>
        <v>#REF!</v>
      </c>
    </row>
    <row r="558" spans="94:98" x14ac:dyDescent="0.25">
      <c r="CP558" s="170" t="s">
        <v>18</v>
      </c>
    </row>
    <row r="559" spans="94:98" x14ac:dyDescent="0.25">
      <c r="CP559" s="170" t="s">
        <v>19</v>
      </c>
    </row>
    <row r="560" spans="94:98" x14ac:dyDescent="0.25">
      <c r="CP560" s="170" t="s">
        <v>20</v>
      </c>
      <c r="CQ560" s="5" t="e">
        <f>#REF!</f>
        <v>#REF!</v>
      </c>
      <c r="CR560" s="190" t="s">
        <v>21</v>
      </c>
      <c r="CS560" s="5" t="e">
        <f>#REF!</f>
        <v>#REF!</v>
      </c>
    </row>
    <row r="562" spans="94:98" x14ac:dyDescent="0.25">
      <c r="CP562" s="170" t="s">
        <v>22</v>
      </c>
      <c r="CR562" s="190" t="s">
        <v>5</v>
      </c>
      <c r="CT562" s="170" t="s">
        <v>23</v>
      </c>
    </row>
    <row r="563" spans="94:98" x14ac:dyDescent="0.25">
      <c r="CQ563" s="170" t="s">
        <v>6</v>
      </c>
      <c r="CR563" s="191" t="e">
        <f>#REF!</f>
        <v>#REF!</v>
      </c>
      <c r="CT563" s="5" t="e">
        <f>CS560*CR563</f>
        <v>#REF!</v>
      </c>
    </row>
    <row r="564" spans="94:98" x14ac:dyDescent="0.25">
      <c r="CQ564" s="170" t="s">
        <v>7</v>
      </c>
      <c r="CR564" s="191"/>
      <c r="CT564" s="5" t="e">
        <f>#REF!</f>
        <v>#REF!</v>
      </c>
    </row>
    <row r="565" spans="94:98" x14ac:dyDescent="0.25">
      <c r="CQ565" s="170" t="s">
        <v>8</v>
      </c>
      <c r="CR565" s="191"/>
      <c r="CT565" s="5" t="e">
        <f>#REF!</f>
        <v>#REF!</v>
      </c>
    </row>
    <row r="566" spans="94:98" x14ac:dyDescent="0.25">
      <c r="CQ566" s="170" t="s">
        <v>24</v>
      </c>
      <c r="CR566" s="191" t="e">
        <f>#REF!</f>
        <v>#REF!</v>
      </c>
      <c r="CT566" s="5" t="e">
        <f>CS560*CR566</f>
        <v>#REF!</v>
      </c>
    </row>
    <row r="567" spans="94:98" x14ac:dyDescent="0.25">
      <c r="CQ567" s="170" t="s">
        <v>9</v>
      </c>
      <c r="CR567" s="191"/>
      <c r="CT567" s="5" t="e">
        <f>#REF!</f>
        <v>#REF!</v>
      </c>
    </row>
    <row r="569" spans="94:98" x14ac:dyDescent="0.25">
      <c r="CQ569" s="170" t="s">
        <v>25</v>
      </c>
      <c r="CT569" s="192" t="e">
        <f>SUM(CT563:CT567)</f>
        <v>#REF!</v>
      </c>
    </row>
    <row r="571" spans="94:98" x14ac:dyDescent="0.25">
      <c r="CP571" s="170" t="s">
        <v>26</v>
      </c>
    </row>
    <row r="572" spans="94:98" x14ac:dyDescent="0.25">
      <c r="CQ572" s="170" t="s">
        <v>27</v>
      </c>
      <c r="CT572" s="5" t="e">
        <f>-#REF!</f>
        <v>#REF!</v>
      </c>
    </row>
    <row r="573" spans="94:98" x14ac:dyDescent="0.25">
      <c r="CQ573" s="170" t="s">
        <v>28</v>
      </c>
      <c r="CT573" s="5" t="e">
        <f>-#REF!</f>
        <v>#REF!</v>
      </c>
    </row>
    <row r="574" spans="94:98" x14ac:dyDescent="0.25">
      <c r="CQ574" s="170" t="s">
        <v>29</v>
      </c>
      <c r="CT574" s="5" t="e">
        <f>-#REF!</f>
        <v>#REF!</v>
      </c>
    </row>
    <row r="575" spans="94:98" x14ac:dyDescent="0.25">
      <c r="CQ575" s="170" t="s">
        <v>9</v>
      </c>
      <c r="CT575" s="5" t="e">
        <f>-#REF!</f>
        <v>#REF!</v>
      </c>
    </row>
    <row r="577" spans="94:98" x14ac:dyDescent="0.25">
      <c r="CQ577" s="170" t="s">
        <v>30</v>
      </c>
      <c r="CT577" s="192" t="e">
        <f>SUM(CT572:CT575)</f>
        <v>#REF!</v>
      </c>
    </row>
    <row r="579" spans="94:98" x14ac:dyDescent="0.25">
      <c r="CQ579" s="170" t="s">
        <v>31</v>
      </c>
      <c r="CT579" s="193" t="e">
        <f>CT569+CT577</f>
        <v>#REF!</v>
      </c>
    </row>
    <row r="582" spans="94:98" x14ac:dyDescent="0.25">
      <c r="CR582" s="170" t="s">
        <v>14</v>
      </c>
    </row>
    <row r="584" spans="94:98" x14ac:dyDescent="0.25">
      <c r="CQ584" s="4">
        <f ca="1">NOW()</f>
        <v>42471.421543287041</v>
      </c>
    </row>
    <row r="585" spans="94:98" x14ac:dyDescent="0.25">
      <c r="CP585" s="170" t="s">
        <v>15</v>
      </c>
      <c r="CQ585" s="5">
        <v>27</v>
      </c>
    </row>
    <row r="586" spans="94:98" x14ac:dyDescent="0.25">
      <c r="CP586" s="170" t="s">
        <v>16</v>
      </c>
      <c r="CQ586" s="5" t="e">
        <f>#REF!</f>
        <v>#REF!</v>
      </c>
    </row>
    <row r="587" spans="94:98" x14ac:dyDescent="0.25">
      <c r="CP587" s="170" t="s">
        <v>17</v>
      </c>
      <c r="CQ587" s="5" t="e">
        <f>#VALUE!</f>
        <v>#VALUE!</v>
      </c>
    </row>
    <row r="588" spans="94:98" x14ac:dyDescent="0.25">
      <c r="CP588" s="170" t="s">
        <v>18</v>
      </c>
    </row>
    <row r="589" spans="94:98" x14ac:dyDescent="0.25">
      <c r="CP589" s="170" t="s">
        <v>19</v>
      </c>
    </row>
    <row r="590" spans="94:98" x14ac:dyDescent="0.25">
      <c r="CP590" s="170" t="s">
        <v>20</v>
      </c>
      <c r="CQ590" s="5" t="e">
        <f>#REF!</f>
        <v>#REF!</v>
      </c>
      <c r="CR590" s="190" t="s">
        <v>21</v>
      </c>
      <c r="CS590" s="5" t="e">
        <f>#REF!</f>
        <v>#REF!</v>
      </c>
    </row>
    <row r="592" spans="94:98" x14ac:dyDescent="0.25">
      <c r="CP592" s="170" t="s">
        <v>22</v>
      </c>
      <c r="CR592" s="190" t="s">
        <v>5</v>
      </c>
      <c r="CT592" s="170" t="s">
        <v>23</v>
      </c>
    </row>
    <row r="593" spans="94:98" x14ac:dyDescent="0.25">
      <c r="CQ593" s="170" t="s">
        <v>6</v>
      </c>
      <c r="CR593" s="191" t="e">
        <f>#REF!</f>
        <v>#REF!</v>
      </c>
      <c r="CT593" s="5" t="e">
        <f>CS590*CR593</f>
        <v>#REF!</v>
      </c>
    </row>
    <row r="594" spans="94:98" x14ac:dyDescent="0.25">
      <c r="CQ594" s="170" t="s">
        <v>7</v>
      </c>
      <c r="CR594" s="191"/>
      <c r="CT594" s="5" t="e">
        <f>#REF!</f>
        <v>#REF!</v>
      </c>
    </row>
    <row r="595" spans="94:98" x14ac:dyDescent="0.25">
      <c r="CQ595" s="170" t="s">
        <v>8</v>
      </c>
      <c r="CR595" s="191"/>
      <c r="CT595" s="5" t="e">
        <f>#REF!</f>
        <v>#REF!</v>
      </c>
    </row>
    <row r="596" spans="94:98" x14ac:dyDescent="0.25">
      <c r="CQ596" s="170" t="s">
        <v>24</v>
      </c>
      <c r="CR596" s="191" t="e">
        <f>#REF!</f>
        <v>#REF!</v>
      </c>
      <c r="CT596" s="5" t="e">
        <f>CS590*CR596</f>
        <v>#REF!</v>
      </c>
    </row>
    <row r="597" spans="94:98" x14ac:dyDescent="0.25">
      <c r="CQ597" s="170" t="s">
        <v>9</v>
      </c>
      <c r="CR597" s="191"/>
      <c r="CT597" s="5" t="e">
        <f>#REF!</f>
        <v>#REF!</v>
      </c>
    </row>
    <row r="599" spans="94:98" x14ac:dyDescent="0.25">
      <c r="CQ599" s="170" t="s">
        <v>25</v>
      </c>
      <c r="CT599" s="192" t="e">
        <f>SUM(CT593:CT597)</f>
        <v>#REF!</v>
      </c>
    </row>
    <row r="601" spans="94:98" x14ac:dyDescent="0.25">
      <c r="CP601" s="170" t="s">
        <v>26</v>
      </c>
    </row>
    <row r="602" spans="94:98" x14ac:dyDescent="0.25">
      <c r="CQ602" s="170" t="s">
        <v>27</v>
      </c>
      <c r="CT602" s="5" t="e">
        <f>-#REF!</f>
        <v>#REF!</v>
      </c>
    </row>
    <row r="603" spans="94:98" x14ac:dyDescent="0.25">
      <c r="CQ603" s="170" t="s">
        <v>28</v>
      </c>
      <c r="CT603" s="5" t="e">
        <f>-#REF!</f>
        <v>#REF!</v>
      </c>
    </row>
    <row r="604" spans="94:98" x14ac:dyDescent="0.25">
      <c r="CQ604" s="170" t="s">
        <v>29</v>
      </c>
      <c r="CT604" s="5" t="e">
        <f>-#REF!</f>
        <v>#REF!</v>
      </c>
    </row>
    <row r="605" spans="94:98" x14ac:dyDescent="0.25">
      <c r="CQ605" s="170" t="s">
        <v>9</v>
      </c>
      <c r="CT605" s="5" t="e">
        <f>-#REF!</f>
        <v>#REF!</v>
      </c>
    </row>
    <row r="607" spans="94:98" x14ac:dyDescent="0.25">
      <c r="CQ607" s="170" t="s">
        <v>30</v>
      </c>
      <c r="CT607" s="192" t="e">
        <f>SUM(CT602:CT605)</f>
        <v>#REF!</v>
      </c>
    </row>
    <row r="609" spans="94:98" x14ac:dyDescent="0.25">
      <c r="CQ609" s="170" t="s">
        <v>31</v>
      </c>
      <c r="CT609" s="193" t="e">
        <f>CT599+CT607</f>
        <v>#REF!</v>
      </c>
    </row>
    <row r="612" spans="94:98" x14ac:dyDescent="0.25">
      <c r="CR612" s="170" t="s">
        <v>14</v>
      </c>
    </row>
    <row r="614" spans="94:98" x14ac:dyDescent="0.25">
      <c r="CQ614" s="4">
        <f ca="1">NOW()</f>
        <v>42471.421543287041</v>
      </c>
    </row>
    <row r="615" spans="94:98" x14ac:dyDescent="0.25">
      <c r="CP615" s="170" t="s">
        <v>15</v>
      </c>
      <c r="CQ615" s="5">
        <v>28</v>
      </c>
    </row>
    <row r="616" spans="94:98" x14ac:dyDescent="0.25">
      <c r="CP616" s="170" t="s">
        <v>16</v>
      </c>
      <c r="CQ616" s="5" t="e">
        <f>#REF!</f>
        <v>#REF!</v>
      </c>
    </row>
    <row r="617" spans="94:98" x14ac:dyDescent="0.25">
      <c r="CP617" s="170" t="s">
        <v>17</v>
      </c>
      <c r="CQ617" s="5" t="e">
        <f>#REF!</f>
        <v>#REF!</v>
      </c>
    </row>
    <row r="618" spans="94:98" x14ac:dyDescent="0.25">
      <c r="CP618" s="170" t="s">
        <v>18</v>
      </c>
    </row>
    <row r="619" spans="94:98" x14ac:dyDescent="0.25">
      <c r="CP619" s="170" t="s">
        <v>19</v>
      </c>
    </row>
    <row r="620" spans="94:98" x14ac:dyDescent="0.25">
      <c r="CP620" s="170" t="s">
        <v>20</v>
      </c>
      <c r="CQ620" s="5" t="e">
        <f>#REF!</f>
        <v>#REF!</v>
      </c>
      <c r="CR620" s="190" t="s">
        <v>21</v>
      </c>
      <c r="CS620" s="5" t="e">
        <f>#REF!</f>
        <v>#REF!</v>
      </c>
    </row>
    <row r="622" spans="94:98" x14ac:dyDescent="0.25">
      <c r="CP622" s="170" t="s">
        <v>22</v>
      </c>
      <c r="CR622" s="190" t="s">
        <v>5</v>
      </c>
      <c r="CT622" s="170" t="s">
        <v>23</v>
      </c>
    </row>
    <row r="623" spans="94:98" x14ac:dyDescent="0.25">
      <c r="CQ623" s="170" t="s">
        <v>6</v>
      </c>
      <c r="CR623" s="191" t="e">
        <f>#REF!</f>
        <v>#REF!</v>
      </c>
      <c r="CT623" s="5" t="e">
        <f>CS620*CR623</f>
        <v>#REF!</v>
      </c>
    </row>
    <row r="624" spans="94:98" x14ac:dyDescent="0.25">
      <c r="CQ624" s="170" t="s">
        <v>7</v>
      </c>
      <c r="CR624" s="191"/>
      <c r="CT624" s="5" t="e">
        <f>#REF!</f>
        <v>#REF!</v>
      </c>
    </row>
    <row r="625" spans="94:98" x14ac:dyDescent="0.25">
      <c r="CQ625" s="170" t="s">
        <v>8</v>
      </c>
      <c r="CR625" s="191"/>
      <c r="CT625" s="5" t="e">
        <f>#REF!</f>
        <v>#REF!</v>
      </c>
    </row>
    <row r="626" spans="94:98" x14ac:dyDescent="0.25">
      <c r="CQ626" s="170" t="s">
        <v>24</v>
      </c>
      <c r="CR626" s="191" t="e">
        <f>#REF!</f>
        <v>#REF!</v>
      </c>
      <c r="CT626" s="5" t="e">
        <f>CS620*CR626</f>
        <v>#REF!</v>
      </c>
    </row>
    <row r="627" spans="94:98" x14ac:dyDescent="0.25">
      <c r="CQ627" s="170" t="s">
        <v>9</v>
      </c>
      <c r="CR627" s="191"/>
      <c r="CT627" s="5" t="e">
        <f>#REF!</f>
        <v>#REF!</v>
      </c>
    </row>
    <row r="629" spans="94:98" x14ac:dyDescent="0.25">
      <c r="CQ629" s="170" t="s">
        <v>25</v>
      </c>
      <c r="CT629" s="192" t="e">
        <f>SUM(CT623:CT627)</f>
        <v>#REF!</v>
      </c>
    </row>
    <row r="631" spans="94:98" x14ac:dyDescent="0.25">
      <c r="CP631" s="170" t="s">
        <v>26</v>
      </c>
    </row>
    <row r="632" spans="94:98" x14ac:dyDescent="0.25">
      <c r="CQ632" s="170" t="s">
        <v>27</v>
      </c>
      <c r="CT632" s="5" t="e">
        <f>-#REF!</f>
        <v>#REF!</v>
      </c>
    </row>
    <row r="633" spans="94:98" x14ac:dyDescent="0.25">
      <c r="CQ633" s="170" t="s">
        <v>28</v>
      </c>
      <c r="CT633" s="5" t="e">
        <f>-#REF!</f>
        <v>#REF!</v>
      </c>
    </row>
    <row r="634" spans="94:98" x14ac:dyDescent="0.25">
      <c r="CQ634" s="170" t="s">
        <v>29</v>
      </c>
      <c r="CT634" s="5" t="e">
        <f>-#REF!</f>
        <v>#REF!</v>
      </c>
    </row>
    <row r="635" spans="94:98" x14ac:dyDescent="0.25">
      <c r="CQ635" s="170" t="s">
        <v>9</v>
      </c>
      <c r="CT635" s="5" t="e">
        <f>-#REF!</f>
        <v>#REF!</v>
      </c>
    </row>
    <row r="637" spans="94:98" x14ac:dyDescent="0.25">
      <c r="CQ637" s="170" t="s">
        <v>30</v>
      </c>
      <c r="CT637" s="192" t="e">
        <f>SUM(CT632:CT635)</f>
        <v>#REF!</v>
      </c>
    </row>
    <row r="639" spans="94:98" x14ac:dyDescent="0.25">
      <c r="CQ639" s="170" t="s">
        <v>31</v>
      </c>
      <c r="CT639" s="193" t="e">
        <f>CT629+CT637</f>
        <v>#REF!</v>
      </c>
    </row>
    <row r="642" spans="94:98" x14ac:dyDescent="0.25">
      <c r="CR642" s="170" t="s">
        <v>14</v>
      </c>
    </row>
    <row r="644" spans="94:98" x14ac:dyDescent="0.25">
      <c r="CQ644" s="4">
        <f ca="1">NOW()</f>
        <v>42471.421543287041</v>
      </c>
    </row>
    <row r="645" spans="94:98" x14ac:dyDescent="0.25">
      <c r="CP645" s="170" t="s">
        <v>15</v>
      </c>
      <c r="CQ645" s="5">
        <v>29</v>
      </c>
    </row>
    <row r="646" spans="94:98" x14ac:dyDescent="0.25">
      <c r="CP646" s="170" t="s">
        <v>16</v>
      </c>
      <c r="CQ646" s="5" t="e">
        <f>#REF!</f>
        <v>#REF!</v>
      </c>
    </row>
    <row r="647" spans="94:98" x14ac:dyDescent="0.25">
      <c r="CP647" s="170" t="s">
        <v>17</v>
      </c>
      <c r="CQ647" s="5" t="e">
        <f>#REF!</f>
        <v>#REF!</v>
      </c>
    </row>
    <row r="648" spans="94:98" x14ac:dyDescent="0.25">
      <c r="CP648" s="170" t="s">
        <v>18</v>
      </c>
    </row>
    <row r="649" spans="94:98" x14ac:dyDescent="0.25">
      <c r="CP649" s="170" t="s">
        <v>19</v>
      </c>
    </row>
    <row r="650" spans="94:98" x14ac:dyDescent="0.25">
      <c r="CP650" s="170" t="s">
        <v>20</v>
      </c>
      <c r="CQ650" s="5" t="e">
        <f>#REF!</f>
        <v>#REF!</v>
      </c>
      <c r="CR650" s="190" t="s">
        <v>21</v>
      </c>
      <c r="CS650" s="5" t="e">
        <f>#REF!</f>
        <v>#REF!</v>
      </c>
    </row>
    <row r="652" spans="94:98" x14ac:dyDescent="0.25">
      <c r="CP652" s="170" t="s">
        <v>22</v>
      </c>
      <c r="CR652" s="190" t="s">
        <v>5</v>
      </c>
      <c r="CT652" s="170" t="s">
        <v>23</v>
      </c>
    </row>
    <row r="653" spans="94:98" x14ac:dyDescent="0.25">
      <c r="CQ653" s="170" t="s">
        <v>6</v>
      </c>
      <c r="CR653" s="191" t="e">
        <f>#REF!</f>
        <v>#REF!</v>
      </c>
      <c r="CT653" s="5" t="e">
        <f>CS650*CR653</f>
        <v>#REF!</v>
      </c>
    </row>
    <row r="654" spans="94:98" x14ac:dyDescent="0.25">
      <c r="CQ654" s="170" t="s">
        <v>7</v>
      </c>
      <c r="CR654" s="191"/>
      <c r="CT654" s="5" t="e">
        <f>#REF!</f>
        <v>#REF!</v>
      </c>
    </row>
    <row r="655" spans="94:98" x14ac:dyDescent="0.25">
      <c r="CQ655" s="170" t="s">
        <v>8</v>
      </c>
      <c r="CR655" s="191"/>
      <c r="CT655" s="5" t="e">
        <f>#REF!</f>
        <v>#REF!</v>
      </c>
    </row>
    <row r="656" spans="94:98" x14ac:dyDescent="0.25">
      <c r="CQ656" s="170" t="s">
        <v>24</v>
      </c>
      <c r="CR656" s="191" t="e">
        <f>#REF!</f>
        <v>#REF!</v>
      </c>
      <c r="CT656" s="5" t="e">
        <f>CS650*CR656</f>
        <v>#REF!</v>
      </c>
    </row>
    <row r="657" spans="94:98" x14ac:dyDescent="0.25">
      <c r="CQ657" s="170" t="s">
        <v>9</v>
      </c>
      <c r="CR657" s="191"/>
      <c r="CT657" s="5" t="e">
        <f>#REF!</f>
        <v>#REF!</v>
      </c>
    </row>
    <row r="659" spans="94:98" x14ac:dyDescent="0.25">
      <c r="CQ659" s="170" t="s">
        <v>25</v>
      </c>
      <c r="CT659" s="192" t="e">
        <f>SUM(CT653:CT657)</f>
        <v>#REF!</v>
      </c>
    </row>
    <row r="661" spans="94:98" x14ac:dyDescent="0.25">
      <c r="CP661" s="170" t="s">
        <v>26</v>
      </c>
    </row>
    <row r="662" spans="94:98" x14ac:dyDescent="0.25">
      <c r="CQ662" s="170" t="s">
        <v>27</v>
      </c>
      <c r="CT662" s="5" t="e">
        <f>-#REF!</f>
        <v>#REF!</v>
      </c>
    </row>
    <row r="663" spans="94:98" x14ac:dyDescent="0.25">
      <c r="CQ663" s="170" t="s">
        <v>28</v>
      </c>
      <c r="CT663" s="5" t="e">
        <f>-#REF!</f>
        <v>#REF!</v>
      </c>
    </row>
    <row r="664" spans="94:98" x14ac:dyDescent="0.25">
      <c r="CQ664" s="170" t="s">
        <v>29</v>
      </c>
      <c r="CT664" s="5" t="e">
        <f>-#REF!</f>
        <v>#REF!</v>
      </c>
    </row>
    <row r="665" spans="94:98" x14ac:dyDescent="0.25">
      <c r="CQ665" s="170" t="s">
        <v>9</v>
      </c>
      <c r="CT665" s="5" t="e">
        <f>-#REF!</f>
        <v>#REF!</v>
      </c>
    </row>
    <row r="667" spans="94:98" x14ac:dyDescent="0.25">
      <c r="CQ667" s="170" t="s">
        <v>30</v>
      </c>
      <c r="CT667" s="192" t="e">
        <f>SUM(CT662:CT665)</f>
        <v>#REF!</v>
      </c>
    </row>
    <row r="669" spans="94:98" x14ac:dyDescent="0.25">
      <c r="CQ669" s="170" t="s">
        <v>31</v>
      </c>
      <c r="CT669" s="193" t="e">
        <f>CT659+CT667</f>
        <v>#REF!</v>
      </c>
    </row>
    <row r="672" spans="94:98" x14ac:dyDescent="0.25">
      <c r="CR672" s="170" t="s">
        <v>14</v>
      </c>
    </row>
    <row r="674" spans="94:98" x14ac:dyDescent="0.25">
      <c r="CQ674" s="4">
        <f ca="1">NOW()</f>
        <v>42471.421543287041</v>
      </c>
    </row>
    <row r="675" spans="94:98" x14ac:dyDescent="0.25">
      <c r="CP675" s="170" t="s">
        <v>15</v>
      </c>
      <c r="CQ675" s="5" t="e">
        <f>#REF!</f>
        <v>#REF!</v>
      </c>
    </row>
    <row r="676" spans="94:98" x14ac:dyDescent="0.25">
      <c r="CP676" s="170" t="s">
        <v>16</v>
      </c>
      <c r="CQ676" s="5" t="e">
        <f>#REF!</f>
        <v>#REF!</v>
      </c>
    </row>
    <row r="677" spans="94:98" x14ac:dyDescent="0.25">
      <c r="CP677" s="170" t="s">
        <v>17</v>
      </c>
      <c r="CQ677" s="5" t="e">
        <f>#REF!</f>
        <v>#REF!</v>
      </c>
    </row>
    <row r="678" spans="94:98" x14ac:dyDescent="0.25">
      <c r="CP678" s="170" t="s">
        <v>18</v>
      </c>
    </row>
    <row r="679" spans="94:98" x14ac:dyDescent="0.25">
      <c r="CP679" s="170" t="s">
        <v>19</v>
      </c>
    </row>
    <row r="680" spans="94:98" x14ac:dyDescent="0.25">
      <c r="CP680" s="170" t="s">
        <v>20</v>
      </c>
      <c r="CQ680" s="5" t="e">
        <f>#REF!</f>
        <v>#REF!</v>
      </c>
      <c r="CR680" s="190" t="s">
        <v>21</v>
      </c>
      <c r="CS680" s="5" t="e">
        <f>#REF!</f>
        <v>#REF!</v>
      </c>
    </row>
    <row r="682" spans="94:98" x14ac:dyDescent="0.25">
      <c r="CP682" s="170" t="s">
        <v>22</v>
      </c>
      <c r="CR682" s="190" t="s">
        <v>5</v>
      </c>
      <c r="CT682" s="170" t="s">
        <v>23</v>
      </c>
    </row>
    <row r="683" spans="94:98" x14ac:dyDescent="0.25">
      <c r="CQ683" s="170" t="s">
        <v>6</v>
      </c>
      <c r="CR683" s="191" t="e">
        <f>#REF!</f>
        <v>#REF!</v>
      </c>
      <c r="CT683" s="5" t="e">
        <f>CS680*CR683</f>
        <v>#REF!</v>
      </c>
    </row>
    <row r="684" spans="94:98" x14ac:dyDescent="0.25">
      <c r="CQ684" s="170" t="s">
        <v>7</v>
      </c>
      <c r="CR684" s="191"/>
      <c r="CT684" s="5" t="e">
        <f>#REF!</f>
        <v>#REF!</v>
      </c>
    </row>
    <row r="685" spans="94:98" x14ac:dyDescent="0.25">
      <c r="CQ685" s="170" t="s">
        <v>8</v>
      </c>
      <c r="CR685" s="191"/>
      <c r="CT685" s="5" t="e">
        <f>#REF!</f>
        <v>#REF!</v>
      </c>
    </row>
    <row r="686" spans="94:98" x14ac:dyDescent="0.25">
      <c r="CQ686" s="170" t="s">
        <v>24</v>
      </c>
      <c r="CR686" s="191" t="e">
        <f>#REF!</f>
        <v>#REF!</v>
      </c>
      <c r="CT686" s="5" t="e">
        <f>CS680*CR686</f>
        <v>#REF!</v>
      </c>
    </row>
    <row r="687" spans="94:98" x14ac:dyDescent="0.25">
      <c r="CQ687" s="170" t="s">
        <v>9</v>
      </c>
      <c r="CR687" s="191"/>
      <c r="CT687" s="5" t="e">
        <f>#REF!</f>
        <v>#REF!</v>
      </c>
    </row>
    <row r="689" spans="94:98" x14ac:dyDescent="0.25">
      <c r="CQ689" s="170" t="s">
        <v>25</v>
      </c>
      <c r="CT689" s="192" t="e">
        <f>SUM(CT683:CT687)</f>
        <v>#REF!</v>
      </c>
    </row>
    <row r="691" spans="94:98" x14ac:dyDescent="0.25">
      <c r="CP691" s="170" t="s">
        <v>26</v>
      </c>
    </row>
    <row r="692" spans="94:98" x14ac:dyDescent="0.25">
      <c r="CQ692" s="170" t="s">
        <v>27</v>
      </c>
      <c r="CT692" s="5" t="e">
        <f>-#REF!</f>
        <v>#REF!</v>
      </c>
    </row>
    <row r="693" spans="94:98" x14ac:dyDescent="0.25">
      <c r="CQ693" s="170" t="s">
        <v>28</v>
      </c>
      <c r="CT693" s="5" t="e">
        <f>-#REF!</f>
        <v>#REF!</v>
      </c>
    </row>
    <row r="694" spans="94:98" x14ac:dyDescent="0.25">
      <c r="CQ694" s="170" t="s">
        <v>29</v>
      </c>
      <c r="CT694" s="5" t="e">
        <f>-#REF!</f>
        <v>#REF!</v>
      </c>
    </row>
    <row r="695" spans="94:98" x14ac:dyDescent="0.25">
      <c r="CQ695" s="170" t="s">
        <v>9</v>
      </c>
      <c r="CT695" s="5" t="e">
        <f>-#REF!</f>
        <v>#REF!</v>
      </c>
    </row>
    <row r="697" spans="94:98" x14ac:dyDescent="0.25">
      <c r="CQ697" s="170" t="s">
        <v>30</v>
      </c>
      <c r="CT697" s="192" t="e">
        <f>SUM(CT692:CT695)</f>
        <v>#REF!</v>
      </c>
    </row>
    <row r="699" spans="94:98" x14ac:dyDescent="0.25">
      <c r="CQ699" s="170" t="s">
        <v>31</v>
      </c>
      <c r="CT699" s="193" t="e">
        <f>CT689+CT697</f>
        <v>#REF!</v>
      </c>
    </row>
    <row r="702" spans="94:98" x14ac:dyDescent="0.25">
      <c r="CR702" s="170" t="s">
        <v>14</v>
      </c>
    </row>
    <row r="704" spans="94:98" x14ac:dyDescent="0.25">
      <c r="CQ704" s="4">
        <f ca="1">NOW()</f>
        <v>42471.421543287041</v>
      </c>
    </row>
    <row r="705" spans="94:98" x14ac:dyDescent="0.25">
      <c r="CP705" s="170" t="s">
        <v>15</v>
      </c>
      <c r="CQ705" s="5" t="e">
        <f>#REF!</f>
        <v>#REF!</v>
      </c>
    </row>
    <row r="706" spans="94:98" x14ac:dyDescent="0.25">
      <c r="CP706" s="170" t="s">
        <v>16</v>
      </c>
      <c r="CQ706" s="5" t="e">
        <f>#REF!</f>
        <v>#REF!</v>
      </c>
    </row>
    <row r="707" spans="94:98" x14ac:dyDescent="0.25">
      <c r="CP707" s="170" t="s">
        <v>17</v>
      </c>
      <c r="CQ707" s="5" t="e">
        <f>#REF!</f>
        <v>#REF!</v>
      </c>
    </row>
    <row r="708" spans="94:98" x14ac:dyDescent="0.25">
      <c r="CP708" s="170" t="s">
        <v>18</v>
      </c>
    </row>
    <row r="709" spans="94:98" x14ac:dyDescent="0.25">
      <c r="CP709" s="170" t="s">
        <v>19</v>
      </c>
    </row>
    <row r="710" spans="94:98" x14ac:dyDescent="0.25">
      <c r="CP710" s="170" t="s">
        <v>20</v>
      </c>
      <c r="CQ710" s="5" t="e">
        <f>#REF!</f>
        <v>#REF!</v>
      </c>
      <c r="CR710" s="190" t="s">
        <v>21</v>
      </c>
      <c r="CS710" s="5" t="e">
        <f>#REF!</f>
        <v>#REF!</v>
      </c>
    </row>
    <row r="712" spans="94:98" x14ac:dyDescent="0.25">
      <c r="CP712" s="170" t="s">
        <v>22</v>
      </c>
      <c r="CR712" s="190" t="s">
        <v>5</v>
      </c>
      <c r="CT712" s="170" t="s">
        <v>23</v>
      </c>
    </row>
    <row r="713" spans="94:98" x14ac:dyDescent="0.25">
      <c r="CQ713" s="170" t="s">
        <v>6</v>
      </c>
      <c r="CR713" s="191" t="e">
        <f>#REF!</f>
        <v>#REF!</v>
      </c>
      <c r="CT713" s="5" t="e">
        <f>CS710*CR713</f>
        <v>#REF!</v>
      </c>
    </row>
    <row r="714" spans="94:98" x14ac:dyDescent="0.25">
      <c r="CQ714" s="170" t="s">
        <v>7</v>
      </c>
      <c r="CR714" s="191"/>
      <c r="CT714" s="5" t="e">
        <f>#REF!</f>
        <v>#REF!</v>
      </c>
    </row>
    <row r="715" spans="94:98" x14ac:dyDescent="0.25">
      <c r="CQ715" s="170" t="s">
        <v>8</v>
      </c>
      <c r="CR715" s="191"/>
      <c r="CT715" s="5" t="e">
        <f>#REF!</f>
        <v>#REF!</v>
      </c>
    </row>
    <row r="716" spans="94:98" x14ac:dyDescent="0.25">
      <c r="CQ716" s="170" t="s">
        <v>24</v>
      </c>
      <c r="CR716" s="191" t="e">
        <f>#REF!</f>
        <v>#REF!</v>
      </c>
      <c r="CT716" s="5" t="e">
        <f>CS710*CR716</f>
        <v>#REF!</v>
      </c>
    </row>
    <row r="717" spans="94:98" x14ac:dyDescent="0.25">
      <c r="CQ717" s="170" t="s">
        <v>9</v>
      </c>
      <c r="CR717" s="191"/>
      <c r="CT717" s="5" t="e">
        <f>#REF!</f>
        <v>#REF!</v>
      </c>
    </row>
    <row r="719" spans="94:98" x14ac:dyDescent="0.25">
      <c r="CQ719" s="170" t="s">
        <v>25</v>
      </c>
      <c r="CT719" s="192" t="e">
        <f>SUM(CT713:CT717)</f>
        <v>#REF!</v>
      </c>
    </row>
    <row r="721" spans="94:98" x14ac:dyDescent="0.25">
      <c r="CP721" s="170" t="s">
        <v>26</v>
      </c>
    </row>
    <row r="722" spans="94:98" x14ac:dyDescent="0.25">
      <c r="CQ722" s="170" t="s">
        <v>27</v>
      </c>
      <c r="CT722" s="5" t="e">
        <f>-#REF!</f>
        <v>#REF!</v>
      </c>
    </row>
    <row r="723" spans="94:98" x14ac:dyDescent="0.25">
      <c r="CQ723" s="170" t="s">
        <v>28</v>
      </c>
      <c r="CT723" s="5" t="e">
        <f>-#REF!</f>
        <v>#REF!</v>
      </c>
    </row>
    <row r="724" spans="94:98" x14ac:dyDescent="0.25">
      <c r="CQ724" s="170" t="s">
        <v>29</v>
      </c>
      <c r="CT724" s="5" t="e">
        <f>-#REF!</f>
        <v>#REF!</v>
      </c>
    </row>
    <row r="725" spans="94:98" x14ac:dyDescent="0.25">
      <c r="CQ725" s="170" t="s">
        <v>9</v>
      </c>
      <c r="CT725" s="5" t="e">
        <f>-#REF!</f>
        <v>#REF!</v>
      </c>
    </row>
    <row r="727" spans="94:98" x14ac:dyDescent="0.25">
      <c r="CQ727" s="170" t="s">
        <v>30</v>
      </c>
      <c r="CT727" s="192" t="e">
        <f>SUM(CT722:CT725)</f>
        <v>#REF!</v>
      </c>
    </row>
    <row r="729" spans="94:98" x14ac:dyDescent="0.25">
      <c r="CQ729" s="170" t="s">
        <v>31</v>
      </c>
      <c r="CT729" s="193" t="e">
        <f>CT719+CT727</f>
        <v>#REF!</v>
      </c>
    </row>
    <row r="732" spans="94:98" x14ac:dyDescent="0.25">
      <c r="CR732" s="170" t="s">
        <v>14</v>
      </c>
    </row>
    <row r="734" spans="94:98" x14ac:dyDescent="0.25">
      <c r="CQ734" s="4">
        <f ca="1">NOW()</f>
        <v>42471.421543287041</v>
      </c>
    </row>
    <row r="735" spans="94:98" x14ac:dyDescent="0.25">
      <c r="CP735" s="170" t="s">
        <v>15</v>
      </c>
      <c r="CQ735" s="5" t="e">
        <f>#REF!</f>
        <v>#REF!</v>
      </c>
    </row>
    <row r="736" spans="94:98" x14ac:dyDescent="0.25">
      <c r="CP736" s="170" t="s">
        <v>16</v>
      </c>
      <c r="CQ736" s="5" t="e">
        <f>#REF!</f>
        <v>#REF!</v>
      </c>
    </row>
    <row r="737" spans="94:98" x14ac:dyDescent="0.25">
      <c r="CP737" s="170" t="s">
        <v>17</v>
      </c>
      <c r="CQ737" s="5" t="e">
        <f>#REF!</f>
        <v>#REF!</v>
      </c>
    </row>
    <row r="738" spans="94:98" x14ac:dyDescent="0.25">
      <c r="CP738" s="170" t="s">
        <v>18</v>
      </c>
    </row>
    <row r="739" spans="94:98" x14ac:dyDescent="0.25">
      <c r="CP739" s="170" t="s">
        <v>19</v>
      </c>
    </row>
    <row r="740" spans="94:98" x14ac:dyDescent="0.25">
      <c r="CP740" s="170" t="s">
        <v>20</v>
      </c>
      <c r="CQ740" s="5" t="e">
        <f>#REF!</f>
        <v>#REF!</v>
      </c>
      <c r="CR740" s="190" t="s">
        <v>21</v>
      </c>
      <c r="CS740" s="5" t="e">
        <f>#REF!</f>
        <v>#REF!</v>
      </c>
    </row>
    <row r="742" spans="94:98" x14ac:dyDescent="0.25">
      <c r="CP742" s="170" t="s">
        <v>22</v>
      </c>
      <c r="CR742" s="190" t="s">
        <v>5</v>
      </c>
      <c r="CT742" s="170" t="s">
        <v>23</v>
      </c>
    </row>
    <row r="743" spans="94:98" x14ac:dyDescent="0.25">
      <c r="CQ743" s="170" t="s">
        <v>6</v>
      </c>
      <c r="CR743" s="191" t="e">
        <f>#REF!</f>
        <v>#REF!</v>
      </c>
      <c r="CT743" s="5" t="e">
        <f>CS740*CR743</f>
        <v>#REF!</v>
      </c>
    </row>
    <row r="744" spans="94:98" x14ac:dyDescent="0.25">
      <c r="CQ744" s="170" t="s">
        <v>7</v>
      </c>
      <c r="CR744" s="191"/>
      <c r="CT744" s="5" t="e">
        <f>#REF!</f>
        <v>#REF!</v>
      </c>
    </row>
    <row r="745" spans="94:98" x14ac:dyDescent="0.25">
      <c r="CQ745" s="170" t="s">
        <v>8</v>
      </c>
      <c r="CR745" s="191"/>
      <c r="CT745" s="5" t="e">
        <f>#REF!</f>
        <v>#REF!</v>
      </c>
    </row>
    <row r="746" spans="94:98" x14ac:dyDescent="0.25">
      <c r="CQ746" s="170" t="s">
        <v>24</v>
      </c>
      <c r="CR746" s="191" t="e">
        <f>#REF!</f>
        <v>#REF!</v>
      </c>
      <c r="CT746" s="5" t="e">
        <f>CS740*CR746</f>
        <v>#REF!</v>
      </c>
    </row>
    <row r="747" spans="94:98" x14ac:dyDescent="0.25">
      <c r="CQ747" s="170" t="s">
        <v>9</v>
      </c>
      <c r="CR747" s="191"/>
      <c r="CT747" s="5" t="e">
        <f>#REF!</f>
        <v>#REF!</v>
      </c>
    </row>
    <row r="749" spans="94:98" x14ac:dyDescent="0.25">
      <c r="CQ749" s="170" t="s">
        <v>25</v>
      </c>
      <c r="CT749" s="192" t="e">
        <f>SUM(CT743:CT747)</f>
        <v>#REF!</v>
      </c>
    </row>
    <row r="751" spans="94:98" x14ac:dyDescent="0.25">
      <c r="CP751" s="170" t="s">
        <v>26</v>
      </c>
    </row>
    <row r="752" spans="94:98" x14ac:dyDescent="0.25">
      <c r="CQ752" s="170" t="s">
        <v>27</v>
      </c>
      <c r="CT752" s="5" t="e">
        <f>-#REF!</f>
        <v>#REF!</v>
      </c>
    </row>
    <row r="753" spans="94:98" x14ac:dyDescent="0.25">
      <c r="CQ753" s="170" t="s">
        <v>28</v>
      </c>
      <c r="CT753" s="5" t="e">
        <f>-#REF!</f>
        <v>#REF!</v>
      </c>
    </row>
    <row r="754" spans="94:98" x14ac:dyDescent="0.25">
      <c r="CQ754" s="170" t="s">
        <v>29</v>
      </c>
      <c r="CT754" s="5" t="e">
        <f>-#REF!</f>
        <v>#REF!</v>
      </c>
    </row>
    <row r="755" spans="94:98" x14ac:dyDescent="0.25">
      <c r="CQ755" s="170" t="s">
        <v>9</v>
      </c>
      <c r="CT755" s="5" t="e">
        <f>-#REF!</f>
        <v>#REF!</v>
      </c>
    </row>
    <row r="757" spans="94:98" x14ac:dyDescent="0.25">
      <c r="CQ757" s="170" t="s">
        <v>30</v>
      </c>
      <c r="CT757" s="192" t="e">
        <f>SUM(CT752:CT755)</f>
        <v>#REF!</v>
      </c>
    </row>
    <row r="759" spans="94:98" x14ac:dyDescent="0.25">
      <c r="CQ759" s="170" t="s">
        <v>31</v>
      </c>
      <c r="CT759" s="193" t="e">
        <f>CT749+CT757</f>
        <v>#REF!</v>
      </c>
    </row>
    <row r="762" spans="94:98" x14ac:dyDescent="0.25">
      <c r="CR762" s="170" t="s">
        <v>14</v>
      </c>
    </row>
    <row r="764" spans="94:98" x14ac:dyDescent="0.25">
      <c r="CQ764" s="4">
        <f ca="1">NOW()</f>
        <v>42471.421543287041</v>
      </c>
    </row>
    <row r="765" spans="94:98" x14ac:dyDescent="0.25">
      <c r="CP765" s="170" t="s">
        <v>15</v>
      </c>
      <c r="CQ765" s="5">
        <v>34</v>
      </c>
    </row>
    <row r="766" spans="94:98" x14ac:dyDescent="0.25">
      <c r="CP766" s="170" t="s">
        <v>16</v>
      </c>
      <c r="CQ766" s="5" t="e">
        <f>#REF!</f>
        <v>#REF!</v>
      </c>
    </row>
    <row r="767" spans="94:98" x14ac:dyDescent="0.25">
      <c r="CP767" s="170" t="s">
        <v>17</v>
      </c>
      <c r="CQ767" s="5" t="e">
        <f>#REF!</f>
        <v>#REF!</v>
      </c>
    </row>
    <row r="768" spans="94:98" x14ac:dyDescent="0.25">
      <c r="CP768" s="170" t="s">
        <v>18</v>
      </c>
    </row>
    <row r="769" spans="94:98" x14ac:dyDescent="0.25">
      <c r="CP769" s="170" t="s">
        <v>19</v>
      </c>
    </row>
    <row r="770" spans="94:98" x14ac:dyDescent="0.25">
      <c r="CP770" s="170" t="s">
        <v>20</v>
      </c>
      <c r="CQ770" s="5" t="e">
        <f>#REF!</f>
        <v>#REF!</v>
      </c>
      <c r="CR770" s="190" t="s">
        <v>21</v>
      </c>
      <c r="CS770" s="5" t="e">
        <f>#REF!</f>
        <v>#REF!</v>
      </c>
    </row>
    <row r="772" spans="94:98" x14ac:dyDescent="0.25">
      <c r="CP772" s="170" t="s">
        <v>22</v>
      </c>
      <c r="CR772" s="190" t="s">
        <v>5</v>
      </c>
      <c r="CT772" s="170" t="s">
        <v>23</v>
      </c>
    </row>
    <row r="773" spans="94:98" x14ac:dyDescent="0.25">
      <c r="CQ773" s="170" t="s">
        <v>6</v>
      </c>
      <c r="CR773" s="191" t="e">
        <f>#REF!</f>
        <v>#REF!</v>
      </c>
      <c r="CT773" s="5" t="e">
        <f>CS770*CR773</f>
        <v>#REF!</v>
      </c>
    </row>
    <row r="774" spans="94:98" x14ac:dyDescent="0.25">
      <c r="CQ774" s="170" t="s">
        <v>7</v>
      </c>
      <c r="CR774" s="191"/>
      <c r="CT774" s="5" t="e">
        <f>#REF!</f>
        <v>#REF!</v>
      </c>
    </row>
    <row r="775" spans="94:98" x14ac:dyDescent="0.25">
      <c r="CQ775" s="170" t="s">
        <v>8</v>
      </c>
      <c r="CR775" s="191"/>
      <c r="CT775" s="5" t="e">
        <f>#REF!</f>
        <v>#REF!</v>
      </c>
    </row>
    <row r="776" spans="94:98" x14ac:dyDescent="0.25">
      <c r="CQ776" s="170" t="s">
        <v>24</v>
      </c>
      <c r="CR776" s="191" t="e">
        <f>#REF!</f>
        <v>#REF!</v>
      </c>
      <c r="CT776" s="5" t="e">
        <f>CS770*CR776</f>
        <v>#REF!</v>
      </c>
    </row>
    <row r="777" spans="94:98" x14ac:dyDescent="0.25">
      <c r="CQ777" s="170" t="s">
        <v>9</v>
      </c>
      <c r="CR777" s="191"/>
      <c r="CT777" s="5" t="e">
        <f>#REF!</f>
        <v>#REF!</v>
      </c>
    </row>
    <row r="779" spans="94:98" x14ac:dyDescent="0.25">
      <c r="CQ779" s="170" t="s">
        <v>25</v>
      </c>
      <c r="CT779" s="192" t="e">
        <f>SUM(CT773:CT777)</f>
        <v>#REF!</v>
      </c>
    </row>
    <row r="781" spans="94:98" x14ac:dyDescent="0.25">
      <c r="CP781" s="170" t="s">
        <v>26</v>
      </c>
    </row>
    <row r="782" spans="94:98" x14ac:dyDescent="0.25">
      <c r="CQ782" s="170" t="s">
        <v>27</v>
      </c>
      <c r="CT782" s="5" t="e">
        <f>-#REF!</f>
        <v>#REF!</v>
      </c>
    </row>
    <row r="783" spans="94:98" x14ac:dyDescent="0.25">
      <c r="CQ783" s="170" t="s">
        <v>28</v>
      </c>
      <c r="CT783" s="5" t="e">
        <f>-#REF!</f>
        <v>#REF!</v>
      </c>
    </row>
    <row r="784" spans="94:98" x14ac:dyDescent="0.25">
      <c r="CQ784" s="170" t="s">
        <v>29</v>
      </c>
      <c r="CT784" s="5" t="e">
        <f>-#REF!</f>
        <v>#REF!</v>
      </c>
    </row>
    <row r="785" spans="94:98" x14ac:dyDescent="0.25">
      <c r="CQ785" s="170" t="s">
        <v>9</v>
      </c>
      <c r="CT785" s="5" t="e">
        <f>-#REF!</f>
        <v>#REF!</v>
      </c>
    </row>
    <row r="787" spans="94:98" x14ac:dyDescent="0.25">
      <c r="CQ787" s="170" t="s">
        <v>30</v>
      </c>
      <c r="CT787" s="192" t="e">
        <f>SUM(CT782:CT785)</f>
        <v>#REF!</v>
      </c>
    </row>
    <row r="789" spans="94:98" x14ac:dyDescent="0.25">
      <c r="CQ789" s="170" t="s">
        <v>31</v>
      </c>
      <c r="CT789" s="193" t="e">
        <f>CT779+CT787</f>
        <v>#REF!</v>
      </c>
    </row>
    <row r="792" spans="94:98" x14ac:dyDescent="0.25">
      <c r="CR792" s="170" t="s">
        <v>14</v>
      </c>
    </row>
    <row r="794" spans="94:98" x14ac:dyDescent="0.25">
      <c r="CQ794" s="4">
        <f ca="1">NOW()</f>
        <v>42471.421543287041</v>
      </c>
    </row>
    <row r="795" spans="94:98" x14ac:dyDescent="0.25">
      <c r="CP795" s="170" t="s">
        <v>15</v>
      </c>
      <c r="CQ795" s="5" t="e">
        <f>#REF!</f>
        <v>#REF!</v>
      </c>
    </row>
    <row r="796" spans="94:98" x14ac:dyDescent="0.25">
      <c r="CP796" s="170" t="s">
        <v>16</v>
      </c>
      <c r="CQ796" s="5" t="e">
        <f>#REF!</f>
        <v>#REF!</v>
      </c>
    </row>
    <row r="797" spans="94:98" x14ac:dyDescent="0.25">
      <c r="CP797" s="170" t="s">
        <v>17</v>
      </c>
      <c r="CQ797" s="5" t="e">
        <f>#REF!</f>
        <v>#REF!</v>
      </c>
    </row>
    <row r="798" spans="94:98" x14ac:dyDescent="0.25">
      <c r="CP798" s="170" t="s">
        <v>18</v>
      </c>
    </row>
    <row r="799" spans="94:98" x14ac:dyDescent="0.25">
      <c r="CP799" s="170" t="s">
        <v>19</v>
      </c>
    </row>
    <row r="800" spans="94:98" x14ac:dyDescent="0.25">
      <c r="CP800" s="170" t="s">
        <v>20</v>
      </c>
      <c r="CQ800" s="5" t="e">
        <f>#REF!</f>
        <v>#REF!</v>
      </c>
      <c r="CR800" s="190" t="s">
        <v>21</v>
      </c>
      <c r="CS800" s="5" t="e">
        <f>#REF!</f>
        <v>#REF!</v>
      </c>
    </row>
    <row r="802" spans="94:98" x14ac:dyDescent="0.25">
      <c r="CP802" s="170" t="s">
        <v>22</v>
      </c>
      <c r="CR802" s="190" t="s">
        <v>5</v>
      </c>
      <c r="CT802" s="170" t="s">
        <v>23</v>
      </c>
    </row>
    <row r="803" spans="94:98" x14ac:dyDescent="0.25">
      <c r="CQ803" s="170" t="s">
        <v>6</v>
      </c>
      <c r="CR803" s="191" t="e">
        <f>#REF!</f>
        <v>#REF!</v>
      </c>
      <c r="CT803" s="5" t="e">
        <f>CS800*CR803</f>
        <v>#REF!</v>
      </c>
    </row>
    <row r="804" spans="94:98" x14ac:dyDescent="0.25">
      <c r="CQ804" s="170" t="s">
        <v>7</v>
      </c>
      <c r="CR804" s="191"/>
      <c r="CT804" s="5" t="e">
        <f>#REF!</f>
        <v>#REF!</v>
      </c>
    </row>
    <row r="805" spans="94:98" x14ac:dyDescent="0.25">
      <c r="CQ805" s="170" t="s">
        <v>8</v>
      </c>
      <c r="CR805" s="191"/>
      <c r="CT805" s="5" t="e">
        <f>#REF!</f>
        <v>#REF!</v>
      </c>
    </row>
    <row r="806" spans="94:98" x14ac:dyDescent="0.25">
      <c r="CQ806" s="170" t="s">
        <v>24</v>
      </c>
      <c r="CR806" s="191" t="e">
        <f>#REF!</f>
        <v>#REF!</v>
      </c>
      <c r="CT806" s="5" t="e">
        <f>CS800*CR806</f>
        <v>#REF!</v>
      </c>
    </row>
    <row r="807" spans="94:98" x14ac:dyDescent="0.25">
      <c r="CQ807" s="170" t="s">
        <v>9</v>
      </c>
      <c r="CR807" s="191"/>
      <c r="CT807" s="5" t="e">
        <f>#REF!</f>
        <v>#REF!</v>
      </c>
    </row>
    <row r="809" spans="94:98" x14ac:dyDescent="0.25">
      <c r="CQ809" s="170" t="s">
        <v>25</v>
      </c>
      <c r="CT809" s="192" t="e">
        <f>SUM(CT803:CT807)</f>
        <v>#REF!</v>
      </c>
    </row>
    <row r="811" spans="94:98" x14ac:dyDescent="0.25">
      <c r="CP811" s="170" t="s">
        <v>26</v>
      </c>
    </row>
    <row r="812" spans="94:98" x14ac:dyDescent="0.25">
      <c r="CQ812" s="170" t="s">
        <v>27</v>
      </c>
      <c r="CT812" s="5" t="e">
        <f>-#REF!</f>
        <v>#REF!</v>
      </c>
    </row>
    <row r="813" spans="94:98" x14ac:dyDescent="0.25">
      <c r="CQ813" s="170" t="s">
        <v>28</v>
      </c>
      <c r="CT813" s="5" t="e">
        <f>-#REF!</f>
        <v>#REF!</v>
      </c>
    </row>
    <row r="814" spans="94:98" x14ac:dyDescent="0.25">
      <c r="CQ814" s="170" t="s">
        <v>29</v>
      </c>
      <c r="CT814" s="5" t="e">
        <f>-#REF!</f>
        <v>#REF!</v>
      </c>
    </row>
    <row r="815" spans="94:98" x14ac:dyDescent="0.25">
      <c r="CQ815" s="170" t="s">
        <v>9</v>
      </c>
      <c r="CT815" s="5" t="e">
        <f>-#REF!</f>
        <v>#REF!</v>
      </c>
    </row>
    <row r="817" spans="94:98" x14ac:dyDescent="0.25">
      <c r="CQ817" s="170" t="s">
        <v>30</v>
      </c>
      <c r="CT817" s="192" t="e">
        <f>SUM(CT812:CT815)</f>
        <v>#REF!</v>
      </c>
    </row>
    <row r="819" spans="94:98" x14ac:dyDescent="0.25">
      <c r="CQ819" s="170" t="s">
        <v>31</v>
      </c>
      <c r="CT819" s="193" t="e">
        <f>CT809+CT817</f>
        <v>#REF!</v>
      </c>
    </row>
    <row r="822" spans="94:98" x14ac:dyDescent="0.25">
      <c r="CR822" s="170" t="s">
        <v>14</v>
      </c>
    </row>
    <row r="824" spans="94:98" x14ac:dyDescent="0.25">
      <c r="CQ824" s="4">
        <f ca="1">NOW()</f>
        <v>42471.421543287041</v>
      </c>
    </row>
    <row r="825" spans="94:98" x14ac:dyDescent="0.25">
      <c r="CP825" s="170" t="s">
        <v>15</v>
      </c>
      <c r="CQ825" s="5" t="e">
        <f>#REF!</f>
        <v>#REF!</v>
      </c>
    </row>
    <row r="826" spans="94:98" x14ac:dyDescent="0.25">
      <c r="CP826" s="170" t="s">
        <v>16</v>
      </c>
      <c r="CQ826" s="5" t="e">
        <f>#REF!</f>
        <v>#REF!</v>
      </c>
    </row>
    <row r="827" spans="94:98" x14ac:dyDescent="0.25">
      <c r="CP827" s="170" t="s">
        <v>17</v>
      </c>
      <c r="CQ827" s="5" t="e">
        <f>#REF!</f>
        <v>#REF!</v>
      </c>
    </row>
    <row r="828" spans="94:98" x14ac:dyDescent="0.25">
      <c r="CP828" s="170" t="s">
        <v>18</v>
      </c>
    </row>
    <row r="829" spans="94:98" x14ac:dyDescent="0.25">
      <c r="CP829" s="170" t="s">
        <v>19</v>
      </c>
    </row>
    <row r="830" spans="94:98" x14ac:dyDescent="0.25">
      <c r="CP830" s="170" t="s">
        <v>20</v>
      </c>
      <c r="CQ830" s="5" t="e">
        <f>#REF!</f>
        <v>#REF!</v>
      </c>
      <c r="CR830" s="190" t="s">
        <v>21</v>
      </c>
      <c r="CS830" s="5" t="e">
        <f>#REF!</f>
        <v>#REF!</v>
      </c>
    </row>
    <row r="832" spans="94:98" x14ac:dyDescent="0.25">
      <c r="CP832" s="170" t="s">
        <v>22</v>
      </c>
      <c r="CR832" s="190" t="s">
        <v>5</v>
      </c>
      <c r="CT832" s="170" t="s">
        <v>23</v>
      </c>
    </row>
    <row r="833" spans="94:98" x14ac:dyDescent="0.25">
      <c r="CQ833" s="170" t="s">
        <v>6</v>
      </c>
      <c r="CR833" s="191" t="e">
        <f>#REF!</f>
        <v>#REF!</v>
      </c>
      <c r="CT833" s="5" t="e">
        <f>CS830*CR833</f>
        <v>#REF!</v>
      </c>
    </row>
    <row r="834" spans="94:98" x14ac:dyDescent="0.25">
      <c r="CQ834" s="170" t="s">
        <v>7</v>
      </c>
      <c r="CR834" s="191"/>
      <c r="CT834" s="5" t="e">
        <f>#REF!</f>
        <v>#REF!</v>
      </c>
    </row>
    <row r="835" spans="94:98" x14ac:dyDescent="0.25">
      <c r="CQ835" s="170" t="s">
        <v>8</v>
      </c>
      <c r="CR835" s="191"/>
      <c r="CT835" s="5" t="e">
        <f>#REF!</f>
        <v>#REF!</v>
      </c>
    </row>
    <row r="836" spans="94:98" x14ac:dyDescent="0.25">
      <c r="CQ836" s="170" t="s">
        <v>24</v>
      </c>
      <c r="CR836" s="191" t="e">
        <f>#REF!</f>
        <v>#REF!</v>
      </c>
      <c r="CT836" s="5" t="e">
        <f>CS830*CR836</f>
        <v>#REF!</v>
      </c>
    </row>
    <row r="837" spans="94:98" x14ac:dyDescent="0.25">
      <c r="CQ837" s="170" t="s">
        <v>9</v>
      </c>
      <c r="CR837" s="191"/>
      <c r="CT837" s="5" t="e">
        <f>#REF!</f>
        <v>#REF!</v>
      </c>
    </row>
    <row r="839" spans="94:98" x14ac:dyDescent="0.25">
      <c r="CQ839" s="170" t="s">
        <v>25</v>
      </c>
      <c r="CT839" s="192" t="e">
        <f>SUM(CT833:CT837)</f>
        <v>#REF!</v>
      </c>
    </row>
    <row r="841" spans="94:98" x14ac:dyDescent="0.25">
      <c r="CP841" s="170" t="s">
        <v>26</v>
      </c>
    </row>
    <row r="842" spans="94:98" x14ac:dyDescent="0.25">
      <c r="CQ842" s="170" t="s">
        <v>27</v>
      </c>
      <c r="CT842" s="5" t="e">
        <f>-#REF!</f>
        <v>#REF!</v>
      </c>
    </row>
    <row r="843" spans="94:98" x14ac:dyDescent="0.25">
      <c r="CQ843" s="170" t="s">
        <v>28</v>
      </c>
      <c r="CT843" s="5" t="e">
        <f>-#REF!</f>
        <v>#REF!</v>
      </c>
    </row>
    <row r="844" spans="94:98" x14ac:dyDescent="0.25">
      <c r="CQ844" s="170" t="s">
        <v>29</v>
      </c>
      <c r="CT844" s="5" t="e">
        <f>-#REF!</f>
        <v>#REF!</v>
      </c>
    </row>
    <row r="845" spans="94:98" x14ac:dyDescent="0.25">
      <c r="CQ845" s="170" t="s">
        <v>9</v>
      </c>
      <c r="CT845" s="5" t="e">
        <f>-#REF!</f>
        <v>#REF!</v>
      </c>
    </row>
    <row r="847" spans="94:98" x14ac:dyDescent="0.25">
      <c r="CQ847" s="170" t="s">
        <v>30</v>
      </c>
      <c r="CT847" s="192" t="e">
        <f>SUM(CT842:CT845)</f>
        <v>#REF!</v>
      </c>
    </row>
    <row r="849" spans="94:98" x14ac:dyDescent="0.25">
      <c r="CQ849" s="170" t="s">
        <v>31</v>
      </c>
      <c r="CT849" s="193" t="e">
        <f>CT839+CT847</f>
        <v>#REF!</v>
      </c>
    </row>
    <row r="852" spans="94:98" x14ac:dyDescent="0.25">
      <c r="CR852" s="170" t="s">
        <v>14</v>
      </c>
    </row>
    <row r="854" spans="94:98" x14ac:dyDescent="0.25">
      <c r="CQ854" s="4">
        <f ca="1">NOW()</f>
        <v>42471.421543287041</v>
      </c>
    </row>
    <row r="855" spans="94:98" x14ac:dyDescent="0.25">
      <c r="CP855" s="170" t="s">
        <v>15</v>
      </c>
      <c r="CQ855" s="5" t="e">
        <f>#REF!</f>
        <v>#REF!</v>
      </c>
    </row>
    <row r="856" spans="94:98" x14ac:dyDescent="0.25">
      <c r="CP856" s="170" t="s">
        <v>16</v>
      </c>
      <c r="CQ856" s="5" t="e">
        <f>#REF!</f>
        <v>#REF!</v>
      </c>
    </row>
    <row r="857" spans="94:98" x14ac:dyDescent="0.25">
      <c r="CP857" s="170" t="s">
        <v>17</v>
      </c>
      <c r="CQ857" s="5" t="e">
        <f>#REF!</f>
        <v>#REF!</v>
      </c>
    </row>
    <row r="858" spans="94:98" x14ac:dyDescent="0.25">
      <c r="CP858" s="170" t="s">
        <v>18</v>
      </c>
    </row>
    <row r="859" spans="94:98" x14ac:dyDescent="0.25">
      <c r="CP859" s="170" t="s">
        <v>19</v>
      </c>
    </row>
    <row r="860" spans="94:98" x14ac:dyDescent="0.25">
      <c r="CP860" s="170" t="s">
        <v>20</v>
      </c>
      <c r="CQ860" s="5" t="e">
        <f>#REF!</f>
        <v>#REF!</v>
      </c>
      <c r="CR860" s="190" t="s">
        <v>21</v>
      </c>
      <c r="CS860" s="5" t="e">
        <f>#REF!</f>
        <v>#REF!</v>
      </c>
    </row>
    <row r="862" spans="94:98" x14ac:dyDescent="0.25">
      <c r="CP862" s="170" t="s">
        <v>22</v>
      </c>
      <c r="CR862" s="190" t="s">
        <v>5</v>
      </c>
      <c r="CT862" s="170" t="s">
        <v>23</v>
      </c>
    </row>
    <row r="863" spans="94:98" x14ac:dyDescent="0.25">
      <c r="CQ863" s="170" t="s">
        <v>6</v>
      </c>
      <c r="CR863" s="191" t="e">
        <f>#REF!</f>
        <v>#REF!</v>
      </c>
      <c r="CT863" s="5" t="e">
        <f>CS860*CR863</f>
        <v>#REF!</v>
      </c>
    </row>
    <row r="864" spans="94:98" x14ac:dyDescent="0.25">
      <c r="CQ864" s="170" t="s">
        <v>7</v>
      </c>
      <c r="CR864" s="191"/>
      <c r="CT864" s="5" t="e">
        <f>#REF!</f>
        <v>#REF!</v>
      </c>
    </row>
    <row r="865" spans="94:98" x14ac:dyDescent="0.25">
      <c r="CQ865" s="170" t="s">
        <v>8</v>
      </c>
      <c r="CR865" s="191"/>
      <c r="CT865" s="5" t="e">
        <f>#REF!</f>
        <v>#REF!</v>
      </c>
    </row>
    <row r="866" spans="94:98" x14ac:dyDescent="0.25">
      <c r="CQ866" s="170" t="s">
        <v>24</v>
      </c>
      <c r="CR866" s="191" t="e">
        <f>#REF!</f>
        <v>#REF!</v>
      </c>
      <c r="CT866" s="5" t="e">
        <f>CS860*CR866</f>
        <v>#REF!</v>
      </c>
    </row>
    <row r="867" spans="94:98" x14ac:dyDescent="0.25">
      <c r="CQ867" s="170" t="s">
        <v>9</v>
      </c>
      <c r="CR867" s="191"/>
      <c r="CT867" s="5" t="e">
        <f>#REF!</f>
        <v>#REF!</v>
      </c>
    </row>
    <row r="869" spans="94:98" x14ac:dyDescent="0.25">
      <c r="CQ869" s="170" t="s">
        <v>25</v>
      </c>
      <c r="CT869" s="192" t="e">
        <f>SUM(CT863:CT867)</f>
        <v>#REF!</v>
      </c>
    </row>
    <row r="871" spans="94:98" x14ac:dyDescent="0.25">
      <c r="CP871" s="170" t="s">
        <v>26</v>
      </c>
    </row>
    <row r="872" spans="94:98" x14ac:dyDescent="0.25">
      <c r="CQ872" s="170" t="s">
        <v>27</v>
      </c>
      <c r="CT872" s="5" t="e">
        <f>-#REF!</f>
        <v>#REF!</v>
      </c>
    </row>
    <row r="873" spans="94:98" x14ac:dyDescent="0.25">
      <c r="CQ873" s="170" t="s">
        <v>28</v>
      </c>
      <c r="CT873" s="5" t="e">
        <f>-#REF!</f>
        <v>#REF!</v>
      </c>
    </row>
    <row r="874" spans="94:98" x14ac:dyDescent="0.25">
      <c r="CQ874" s="170" t="s">
        <v>29</v>
      </c>
      <c r="CT874" s="5" t="e">
        <f>-#REF!</f>
        <v>#REF!</v>
      </c>
    </row>
    <row r="875" spans="94:98" x14ac:dyDescent="0.25">
      <c r="CQ875" s="170" t="s">
        <v>9</v>
      </c>
      <c r="CT875" s="5" t="e">
        <f>-#REF!</f>
        <v>#REF!</v>
      </c>
    </row>
    <row r="877" spans="94:98" x14ac:dyDescent="0.25">
      <c r="CQ877" s="170" t="s">
        <v>30</v>
      </c>
      <c r="CT877" s="192" t="e">
        <f>SUM(CT872:CT875)</f>
        <v>#REF!</v>
      </c>
    </row>
    <row r="879" spans="94:98" x14ac:dyDescent="0.25">
      <c r="CQ879" s="170" t="s">
        <v>31</v>
      </c>
      <c r="CT879" s="193" t="e">
        <f>CT869+CT877</f>
        <v>#REF!</v>
      </c>
    </row>
    <row r="882" spans="94:98" x14ac:dyDescent="0.25">
      <c r="CR882" s="170" t="s">
        <v>14</v>
      </c>
    </row>
    <row r="884" spans="94:98" x14ac:dyDescent="0.25">
      <c r="CQ884" s="4">
        <f ca="1">NOW()</f>
        <v>42471.421543287041</v>
      </c>
    </row>
    <row r="885" spans="94:98" x14ac:dyDescent="0.25">
      <c r="CP885" s="170" t="s">
        <v>15</v>
      </c>
      <c r="CQ885" s="5" t="e">
        <f>#REF!</f>
        <v>#REF!</v>
      </c>
    </row>
    <row r="886" spans="94:98" x14ac:dyDescent="0.25">
      <c r="CP886" s="170" t="s">
        <v>16</v>
      </c>
      <c r="CQ886" s="5" t="e">
        <f>#REF!</f>
        <v>#REF!</v>
      </c>
    </row>
    <row r="887" spans="94:98" x14ac:dyDescent="0.25">
      <c r="CP887" s="170" t="s">
        <v>17</v>
      </c>
      <c r="CQ887" s="5" t="e">
        <f>#REF!</f>
        <v>#REF!</v>
      </c>
    </row>
    <row r="888" spans="94:98" x14ac:dyDescent="0.25">
      <c r="CP888" s="170" t="s">
        <v>18</v>
      </c>
    </row>
    <row r="889" spans="94:98" x14ac:dyDescent="0.25">
      <c r="CP889" s="170" t="s">
        <v>19</v>
      </c>
    </row>
    <row r="890" spans="94:98" x14ac:dyDescent="0.25">
      <c r="CP890" s="170" t="s">
        <v>20</v>
      </c>
      <c r="CQ890" s="5" t="e">
        <f>#REF!</f>
        <v>#REF!</v>
      </c>
      <c r="CR890" s="190" t="s">
        <v>21</v>
      </c>
      <c r="CS890" s="5" t="e">
        <f>#REF!</f>
        <v>#REF!</v>
      </c>
    </row>
    <row r="892" spans="94:98" x14ac:dyDescent="0.25">
      <c r="CP892" s="170" t="s">
        <v>22</v>
      </c>
      <c r="CR892" s="190" t="s">
        <v>5</v>
      </c>
      <c r="CT892" s="170" t="s">
        <v>23</v>
      </c>
    </row>
    <row r="893" spans="94:98" x14ac:dyDescent="0.25">
      <c r="CQ893" s="170" t="s">
        <v>6</v>
      </c>
      <c r="CR893" s="191" t="e">
        <f>#REF!</f>
        <v>#REF!</v>
      </c>
      <c r="CT893" s="5" t="e">
        <f>CS890*CR893</f>
        <v>#REF!</v>
      </c>
    </row>
    <row r="894" spans="94:98" x14ac:dyDescent="0.25">
      <c r="CQ894" s="170" t="s">
        <v>7</v>
      </c>
      <c r="CR894" s="191"/>
      <c r="CT894" s="5" t="e">
        <f>#REF!</f>
        <v>#REF!</v>
      </c>
    </row>
    <row r="895" spans="94:98" x14ac:dyDescent="0.25">
      <c r="CQ895" s="170" t="s">
        <v>8</v>
      </c>
      <c r="CR895" s="191"/>
      <c r="CT895" s="5" t="e">
        <f>#REF!</f>
        <v>#REF!</v>
      </c>
    </row>
    <row r="896" spans="94:98" x14ac:dyDescent="0.25">
      <c r="CQ896" s="170" t="s">
        <v>24</v>
      </c>
      <c r="CR896" s="191" t="e">
        <f>#REF!</f>
        <v>#REF!</v>
      </c>
      <c r="CT896" s="5" t="e">
        <f>CS890*CR896</f>
        <v>#REF!</v>
      </c>
    </row>
    <row r="897" spans="94:98" x14ac:dyDescent="0.25">
      <c r="CQ897" s="170" t="s">
        <v>9</v>
      </c>
      <c r="CR897" s="191"/>
      <c r="CT897" s="5" t="e">
        <f>#REF!</f>
        <v>#REF!</v>
      </c>
    </row>
    <row r="899" spans="94:98" x14ac:dyDescent="0.25">
      <c r="CQ899" s="170" t="s">
        <v>25</v>
      </c>
      <c r="CT899" s="192" t="e">
        <f>SUM(CT893:CT897)</f>
        <v>#REF!</v>
      </c>
    </row>
    <row r="901" spans="94:98" x14ac:dyDescent="0.25">
      <c r="CP901" s="170" t="s">
        <v>26</v>
      </c>
    </row>
    <row r="902" spans="94:98" x14ac:dyDescent="0.25">
      <c r="CQ902" s="170" t="s">
        <v>27</v>
      </c>
      <c r="CT902" s="5" t="e">
        <f>-#REF!</f>
        <v>#REF!</v>
      </c>
    </row>
    <row r="903" spans="94:98" x14ac:dyDescent="0.25">
      <c r="CQ903" s="170" t="s">
        <v>28</v>
      </c>
      <c r="CT903" s="5" t="e">
        <f>-#REF!</f>
        <v>#REF!</v>
      </c>
    </row>
    <row r="904" spans="94:98" x14ac:dyDescent="0.25">
      <c r="CQ904" s="170" t="s">
        <v>29</v>
      </c>
      <c r="CT904" s="5" t="e">
        <f>-#REF!</f>
        <v>#REF!</v>
      </c>
    </row>
    <row r="905" spans="94:98" x14ac:dyDescent="0.25">
      <c r="CQ905" s="170" t="s">
        <v>9</v>
      </c>
      <c r="CT905" s="5" t="e">
        <f>-#REF!</f>
        <v>#REF!</v>
      </c>
    </row>
    <row r="907" spans="94:98" x14ac:dyDescent="0.25">
      <c r="CQ907" s="170" t="s">
        <v>30</v>
      </c>
      <c r="CT907" s="192" t="e">
        <f>SUM(CT902:CT905)</f>
        <v>#REF!</v>
      </c>
    </row>
    <row r="909" spans="94:98" x14ac:dyDescent="0.25">
      <c r="CQ909" s="170" t="s">
        <v>31</v>
      </c>
      <c r="CT909" s="193" t="e">
        <f>CT899+CT907</f>
        <v>#REF!</v>
      </c>
    </row>
    <row r="912" spans="94:98" x14ac:dyDescent="0.25">
      <c r="CR912" s="170" t="s">
        <v>14</v>
      </c>
    </row>
    <row r="914" spans="94:98" x14ac:dyDescent="0.25">
      <c r="CQ914" s="4">
        <f ca="1">NOW()</f>
        <v>42471.421543287041</v>
      </c>
    </row>
    <row r="915" spans="94:98" x14ac:dyDescent="0.25">
      <c r="CP915" s="170" t="s">
        <v>15</v>
      </c>
      <c r="CQ915" s="5" t="e">
        <f>#REF!</f>
        <v>#REF!</v>
      </c>
    </row>
    <row r="916" spans="94:98" x14ac:dyDescent="0.25">
      <c r="CP916" s="170" t="s">
        <v>16</v>
      </c>
      <c r="CQ916" s="5" t="e">
        <f>#REF!</f>
        <v>#REF!</v>
      </c>
    </row>
    <row r="917" spans="94:98" x14ac:dyDescent="0.25">
      <c r="CP917" s="170" t="s">
        <v>17</v>
      </c>
      <c r="CQ917" s="5" t="e">
        <f>#REF!</f>
        <v>#REF!</v>
      </c>
    </row>
    <row r="918" spans="94:98" x14ac:dyDescent="0.25">
      <c r="CP918" s="170" t="s">
        <v>18</v>
      </c>
    </row>
    <row r="919" spans="94:98" x14ac:dyDescent="0.25">
      <c r="CP919" s="170" t="s">
        <v>19</v>
      </c>
    </row>
    <row r="920" spans="94:98" x14ac:dyDescent="0.25">
      <c r="CP920" s="170" t="s">
        <v>20</v>
      </c>
      <c r="CQ920" s="5" t="e">
        <f>#REF!</f>
        <v>#REF!</v>
      </c>
      <c r="CR920" s="190" t="s">
        <v>21</v>
      </c>
      <c r="CS920" s="5" t="e">
        <f>#REF!</f>
        <v>#REF!</v>
      </c>
    </row>
    <row r="922" spans="94:98" x14ac:dyDescent="0.25">
      <c r="CP922" s="170" t="s">
        <v>22</v>
      </c>
      <c r="CR922" s="190" t="s">
        <v>5</v>
      </c>
      <c r="CT922" s="170" t="s">
        <v>23</v>
      </c>
    </row>
    <row r="923" spans="94:98" x14ac:dyDescent="0.25">
      <c r="CQ923" s="170" t="s">
        <v>6</v>
      </c>
      <c r="CR923" s="191" t="e">
        <f>#REF!</f>
        <v>#REF!</v>
      </c>
      <c r="CT923" s="5" t="e">
        <f>CS920*CR923</f>
        <v>#REF!</v>
      </c>
    </row>
    <row r="924" spans="94:98" x14ac:dyDescent="0.25">
      <c r="CQ924" s="170" t="s">
        <v>7</v>
      </c>
      <c r="CR924" s="191"/>
      <c r="CT924" s="5" t="e">
        <f>#REF!</f>
        <v>#REF!</v>
      </c>
    </row>
    <row r="925" spans="94:98" x14ac:dyDescent="0.25">
      <c r="CQ925" s="170" t="s">
        <v>8</v>
      </c>
      <c r="CR925" s="191"/>
      <c r="CT925" s="5" t="e">
        <f>#REF!</f>
        <v>#REF!</v>
      </c>
    </row>
    <row r="926" spans="94:98" x14ac:dyDescent="0.25">
      <c r="CQ926" s="170" t="s">
        <v>24</v>
      </c>
      <c r="CR926" s="191" t="e">
        <f>#REF!</f>
        <v>#REF!</v>
      </c>
      <c r="CT926" s="5" t="e">
        <f>CS920*CR926</f>
        <v>#REF!</v>
      </c>
    </row>
    <row r="927" spans="94:98" x14ac:dyDescent="0.25">
      <c r="CQ927" s="170" t="s">
        <v>9</v>
      </c>
      <c r="CR927" s="191"/>
      <c r="CT927" s="5" t="e">
        <f>#REF!</f>
        <v>#REF!</v>
      </c>
    </row>
    <row r="929" spans="94:98" x14ac:dyDescent="0.25">
      <c r="CQ929" s="170" t="s">
        <v>25</v>
      </c>
      <c r="CT929" s="192" t="e">
        <f>SUM(CT923:CT927)</f>
        <v>#REF!</v>
      </c>
    </row>
    <row r="931" spans="94:98" x14ac:dyDescent="0.25">
      <c r="CP931" s="170" t="s">
        <v>26</v>
      </c>
    </row>
    <row r="932" spans="94:98" x14ac:dyDescent="0.25">
      <c r="CQ932" s="170" t="s">
        <v>27</v>
      </c>
      <c r="CT932" s="5" t="e">
        <f>-#REF!</f>
        <v>#REF!</v>
      </c>
    </row>
    <row r="933" spans="94:98" x14ac:dyDescent="0.25">
      <c r="CQ933" s="170" t="s">
        <v>28</v>
      </c>
      <c r="CT933" s="5" t="e">
        <f>-#REF!</f>
        <v>#REF!</v>
      </c>
    </row>
    <row r="934" spans="94:98" x14ac:dyDescent="0.25">
      <c r="CQ934" s="170" t="s">
        <v>29</v>
      </c>
      <c r="CT934" s="5" t="e">
        <f>-#REF!</f>
        <v>#REF!</v>
      </c>
    </row>
    <row r="935" spans="94:98" x14ac:dyDescent="0.25">
      <c r="CQ935" s="170" t="s">
        <v>9</v>
      </c>
      <c r="CT935" s="5" t="e">
        <f>-#REF!</f>
        <v>#REF!</v>
      </c>
    </row>
    <row r="937" spans="94:98" x14ac:dyDescent="0.25">
      <c r="CQ937" s="170" t="s">
        <v>30</v>
      </c>
      <c r="CT937" s="192" t="e">
        <f>SUM(CT932:CT935)</f>
        <v>#REF!</v>
      </c>
    </row>
    <row r="939" spans="94:98" x14ac:dyDescent="0.25">
      <c r="CQ939" s="170" t="s">
        <v>31</v>
      </c>
      <c r="CT939" s="193" t="e">
        <f>CT929+CT937</f>
        <v>#REF!</v>
      </c>
    </row>
    <row r="942" spans="94:98" x14ac:dyDescent="0.25">
      <c r="CR942" s="170" t="s">
        <v>14</v>
      </c>
    </row>
    <row r="944" spans="94:98" x14ac:dyDescent="0.25">
      <c r="CQ944" s="4">
        <f ca="1">NOW()</f>
        <v>42471.421543287041</v>
      </c>
    </row>
    <row r="945" spans="94:98" x14ac:dyDescent="0.25">
      <c r="CP945" s="170" t="s">
        <v>15</v>
      </c>
      <c r="CQ945" s="5" t="e">
        <f>#REF!</f>
        <v>#REF!</v>
      </c>
    </row>
    <row r="946" spans="94:98" x14ac:dyDescent="0.25">
      <c r="CP946" s="170" t="s">
        <v>16</v>
      </c>
      <c r="CQ946" s="5" t="e">
        <f>#REF!</f>
        <v>#REF!</v>
      </c>
    </row>
    <row r="947" spans="94:98" x14ac:dyDescent="0.25">
      <c r="CP947" s="170" t="s">
        <v>17</v>
      </c>
      <c r="CQ947" s="5" t="e">
        <f>#REF!</f>
        <v>#REF!</v>
      </c>
    </row>
    <row r="948" spans="94:98" x14ac:dyDescent="0.25">
      <c r="CP948" s="170" t="s">
        <v>18</v>
      </c>
    </row>
    <row r="949" spans="94:98" x14ac:dyDescent="0.25">
      <c r="CP949" s="170" t="s">
        <v>19</v>
      </c>
    </row>
    <row r="950" spans="94:98" x14ac:dyDescent="0.25">
      <c r="CP950" s="170" t="s">
        <v>20</v>
      </c>
      <c r="CQ950" s="5" t="e">
        <f>#REF!</f>
        <v>#REF!</v>
      </c>
      <c r="CR950" s="190" t="s">
        <v>21</v>
      </c>
      <c r="CS950" s="5" t="e">
        <f>#REF!</f>
        <v>#REF!</v>
      </c>
    </row>
    <row r="952" spans="94:98" x14ac:dyDescent="0.25">
      <c r="CP952" s="170" t="s">
        <v>22</v>
      </c>
      <c r="CR952" s="190" t="s">
        <v>5</v>
      </c>
      <c r="CT952" s="170" t="s">
        <v>23</v>
      </c>
    </row>
    <row r="953" spans="94:98" x14ac:dyDescent="0.25">
      <c r="CQ953" s="170" t="s">
        <v>6</v>
      </c>
      <c r="CR953" s="191" t="e">
        <f>#REF!</f>
        <v>#REF!</v>
      </c>
      <c r="CT953" s="5" t="e">
        <f>CS950*CR953</f>
        <v>#REF!</v>
      </c>
    </row>
    <row r="954" spans="94:98" x14ac:dyDescent="0.25">
      <c r="CQ954" s="170" t="s">
        <v>7</v>
      </c>
      <c r="CR954" s="191"/>
      <c r="CT954" s="5" t="e">
        <f>#REF!</f>
        <v>#REF!</v>
      </c>
    </row>
    <row r="955" spans="94:98" x14ac:dyDescent="0.25">
      <c r="CQ955" s="170" t="s">
        <v>8</v>
      </c>
      <c r="CR955" s="191"/>
      <c r="CT955" s="5" t="e">
        <f>#REF!</f>
        <v>#REF!</v>
      </c>
    </row>
    <row r="956" spans="94:98" x14ac:dyDescent="0.25">
      <c r="CQ956" s="170" t="s">
        <v>24</v>
      </c>
      <c r="CR956" s="191" t="e">
        <f>#REF!</f>
        <v>#REF!</v>
      </c>
      <c r="CT956" s="5" t="e">
        <f>CS950*CR956</f>
        <v>#REF!</v>
      </c>
    </row>
    <row r="957" spans="94:98" x14ac:dyDescent="0.25">
      <c r="CQ957" s="170" t="s">
        <v>9</v>
      </c>
      <c r="CR957" s="191"/>
      <c r="CT957" s="5" t="e">
        <f>#REF!</f>
        <v>#REF!</v>
      </c>
    </row>
    <row r="959" spans="94:98" x14ac:dyDescent="0.25">
      <c r="CQ959" s="170" t="s">
        <v>25</v>
      </c>
      <c r="CT959" s="192" t="e">
        <f>SUM(CT953:CT957)</f>
        <v>#REF!</v>
      </c>
    </row>
    <row r="961" spans="94:98" x14ac:dyDescent="0.25">
      <c r="CP961" s="170" t="s">
        <v>26</v>
      </c>
    </row>
    <row r="962" spans="94:98" x14ac:dyDescent="0.25">
      <c r="CQ962" s="170" t="s">
        <v>27</v>
      </c>
      <c r="CT962" s="5" t="e">
        <f>-#REF!</f>
        <v>#REF!</v>
      </c>
    </row>
    <row r="963" spans="94:98" x14ac:dyDescent="0.25">
      <c r="CQ963" s="170" t="s">
        <v>28</v>
      </c>
      <c r="CT963" s="5" t="e">
        <f>-#REF!</f>
        <v>#REF!</v>
      </c>
    </row>
    <row r="964" spans="94:98" x14ac:dyDescent="0.25">
      <c r="CQ964" s="170" t="s">
        <v>29</v>
      </c>
      <c r="CT964" s="5" t="e">
        <f>-#REF!</f>
        <v>#REF!</v>
      </c>
    </row>
    <row r="965" spans="94:98" x14ac:dyDescent="0.25">
      <c r="CQ965" s="170" t="s">
        <v>9</v>
      </c>
      <c r="CT965" s="5" t="e">
        <f>-#REF!</f>
        <v>#REF!</v>
      </c>
    </row>
    <row r="967" spans="94:98" x14ac:dyDescent="0.25">
      <c r="CQ967" s="170" t="s">
        <v>30</v>
      </c>
      <c r="CT967" s="192" t="e">
        <f>SUM(CT962:CT965)</f>
        <v>#REF!</v>
      </c>
    </row>
    <row r="969" spans="94:98" x14ac:dyDescent="0.25">
      <c r="CQ969" s="170" t="s">
        <v>31</v>
      </c>
      <c r="CT969" s="193" t="e">
        <f>CT959+CT967</f>
        <v>#REF!</v>
      </c>
    </row>
    <row r="972" spans="94:98" x14ac:dyDescent="0.25">
      <c r="CR972" s="170" t="s">
        <v>14</v>
      </c>
    </row>
    <row r="974" spans="94:98" x14ac:dyDescent="0.25">
      <c r="CQ974" s="4">
        <f ca="1">NOW()</f>
        <v>42471.421543287041</v>
      </c>
    </row>
    <row r="975" spans="94:98" x14ac:dyDescent="0.25">
      <c r="CP975" s="170" t="s">
        <v>15</v>
      </c>
      <c r="CQ975" s="5" t="e">
        <f>#REF!</f>
        <v>#REF!</v>
      </c>
    </row>
    <row r="976" spans="94:98" x14ac:dyDescent="0.25">
      <c r="CP976" s="170" t="s">
        <v>16</v>
      </c>
      <c r="CQ976" s="5" t="e">
        <f>#REF!</f>
        <v>#REF!</v>
      </c>
    </row>
    <row r="977" spans="94:98" x14ac:dyDescent="0.25">
      <c r="CP977" s="170" t="s">
        <v>17</v>
      </c>
      <c r="CQ977" s="5" t="e">
        <f>#REF!</f>
        <v>#REF!</v>
      </c>
    </row>
    <row r="978" spans="94:98" x14ac:dyDescent="0.25">
      <c r="CP978" s="170" t="s">
        <v>18</v>
      </c>
    </row>
    <row r="979" spans="94:98" x14ac:dyDescent="0.25">
      <c r="CP979" s="170" t="s">
        <v>19</v>
      </c>
    </row>
    <row r="980" spans="94:98" x14ac:dyDescent="0.25">
      <c r="CP980" s="170" t="s">
        <v>20</v>
      </c>
      <c r="CQ980" s="5" t="e">
        <f>#REF!</f>
        <v>#REF!</v>
      </c>
      <c r="CR980" s="190" t="s">
        <v>21</v>
      </c>
      <c r="CS980" s="5" t="e">
        <f>#REF!</f>
        <v>#REF!</v>
      </c>
    </row>
    <row r="982" spans="94:98" x14ac:dyDescent="0.25">
      <c r="CP982" s="170" t="s">
        <v>22</v>
      </c>
      <c r="CR982" s="190" t="s">
        <v>5</v>
      </c>
      <c r="CT982" s="170" t="s">
        <v>23</v>
      </c>
    </row>
    <row r="983" spans="94:98" x14ac:dyDescent="0.25">
      <c r="CQ983" s="170" t="s">
        <v>6</v>
      </c>
      <c r="CR983" s="191" t="e">
        <f>#REF!</f>
        <v>#REF!</v>
      </c>
      <c r="CT983" s="5" t="e">
        <f>CS980*CR983</f>
        <v>#REF!</v>
      </c>
    </row>
    <row r="984" spans="94:98" x14ac:dyDescent="0.25">
      <c r="CQ984" s="170" t="s">
        <v>7</v>
      </c>
      <c r="CR984" s="191"/>
      <c r="CT984" s="5" t="e">
        <f>#REF!</f>
        <v>#REF!</v>
      </c>
    </row>
    <row r="985" spans="94:98" x14ac:dyDescent="0.25">
      <c r="CQ985" s="170" t="s">
        <v>8</v>
      </c>
      <c r="CR985" s="191"/>
      <c r="CT985" s="5" t="e">
        <f>#REF!</f>
        <v>#REF!</v>
      </c>
    </row>
    <row r="986" spans="94:98" x14ac:dyDescent="0.25">
      <c r="CQ986" s="170" t="s">
        <v>24</v>
      </c>
      <c r="CR986" s="191" t="e">
        <f>#REF!</f>
        <v>#REF!</v>
      </c>
      <c r="CT986" s="5" t="e">
        <f>CS980*CR986</f>
        <v>#REF!</v>
      </c>
    </row>
    <row r="987" spans="94:98" x14ac:dyDescent="0.25">
      <c r="CQ987" s="170" t="s">
        <v>9</v>
      </c>
      <c r="CR987" s="191"/>
      <c r="CT987" s="5" t="e">
        <f>#REF!</f>
        <v>#REF!</v>
      </c>
    </row>
    <row r="989" spans="94:98" x14ac:dyDescent="0.25">
      <c r="CQ989" s="170" t="s">
        <v>25</v>
      </c>
      <c r="CT989" s="192" t="e">
        <f>SUM(CT983:CT987)</f>
        <v>#REF!</v>
      </c>
    </row>
    <row r="991" spans="94:98" x14ac:dyDescent="0.25">
      <c r="CP991" s="170" t="s">
        <v>26</v>
      </c>
    </row>
    <row r="992" spans="94:98" x14ac:dyDescent="0.25">
      <c r="CQ992" s="170" t="s">
        <v>27</v>
      </c>
      <c r="CT992" s="5" t="e">
        <f>-#REF!</f>
        <v>#REF!</v>
      </c>
    </row>
    <row r="993" spans="94:98" x14ac:dyDescent="0.25">
      <c r="CQ993" s="170" t="s">
        <v>28</v>
      </c>
      <c r="CT993" s="5" t="e">
        <f>-#REF!</f>
        <v>#REF!</v>
      </c>
    </row>
    <row r="994" spans="94:98" x14ac:dyDescent="0.25">
      <c r="CQ994" s="170" t="s">
        <v>29</v>
      </c>
      <c r="CT994" s="5" t="e">
        <f>-#REF!</f>
        <v>#REF!</v>
      </c>
    </row>
    <row r="995" spans="94:98" x14ac:dyDescent="0.25">
      <c r="CQ995" s="170" t="s">
        <v>9</v>
      </c>
      <c r="CT995" s="5" t="e">
        <f>-#REF!</f>
        <v>#REF!</v>
      </c>
    </row>
    <row r="997" spans="94:98" x14ac:dyDescent="0.25">
      <c r="CQ997" s="170" t="s">
        <v>30</v>
      </c>
      <c r="CT997" s="192" t="e">
        <f>SUM(CT992:CT995)</f>
        <v>#REF!</v>
      </c>
    </row>
    <row r="999" spans="94:98" x14ac:dyDescent="0.25">
      <c r="CQ999" s="170" t="s">
        <v>31</v>
      </c>
      <c r="CT999" s="193" t="e">
        <f>CT989+CT997</f>
        <v>#REF!</v>
      </c>
    </row>
    <row r="1002" spans="94:98" x14ac:dyDescent="0.25">
      <c r="CR1002" s="170" t="s">
        <v>14</v>
      </c>
    </row>
    <row r="1004" spans="94:98" x14ac:dyDescent="0.25">
      <c r="CQ1004" s="4">
        <f ca="1">NOW()</f>
        <v>42471.421543287041</v>
      </c>
    </row>
    <row r="1005" spans="94:98" x14ac:dyDescent="0.25">
      <c r="CP1005" s="170" t="s">
        <v>15</v>
      </c>
      <c r="CQ1005" s="5" t="e">
        <f>#REF!</f>
        <v>#REF!</v>
      </c>
    </row>
    <row r="1006" spans="94:98" x14ac:dyDescent="0.25">
      <c r="CP1006" s="170" t="s">
        <v>16</v>
      </c>
      <c r="CQ1006" s="5" t="e">
        <f>#REF!</f>
        <v>#REF!</v>
      </c>
    </row>
    <row r="1007" spans="94:98" x14ac:dyDescent="0.25">
      <c r="CP1007" s="170" t="s">
        <v>17</v>
      </c>
      <c r="CQ1007" s="5" t="e">
        <f>#REF!</f>
        <v>#REF!</v>
      </c>
    </row>
    <row r="1008" spans="94:98" x14ac:dyDescent="0.25">
      <c r="CP1008" s="170" t="s">
        <v>18</v>
      </c>
    </row>
    <row r="1009" spans="94:98" x14ac:dyDescent="0.25">
      <c r="CP1009" s="170" t="s">
        <v>19</v>
      </c>
    </row>
    <row r="1010" spans="94:98" x14ac:dyDescent="0.25">
      <c r="CP1010" s="170" t="s">
        <v>20</v>
      </c>
      <c r="CQ1010" s="5" t="e">
        <f>#REF!</f>
        <v>#REF!</v>
      </c>
      <c r="CR1010" s="190" t="s">
        <v>21</v>
      </c>
      <c r="CS1010" s="5" t="e">
        <f>#REF!</f>
        <v>#REF!</v>
      </c>
    </row>
    <row r="1012" spans="94:98" x14ac:dyDescent="0.25">
      <c r="CP1012" s="170" t="s">
        <v>22</v>
      </c>
      <c r="CR1012" s="190" t="s">
        <v>5</v>
      </c>
      <c r="CT1012" s="170" t="s">
        <v>23</v>
      </c>
    </row>
    <row r="1013" spans="94:98" x14ac:dyDescent="0.25">
      <c r="CQ1013" s="170" t="s">
        <v>6</v>
      </c>
      <c r="CR1013" s="191" t="e">
        <f>#REF!</f>
        <v>#REF!</v>
      </c>
      <c r="CT1013" s="5" t="e">
        <f>CS1010*CR1013</f>
        <v>#REF!</v>
      </c>
    </row>
    <row r="1014" spans="94:98" x14ac:dyDescent="0.25">
      <c r="CQ1014" s="170" t="s">
        <v>7</v>
      </c>
      <c r="CR1014" s="191"/>
      <c r="CT1014" s="5" t="e">
        <f>#REF!</f>
        <v>#REF!</v>
      </c>
    </row>
    <row r="1015" spans="94:98" x14ac:dyDescent="0.25">
      <c r="CQ1015" s="170" t="s">
        <v>8</v>
      </c>
      <c r="CR1015" s="191"/>
      <c r="CT1015" s="5" t="e">
        <f>#REF!</f>
        <v>#REF!</v>
      </c>
    </row>
    <row r="1016" spans="94:98" x14ac:dyDescent="0.25">
      <c r="CQ1016" s="170" t="s">
        <v>24</v>
      </c>
      <c r="CR1016" s="191" t="e">
        <f>#REF!</f>
        <v>#REF!</v>
      </c>
      <c r="CT1016" s="5" t="e">
        <f>CS1010*CR1016</f>
        <v>#REF!</v>
      </c>
    </row>
    <row r="1017" spans="94:98" x14ac:dyDescent="0.25">
      <c r="CQ1017" s="170" t="s">
        <v>9</v>
      </c>
      <c r="CR1017" s="191"/>
      <c r="CT1017" s="5" t="e">
        <f>#REF!</f>
        <v>#REF!</v>
      </c>
    </row>
    <row r="1019" spans="94:98" x14ac:dyDescent="0.25">
      <c r="CQ1019" s="170" t="s">
        <v>25</v>
      </c>
      <c r="CT1019" s="192" t="e">
        <f>SUM(CT1013:CT1017)</f>
        <v>#REF!</v>
      </c>
    </row>
    <row r="1021" spans="94:98" x14ac:dyDescent="0.25">
      <c r="CP1021" s="170" t="s">
        <v>26</v>
      </c>
    </row>
    <row r="1022" spans="94:98" x14ac:dyDescent="0.25">
      <c r="CQ1022" s="170" t="s">
        <v>27</v>
      </c>
      <c r="CT1022" s="5" t="e">
        <f>-#REF!</f>
        <v>#REF!</v>
      </c>
    </row>
    <row r="1023" spans="94:98" x14ac:dyDescent="0.25">
      <c r="CQ1023" s="170" t="s">
        <v>28</v>
      </c>
      <c r="CT1023" s="5" t="e">
        <f>-#REF!</f>
        <v>#REF!</v>
      </c>
    </row>
    <row r="1024" spans="94:98" x14ac:dyDescent="0.25">
      <c r="CQ1024" s="170" t="s">
        <v>29</v>
      </c>
      <c r="CT1024" s="5" t="e">
        <f>-#REF!</f>
        <v>#REF!</v>
      </c>
    </row>
    <row r="1025" spans="94:98" x14ac:dyDescent="0.25">
      <c r="CQ1025" s="170" t="s">
        <v>9</v>
      </c>
      <c r="CT1025" s="5" t="e">
        <f>-#REF!</f>
        <v>#REF!</v>
      </c>
    </row>
    <row r="1027" spans="94:98" x14ac:dyDescent="0.25">
      <c r="CQ1027" s="170" t="s">
        <v>30</v>
      </c>
      <c r="CT1027" s="192" t="e">
        <f>SUM(CT1022:CT1025)</f>
        <v>#REF!</v>
      </c>
    </row>
    <row r="1029" spans="94:98" x14ac:dyDescent="0.25">
      <c r="CQ1029" s="170" t="s">
        <v>31</v>
      </c>
      <c r="CT1029" s="193" t="e">
        <f>CT1019+CT1027</f>
        <v>#REF!</v>
      </c>
    </row>
    <row r="1032" spans="94:98" x14ac:dyDescent="0.25">
      <c r="CR1032" s="170" t="s">
        <v>14</v>
      </c>
    </row>
    <row r="1034" spans="94:98" x14ac:dyDescent="0.25">
      <c r="CQ1034" s="4">
        <f ca="1">NOW()</f>
        <v>42471.421543287041</v>
      </c>
    </row>
    <row r="1035" spans="94:98" x14ac:dyDescent="0.25">
      <c r="CP1035" s="170" t="s">
        <v>15</v>
      </c>
      <c r="CQ1035" s="5" t="e">
        <f>#REF!</f>
        <v>#REF!</v>
      </c>
    </row>
    <row r="1036" spans="94:98" x14ac:dyDescent="0.25">
      <c r="CP1036" s="170" t="s">
        <v>16</v>
      </c>
      <c r="CQ1036" s="5" t="e">
        <f>#REF!</f>
        <v>#REF!</v>
      </c>
    </row>
    <row r="1037" spans="94:98" x14ac:dyDescent="0.25">
      <c r="CP1037" s="170" t="s">
        <v>17</v>
      </c>
      <c r="CQ1037" s="5" t="e">
        <f>#REF!</f>
        <v>#REF!</v>
      </c>
    </row>
    <row r="1038" spans="94:98" x14ac:dyDescent="0.25">
      <c r="CP1038" s="170" t="s">
        <v>18</v>
      </c>
    </row>
    <row r="1039" spans="94:98" x14ac:dyDescent="0.25">
      <c r="CP1039" s="170" t="s">
        <v>19</v>
      </c>
    </row>
    <row r="1040" spans="94:98" x14ac:dyDescent="0.25">
      <c r="CP1040" s="170" t="s">
        <v>20</v>
      </c>
      <c r="CQ1040" s="5" t="e">
        <f>#REF!</f>
        <v>#REF!</v>
      </c>
      <c r="CR1040" s="190" t="s">
        <v>21</v>
      </c>
      <c r="CS1040" s="5" t="e">
        <f>#REF!</f>
        <v>#REF!</v>
      </c>
    </row>
    <row r="1042" spans="94:98" x14ac:dyDescent="0.25">
      <c r="CP1042" s="170" t="s">
        <v>22</v>
      </c>
      <c r="CR1042" s="190" t="s">
        <v>5</v>
      </c>
      <c r="CT1042" s="170" t="s">
        <v>23</v>
      </c>
    </row>
    <row r="1043" spans="94:98" x14ac:dyDescent="0.25">
      <c r="CQ1043" s="170" t="s">
        <v>6</v>
      </c>
      <c r="CR1043" s="191" t="e">
        <f>#REF!</f>
        <v>#REF!</v>
      </c>
      <c r="CT1043" s="5" t="e">
        <f>CS1040*CR1043</f>
        <v>#REF!</v>
      </c>
    </row>
    <row r="1044" spans="94:98" x14ac:dyDescent="0.25">
      <c r="CQ1044" s="170" t="s">
        <v>7</v>
      </c>
      <c r="CR1044" s="191"/>
      <c r="CT1044" s="5" t="e">
        <f>#REF!</f>
        <v>#REF!</v>
      </c>
    </row>
    <row r="1045" spans="94:98" x14ac:dyDescent="0.25">
      <c r="CQ1045" s="170" t="s">
        <v>8</v>
      </c>
      <c r="CR1045" s="191"/>
      <c r="CT1045" s="5" t="e">
        <f>#REF!</f>
        <v>#REF!</v>
      </c>
    </row>
    <row r="1046" spans="94:98" x14ac:dyDescent="0.25">
      <c r="CQ1046" s="170" t="s">
        <v>24</v>
      </c>
      <c r="CR1046" s="191" t="e">
        <f>#REF!</f>
        <v>#REF!</v>
      </c>
      <c r="CT1046" s="5" t="e">
        <f>CS1040*CR1046</f>
        <v>#REF!</v>
      </c>
    </row>
    <row r="1047" spans="94:98" x14ac:dyDescent="0.25">
      <c r="CQ1047" s="170" t="s">
        <v>9</v>
      </c>
      <c r="CR1047" s="191"/>
      <c r="CT1047" s="5" t="e">
        <f>#REF!</f>
        <v>#REF!</v>
      </c>
    </row>
    <row r="1049" spans="94:98" x14ac:dyDescent="0.25">
      <c r="CQ1049" s="170" t="s">
        <v>25</v>
      </c>
      <c r="CT1049" s="192" t="e">
        <f>SUM(CT1043:CT1047)</f>
        <v>#REF!</v>
      </c>
    </row>
    <row r="1051" spans="94:98" x14ac:dyDescent="0.25">
      <c r="CP1051" s="170" t="s">
        <v>26</v>
      </c>
    </row>
    <row r="1052" spans="94:98" x14ac:dyDescent="0.25">
      <c r="CQ1052" s="170" t="s">
        <v>27</v>
      </c>
      <c r="CT1052" s="5" t="e">
        <f>-#REF!</f>
        <v>#REF!</v>
      </c>
    </row>
    <row r="1053" spans="94:98" x14ac:dyDescent="0.25">
      <c r="CQ1053" s="170" t="s">
        <v>28</v>
      </c>
      <c r="CT1053" s="5" t="e">
        <f>-#REF!</f>
        <v>#REF!</v>
      </c>
    </row>
    <row r="1054" spans="94:98" x14ac:dyDescent="0.25">
      <c r="CQ1054" s="170" t="s">
        <v>29</v>
      </c>
      <c r="CT1054" s="5" t="e">
        <f>-#REF!</f>
        <v>#REF!</v>
      </c>
    </row>
    <row r="1055" spans="94:98" x14ac:dyDescent="0.25">
      <c r="CQ1055" s="170" t="s">
        <v>9</v>
      </c>
      <c r="CT1055" s="5" t="e">
        <f>-#REF!</f>
        <v>#REF!</v>
      </c>
    </row>
    <row r="1057" spans="94:98" x14ac:dyDescent="0.25">
      <c r="CQ1057" s="170" t="s">
        <v>30</v>
      </c>
      <c r="CT1057" s="192" t="e">
        <f>SUM(CT1052:CT1055)</f>
        <v>#REF!</v>
      </c>
    </row>
    <row r="1059" spans="94:98" x14ac:dyDescent="0.25">
      <c r="CQ1059" s="170" t="s">
        <v>31</v>
      </c>
      <c r="CT1059" s="193" t="e">
        <f>CT1049+CT1057</f>
        <v>#REF!</v>
      </c>
    </row>
    <row r="1062" spans="94:98" x14ac:dyDescent="0.25">
      <c r="CR1062" s="170" t="s">
        <v>14</v>
      </c>
    </row>
    <row r="1064" spans="94:98" x14ac:dyDescent="0.25">
      <c r="CQ1064" s="4">
        <f ca="1">NOW()</f>
        <v>42471.421543287041</v>
      </c>
    </row>
    <row r="1065" spans="94:98" x14ac:dyDescent="0.25">
      <c r="CP1065" s="170" t="s">
        <v>15</v>
      </c>
      <c r="CQ1065" s="5" t="e">
        <f>#REF!</f>
        <v>#REF!</v>
      </c>
    </row>
    <row r="1066" spans="94:98" x14ac:dyDescent="0.25">
      <c r="CP1066" s="170" t="s">
        <v>16</v>
      </c>
      <c r="CQ1066" s="5" t="e">
        <f>#REF!</f>
        <v>#REF!</v>
      </c>
    </row>
    <row r="1067" spans="94:98" x14ac:dyDescent="0.25">
      <c r="CP1067" s="170" t="s">
        <v>17</v>
      </c>
      <c r="CQ1067" s="5" t="e">
        <f>#REF!</f>
        <v>#REF!</v>
      </c>
    </row>
    <row r="1068" spans="94:98" x14ac:dyDescent="0.25">
      <c r="CP1068" s="170" t="s">
        <v>18</v>
      </c>
    </row>
    <row r="1069" spans="94:98" x14ac:dyDescent="0.25">
      <c r="CP1069" s="170" t="s">
        <v>19</v>
      </c>
    </row>
    <row r="1070" spans="94:98" x14ac:dyDescent="0.25">
      <c r="CP1070" s="170" t="s">
        <v>20</v>
      </c>
      <c r="CQ1070" s="5" t="e">
        <f>#REF!</f>
        <v>#REF!</v>
      </c>
      <c r="CR1070" s="190" t="s">
        <v>21</v>
      </c>
      <c r="CS1070" s="5" t="e">
        <f>#REF!</f>
        <v>#REF!</v>
      </c>
    </row>
    <row r="1072" spans="94:98" x14ac:dyDescent="0.25">
      <c r="CP1072" s="170" t="s">
        <v>22</v>
      </c>
      <c r="CR1072" s="190" t="s">
        <v>5</v>
      </c>
      <c r="CT1072" s="170" t="s">
        <v>23</v>
      </c>
    </row>
    <row r="1073" spans="94:98" x14ac:dyDescent="0.25">
      <c r="CQ1073" s="170" t="s">
        <v>6</v>
      </c>
      <c r="CR1073" s="191" t="e">
        <f>#REF!</f>
        <v>#REF!</v>
      </c>
      <c r="CT1073" s="5" t="e">
        <f>CS1070*CR1073</f>
        <v>#REF!</v>
      </c>
    </row>
    <row r="1074" spans="94:98" x14ac:dyDescent="0.25">
      <c r="CQ1074" s="170" t="s">
        <v>7</v>
      </c>
      <c r="CR1074" s="191"/>
      <c r="CT1074" s="5" t="e">
        <f>#REF!</f>
        <v>#REF!</v>
      </c>
    </row>
    <row r="1075" spans="94:98" x14ac:dyDescent="0.25">
      <c r="CQ1075" s="170" t="s">
        <v>8</v>
      </c>
      <c r="CR1075" s="191"/>
      <c r="CT1075" s="5" t="e">
        <f>#REF!</f>
        <v>#REF!</v>
      </c>
    </row>
    <row r="1076" spans="94:98" x14ac:dyDescent="0.25">
      <c r="CQ1076" s="170" t="s">
        <v>24</v>
      </c>
      <c r="CR1076" s="191" t="e">
        <f>#REF!</f>
        <v>#REF!</v>
      </c>
      <c r="CT1076" s="5" t="e">
        <f>CS1070*CR1076</f>
        <v>#REF!</v>
      </c>
    </row>
    <row r="1077" spans="94:98" x14ac:dyDescent="0.25">
      <c r="CQ1077" s="170" t="s">
        <v>9</v>
      </c>
      <c r="CR1077" s="191"/>
      <c r="CT1077" s="5" t="e">
        <f>#REF!</f>
        <v>#REF!</v>
      </c>
    </row>
    <row r="1079" spans="94:98" x14ac:dyDescent="0.25">
      <c r="CQ1079" s="170" t="s">
        <v>25</v>
      </c>
      <c r="CT1079" s="192" t="e">
        <f>SUM(CT1073:CT1077)</f>
        <v>#REF!</v>
      </c>
    </row>
    <row r="1081" spans="94:98" x14ac:dyDescent="0.25">
      <c r="CP1081" s="170" t="s">
        <v>26</v>
      </c>
    </row>
    <row r="1082" spans="94:98" x14ac:dyDescent="0.25">
      <c r="CQ1082" s="170" t="s">
        <v>27</v>
      </c>
      <c r="CT1082" s="5" t="e">
        <f>-#REF!</f>
        <v>#REF!</v>
      </c>
    </row>
    <row r="1083" spans="94:98" x14ac:dyDescent="0.25">
      <c r="CQ1083" s="170" t="s">
        <v>28</v>
      </c>
      <c r="CT1083" s="5" t="e">
        <f>-#REF!</f>
        <v>#REF!</v>
      </c>
    </row>
    <row r="1084" spans="94:98" x14ac:dyDescent="0.25">
      <c r="CQ1084" s="170" t="s">
        <v>29</v>
      </c>
      <c r="CT1084" s="5" t="e">
        <f>-#REF!</f>
        <v>#REF!</v>
      </c>
    </row>
    <row r="1085" spans="94:98" x14ac:dyDescent="0.25">
      <c r="CQ1085" s="170" t="s">
        <v>9</v>
      </c>
      <c r="CT1085" s="5" t="e">
        <f>-#REF!</f>
        <v>#REF!</v>
      </c>
    </row>
    <row r="1087" spans="94:98" x14ac:dyDescent="0.25">
      <c r="CQ1087" s="170" t="s">
        <v>30</v>
      </c>
      <c r="CT1087" s="192" t="e">
        <f>SUM(CT1082:CT1085)</f>
        <v>#REF!</v>
      </c>
    </row>
    <row r="1089" spans="94:98" x14ac:dyDescent="0.25">
      <c r="CQ1089" s="170" t="s">
        <v>31</v>
      </c>
      <c r="CT1089" s="193" t="e">
        <f>CT1079+CT1087</f>
        <v>#REF!</v>
      </c>
    </row>
    <row r="1092" spans="94:98" x14ac:dyDescent="0.25">
      <c r="CR1092" s="170" t="s">
        <v>14</v>
      </c>
    </row>
    <row r="1094" spans="94:98" x14ac:dyDescent="0.25">
      <c r="CQ1094" s="4">
        <f ca="1">NOW()</f>
        <v>42471.421543287041</v>
      </c>
    </row>
    <row r="1095" spans="94:98" x14ac:dyDescent="0.25">
      <c r="CP1095" s="170" t="s">
        <v>15</v>
      </c>
      <c r="CQ1095" s="5" t="e">
        <f>#REF!</f>
        <v>#REF!</v>
      </c>
    </row>
    <row r="1096" spans="94:98" x14ac:dyDescent="0.25">
      <c r="CP1096" s="170" t="s">
        <v>16</v>
      </c>
      <c r="CQ1096" s="5" t="e">
        <f>#REF!</f>
        <v>#REF!</v>
      </c>
    </row>
    <row r="1097" spans="94:98" x14ac:dyDescent="0.25">
      <c r="CP1097" s="170" t="s">
        <v>17</v>
      </c>
      <c r="CQ1097" s="5" t="e">
        <f>#REF!</f>
        <v>#REF!</v>
      </c>
    </row>
    <row r="1098" spans="94:98" x14ac:dyDescent="0.25">
      <c r="CP1098" s="170" t="s">
        <v>18</v>
      </c>
    </row>
    <row r="1099" spans="94:98" x14ac:dyDescent="0.25">
      <c r="CP1099" s="170" t="s">
        <v>19</v>
      </c>
    </row>
    <row r="1100" spans="94:98" x14ac:dyDescent="0.25">
      <c r="CP1100" s="170" t="s">
        <v>20</v>
      </c>
      <c r="CQ1100" s="5" t="e">
        <f>#REF!</f>
        <v>#REF!</v>
      </c>
      <c r="CR1100" s="190" t="s">
        <v>21</v>
      </c>
      <c r="CS1100" s="5" t="e">
        <f>#REF!</f>
        <v>#REF!</v>
      </c>
    </row>
    <row r="1102" spans="94:98" x14ac:dyDescent="0.25">
      <c r="CP1102" s="170" t="s">
        <v>22</v>
      </c>
      <c r="CR1102" s="190" t="s">
        <v>5</v>
      </c>
      <c r="CT1102" s="170" t="s">
        <v>23</v>
      </c>
    </row>
    <row r="1103" spans="94:98" x14ac:dyDescent="0.25">
      <c r="CQ1103" s="170" t="s">
        <v>6</v>
      </c>
      <c r="CR1103" s="191" t="e">
        <f>#REF!</f>
        <v>#REF!</v>
      </c>
      <c r="CT1103" s="5" t="e">
        <f>CS1100*CR1103</f>
        <v>#REF!</v>
      </c>
    </row>
    <row r="1104" spans="94:98" x14ac:dyDescent="0.25">
      <c r="CQ1104" s="170" t="s">
        <v>7</v>
      </c>
      <c r="CR1104" s="191"/>
      <c r="CT1104" s="5" t="e">
        <f>#REF!</f>
        <v>#REF!</v>
      </c>
    </row>
    <row r="1105" spans="94:98" x14ac:dyDescent="0.25">
      <c r="CQ1105" s="170" t="s">
        <v>8</v>
      </c>
      <c r="CR1105" s="191"/>
      <c r="CT1105" s="5" t="e">
        <f>#REF!</f>
        <v>#REF!</v>
      </c>
    </row>
    <row r="1106" spans="94:98" x14ac:dyDescent="0.25">
      <c r="CQ1106" s="170" t="s">
        <v>24</v>
      </c>
      <c r="CR1106" s="191" t="e">
        <f>#REF!</f>
        <v>#REF!</v>
      </c>
      <c r="CT1106" s="5" t="e">
        <f>CS1100*CR1106</f>
        <v>#REF!</v>
      </c>
    </row>
    <row r="1107" spans="94:98" x14ac:dyDescent="0.25">
      <c r="CQ1107" s="170" t="s">
        <v>9</v>
      </c>
      <c r="CR1107" s="191"/>
      <c r="CT1107" s="5" t="e">
        <f>#REF!</f>
        <v>#REF!</v>
      </c>
    </row>
    <row r="1109" spans="94:98" x14ac:dyDescent="0.25">
      <c r="CQ1109" s="170" t="s">
        <v>25</v>
      </c>
      <c r="CT1109" s="192" t="e">
        <f>SUM(CT1103:CT1107)</f>
        <v>#REF!</v>
      </c>
    </row>
    <row r="1111" spans="94:98" x14ac:dyDescent="0.25">
      <c r="CP1111" s="170" t="s">
        <v>26</v>
      </c>
    </row>
    <row r="1112" spans="94:98" x14ac:dyDescent="0.25">
      <c r="CQ1112" s="170" t="s">
        <v>27</v>
      </c>
      <c r="CT1112" s="5" t="e">
        <f>-#REF!</f>
        <v>#REF!</v>
      </c>
    </row>
    <row r="1113" spans="94:98" x14ac:dyDescent="0.25">
      <c r="CQ1113" s="170" t="s">
        <v>28</v>
      </c>
      <c r="CT1113" s="5" t="e">
        <f>-#REF!</f>
        <v>#REF!</v>
      </c>
    </row>
    <row r="1114" spans="94:98" x14ac:dyDescent="0.25">
      <c r="CQ1114" s="170" t="s">
        <v>29</v>
      </c>
      <c r="CT1114" s="5" t="e">
        <f>-#REF!</f>
        <v>#REF!</v>
      </c>
    </row>
    <row r="1115" spans="94:98" x14ac:dyDescent="0.25">
      <c r="CQ1115" s="170" t="s">
        <v>9</v>
      </c>
      <c r="CT1115" s="5" t="e">
        <f>-#REF!</f>
        <v>#REF!</v>
      </c>
    </row>
    <row r="1117" spans="94:98" x14ac:dyDescent="0.25">
      <c r="CQ1117" s="170" t="s">
        <v>30</v>
      </c>
      <c r="CT1117" s="192" t="e">
        <f>SUM(CT1112:CT1115)</f>
        <v>#REF!</v>
      </c>
    </row>
    <row r="1119" spans="94:98" x14ac:dyDescent="0.25">
      <c r="CQ1119" s="170" t="s">
        <v>31</v>
      </c>
      <c r="CT1119" s="193" t="e">
        <f>CT1109+CT1117</f>
        <v>#REF!</v>
      </c>
    </row>
    <row r="1122" spans="94:98" x14ac:dyDescent="0.25">
      <c r="CR1122" s="170" t="s">
        <v>14</v>
      </c>
    </row>
    <row r="1124" spans="94:98" x14ac:dyDescent="0.25">
      <c r="CQ1124" s="4">
        <f ca="1">NOW()</f>
        <v>42471.421543287041</v>
      </c>
    </row>
    <row r="1125" spans="94:98" x14ac:dyDescent="0.25">
      <c r="CP1125" s="170" t="s">
        <v>15</v>
      </c>
      <c r="CQ1125" s="5" t="e">
        <f>#REF!</f>
        <v>#REF!</v>
      </c>
    </row>
    <row r="1126" spans="94:98" x14ac:dyDescent="0.25">
      <c r="CP1126" s="170" t="s">
        <v>16</v>
      </c>
      <c r="CQ1126" s="5" t="e">
        <f>#REF!</f>
        <v>#REF!</v>
      </c>
    </row>
    <row r="1127" spans="94:98" x14ac:dyDescent="0.25">
      <c r="CP1127" s="170" t="s">
        <v>17</v>
      </c>
      <c r="CQ1127" s="5" t="e">
        <f>#REF!</f>
        <v>#REF!</v>
      </c>
    </row>
    <row r="1128" spans="94:98" x14ac:dyDescent="0.25">
      <c r="CP1128" s="170" t="s">
        <v>18</v>
      </c>
    </row>
    <row r="1129" spans="94:98" x14ac:dyDescent="0.25">
      <c r="CP1129" s="170" t="s">
        <v>19</v>
      </c>
    </row>
    <row r="1130" spans="94:98" x14ac:dyDescent="0.25">
      <c r="CP1130" s="170" t="s">
        <v>20</v>
      </c>
      <c r="CQ1130" s="5" t="e">
        <f>#REF!</f>
        <v>#REF!</v>
      </c>
      <c r="CR1130" s="190" t="s">
        <v>21</v>
      </c>
      <c r="CS1130" s="5" t="e">
        <f>#REF!</f>
        <v>#REF!</v>
      </c>
    </row>
    <row r="1132" spans="94:98" x14ac:dyDescent="0.25">
      <c r="CP1132" s="170" t="s">
        <v>22</v>
      </c>
      <c r="CR1132" s="190" t="s">
        <v>5</v>
      </c>
      <c r="CT1132" s="170" t="s">
        <v>23</v>
      </c>
    </row>
    <row r="1133" spans="94:98" x14ac:dyDescent="0.25">
      <c r="CQ1133" s="170" t="s">
        <v>6</v>
      </c>
      <c r="CR1133" s="191" t="e">
        <f>#REF!</f>
        <v>#REF!</v>
      </c>
      <c r="CT1133" s="5" t="e">
        <f>CS1130*CR1133</f>
        <v>#REF!</v>
      </c>
    </row>
    <row r="1134" spans="94:98" x14ac:dyDescent="0.25">
      <c r="CQ1134" s="170" t="s">
        <v>7</v>
      </c>
      <c r="CR1134" s="191"/>
      <c r="CT1134" s="5" t="e">
        <f>#REF!</f>
        <v>#REF!</v>
      </c>
    </row>
    <row r="1135" spans="94:98" x14ac:dyDescent="0.25">
      <c r="CQ1135" s="170" t="s">
        <v>8</v>
      </c>
      <c r="CR1135" s="191"/>
      <c r="CT1135" s="5" t="e">
        <f>#REF!</f>
        <v>#REF!</v>
      </c>
    </row>
    <row r="1136" spans="94:98" x14ac:dyDescent="0.25">
      <c r="CQ1136" s="170" t="s">
        <v>24</v>
      </c>
      <c r="CR1136" s="191" t="e">
        <f>#REF!</f>
        <v>#REF!</v>
      </c>
      <c r="CT1136" s="5" t="e">
        <f>CS1130*CR1136</f>
        <v>#REF!</v>
      </c>
    </row>
    <row r="1137" spans="94:98" x14ac:dyDescent="0.25">
      <c r="CQ1137" s="170" t="s">
        <v>9</v>
      </c>
      <c r="CR1137" s="191"/>
      <c r="CT1137" s="5" t="e">
        <f>#REF!</f>
        <v>#REF!</v>
      </c>
    </row>
    <row r="1139" spans="94:98" x14ac:dyDescent="0.25">
      <c r="CQ1139" s="170" t="s">
        <v>25</v>
      </c>
      <c r="CT1139" s="192" t="e">
        <f>SUM(CT1133:CT1137)</f>
        <v>#REF!</v>
      </c>
    </row>
    <row r="1141" spans="94:98" x14ac:dyDescent="0.25">
      <c r="CP1141" s="170" t="s">
        <v>26</v>
      </c>
    </row>
    <row r="1142" spans="94:98" x14ac:dyDescent="0.25">
      <c r="CQ1142" s="170" t="s">
        <v>27</v>
      </c>
      <c r="CT1142" s="5" t="e">
        <f>-#REF!</f>
        <v>#REF!</v>
      </c>
    </row>
    <row r="1143" spans="94:98" x14ac:dyDescent="0.25">
      <c r="CQ1143" s="170" t="s">
        <v>28</v>
      </c>
      <c r="CT1143" s="5" t="e">
        <f>-#REF!</f>
        <v>#REF!</v>
      </c>
    </row>
    <row r="1144" spans="94:98" x14ac:dyDescent="0.25">
      <c r="CQ1144" s="170" t="s">
        <v>29</v>
      </c>
      <c r="CT1144" s="5" t="e">
        <f>-#REF!</f>
        <v>#REF!</v>
      </c>
    </row>
    <row r="1145" spans="94:98" x14ac:dyDescent="0.25">
      <c r="CQ1145" s="170" t="s">
        <v>9</v>
      </c>
      <c r="CT1145" s="5" t="e">
        <f>-#REF!</f>
        <v>#REF!</v>
      </c>
    </row>
    <row r="1147" spans="94:98" x14ac:dyDescent="0.25">
      <c r="CQ1147" s="170" t="s">
        <v>30</v>
      </c>
      <c r="CT1147" s="192" t="e">
        <f>SUM(CT1142:CT1145)</f>
        <v>#REF!</v>
      </c>
    </row>
    <row r="1149" spans="94:98" x14ac:dyDescent="0.25">
      <c r="CQ1149" s="170" t="s">
        <v>31</v>
      </c>
      <c r="CT1149" s="193" t="e">
        <f>CT1139+CT1147</f>
        <v>#REF!</v>
      </c>
    </row>
    <row r="1152" spans="94:98" x14ac:dyDescent="0.25">
      <c r="CR1152" s="170" t="s">
        <v>14</v>
      </c>
    </row>
    <row r="1154" spans="94:98" x14ac:dyDescent="0.25">
      <c r="CQ1154" s="4">
        <f ca="1">NOW()</f>
        <v>42471.421543287041</v>
      </c>
    </row>
    <row r="1155" spans="94:98" x14ac:dyDescent="0.25">
      <c r="CP1155" s="170" t="s">
        <v>15</v>
      </c>
      <c r="CQ1155" s="5" t="e">
        <f>#REF!</f>
        <v>#REF!</v>
      </c>
    </row>
    <row r="1156" spans="94:98" x14ac:dyDescent="0.25">
      <c r="CP1156" s="170" t="s">
        <v>16</v>
      </c>
      <c r="CQ1156" s="5" t="e">
        <f>#REF!</f>
        <v>#REF!</v>
      </c>
    </row>
    <row r="1157" spans="94:98" x14ac:dyDescent="0.25">
      <c r="CP1157" s="170" t="s">
        <v>17</v>
      </c>
      <c r="CQ1157" s="5" t="e">
        <f>#REF!</f>
        <v>#REF!</v>
      </c>
    </row>
    <row r="1158" spans="94:98" x14ac:dyDescent="0.25">
      <c r="CP1158" s="170" t="s">
        <v>18</v>
      </c>
    </row>
    <row r="1159" spans="94:98" x14ac:dyDescent="0.25">
      <c r="CP1159" s="170" t="s">
        <v>19</v>
      </c>
    </row>
    <row r="1160" spans="94:98" x14ac:dyDescent="0.25">
      <c r="CP1160" s="170" t="s">
        <v>20</v>
      </c>
      <c r="CQ1160" s="5" t="e">
        <f>#REF!</f>
        <v>#REF!</v>
      </c>
      <c r="CR1160" s="190" t="s">
        <v>21</v>
      </c>
      <c r="CS1160" s="5" t="e">
        <f>#REF!</f>
        <v>#REF!</v>
      </c>
    </row>
    <row r="1162" spans="94:98" x14ac:dyDescent="0.25">
      <c r="CP1162" s="170" t="s">
        <v>22</v>
      </c>
      <c r="CR1162" s="190" t="s">
        <v>5</v>
      </c>
      <c r="CT1162" s="170" t="s">
        <v>23</v>
      </c>
    </row>
    <row r="1163" spans="94:98" x14ac:dyDescent="0.25">
      <c r="CQ1163" s="170" t="s">
        <v>6</v>
      </c>
      <c r="CR1163" s="191" t="e">
        <f>#REF!</f>
        <v>#REF!</v>
      </c>
      <c r="CT1163" s="5" t="e">
        <f>CS1160*CR1163</f>
        <v>#REF!</v>
      </c>
    </row>
    <row r="1164" spans="94:98" x14ac:dyDescent="0.25">
      <c r="CQ1164" s="170" t="s">
        <v>7</v>
      </c>
      <c r="CR1164" s="191"/>
      <c r="CT1164" s="5" t="e">
        <f>#REF!</f>
        <v>#REF!</v>
      </c>
    </row>
    <row r="1165" spans="94:98" x14ac:dyDescent="0.25">
      <c r="CQ1165" s="170" t="s">
        <v>8</v>
      </c>
      <c r="CR1165" s="191"/>
      <c r="CT1165" s="5" t="e">
        <f>#REF!</f>
        <v>#REF!</v>
      </c>
    </row>
    <row r="1166" spans="94:98" x14ac:dyDescent="0.25">
      <c r="CQ1166" s="170" t="s">
        <v>24</v>
      </c>
      <c r="CR1166" s="191" t="e">
        <f>#REF!</f>
        <v>#REF!</v>
      </c>
      <c r="CT1166" s="5" t="e">
        <f>CS1160*CR1166</f>
        <v>#REF!</v>
      </c>
    </row>
    <row r="1167" spans="94:98" x14ac:dyDescent="0.25">
      <c r="CQ1167" s="170" t="s">
        <v>9</v>
      </c>
      <c r="CR1167" s="191"/>
      <c r="CT1167" s="5" t="e">
        <f>#REF!</f>
        <v>#REF!</v>
      </c>
    </row>
    <row r="1169" spans="94:98" x14ac:dyDescent="0.25">
      <c r="CQ1169" s="170" t="s">
        <v>25</v>
      </c>
      <c r="CT1169" s="192" t="e">
        <f>SUM(CT1163:CT1167)</f>
        <v>#REF!</v>
      </c>
    </row>
    <row r="1171" spans="94:98" x14ac:dyDescent="0.25">
      <c r="CP1171" s="170" t="s">
        <v>26</v>
      </c>
    </row>
    <row r="1172" spans="94:98" x14ac:dyDescent="0.25">
      <c r="CQ1172" s="170" t="s">
        <v>27</v>
      </c>
      <c r="CT1172" s="5" t="e">
        <f>-#REF!</f>
        <v>#REF!</v>
      </c>
    </row>
    <row r="1173" spans="94:98" x14ac:dyDescent="0.25">
      <c r="CQ1173" s="170" t="s">
        <v>28</v>
      </c>
      <c r="CT1173" s="5" t="e">
        <f>-#REF!</f>
        <v>#REF!</v>
      </c>
    </row>
    <row r="1174" spans="94:98" x14ac:dyDescent="0.25">
      <c r="CQ1174" s="170" t="s">
        <v>29</v>
      </c>
      <c r="CT1174" s="5" t="e">
        <f>-#REF!</f>
        <v>#REF!</v>
      </c>
    </row>
    <row r="1175" spans="94:98" x14ac:dyDescent="0.25">
      <c r="CQ1175" s="170" t="s">
        <v>9</v>
      </c>
      <c r="CT1175" s="5" t="e">
        <f>-#REF!</f>
        <v>#REF!</v>
      </c>
    </row>
    <row r="1177" spans="94:98" x14ac:dyDescent="0.25">
      <c r="CQ1177" s="170" t="s">
        <v>30</v>
      </c>
      <c r="CT1177" s="192" t="e">
        <f>SUM(CT1172:CT1175)</f>
        <v>#REF!</v>
      </c>
    </row>
    <row r="1179" spans="94:98" x14ac:dyDescent="0.25">
      <c r="CQ1179" s="170" t="s">
        <v>31</v>
      </c>
      <c r="CT1179" s="193" t="e">
        <f>CT1169+CT1177</f>
        <v>#REF!</v>
      </c>
    </row>
    <row r="1182" spans="94:98" x14ac:dyDescent="0.25">
      <c r="CR1182" s="170" t="s">
        <v>14</v>
      </c>
    </row>
    <row r="1184" spans="94:98" x14ac:dyDescent="0.25">
      <c r="CQ1184" s="4">
        <f ca="1">NOW()</f>
        <v>42471.421543287041</v>
      </c>
    </row>
    <row r="1185" spans="94:98" x14ac:dyDescent="0.25">
      <c r="CP1185" s="170" t="s">
        <v>15</v>
      </c>
      <c r="CQ1185" s="5" t="e">
        <f>#REF!</f>
        <v>#REF!</v>
      </c>
    </row>
    <row r="1186" spans="94:98" x14ac:dyDescent="0.25">
      <c r="CP1186" s="170" t="s">
        <v>16</v>
      </c>
      <c r="CQ1186" s="5" t="e">
        <f>#REF!</f>
        <v>#REF!</v>
      </c>
    </row>
    <row r="1187" spans="94:98" x14ac:dyDescent="0.25">
      <c r="CP1187" s="170" t="s">
        <v>17</v>
      </c>
      <c r="CQ1187" s="5" t="e">
        <f>#REF!</f>
        <v>#REF!</v>
      </c>
    </row>
    <row r="1188" spans="94:98" x14ac:dyDescent="0.25">
      <c r="CP1188" s="170" t="s">
        <v>18</v>
      </c>
    </row>
    <row r="1189" spans="94:98" x14ac:dyDescent="0.25">
      <c r="CP1189" s="170" t="s">
        <v>19</v>
      </c>
    </row>
    <row r="1190" spans="94:98" x14ac:dyDescent="0.25">
      <c r="CP1190" s="170" t="s">
        <v>20</v>
      </c>
      <c r="CQ1190" s="5" t="e">
        <f>#REF!</f>
        <v>#REF!</v>
      </c>
      <c r="CR1190" s="190" t="s">
        <v>21</v>
      </c>
      <c r="CS1190" s="5" t="e">
        <f>#REF!</f>
        <v>#REF!</v>
      </c>
    </row>
    <row r="1192" spans="94:98" x14ac:dyDescent="0.25">
      <c r="CP1192" s="170" t="s">
        <v>22</v>
      </c>
      <c r="CR1192" s="190" t="s">
        <v>5</v>
      </c>
      <c r="CT1192" s="170" t="s">
        <v>23</v>
      </c>
    </row>
    <row r="1193" spans="94:98" x14ac:dyDescent="0.25">
      <c r="CQ1193" s="170" t="s">
        <v>6</v>
      </c>
      <c r="CR1193" s="191" t="e">
        <f>#REF!</f>
        <v>#REF!</v>
      </c>
      <c r="CT1193" s="5" t="e">
        <f>CS1190*CR1193</f>
        <v>#REF!</v>
      </c>
    </row>
    <row r="1194" spans="94:98" x14ac:dyDescent="0.25">
      <c r="CQ1194" s="170" t="s">
        <v>7</v>
      </c>
      <c r="CR1194" s="191"/>
      <c r="CT1194" s="5" t="e">
        <f>#REF!</f>
        <v>#REF!</v>
      </c>
    </row>
    <row r="1195" spans="94:98" x14ac:dyDescent="0.25">
      <c r="CQ1195" s="170" t="s">
        <v>8</v>
      </c>
      <c r="CR1195" s="191"/>
      <c r="CT1195" s="5" t="e">
        <f>#REF!</f>
        <v>#REF!</v>
      </c>
    </row>
    <row r="1196" spans="94:98" x14ac:dyDescent="0.25">
      <c r="CQ1196" s="170" t="s">
        <v>24</v>
      </c>
      <c r="CR1196" s="191" t="e">
        <f>#REF!</f>
        <v>#REF!</v>
      </c>
      <c r="CT1196" s="5" t="e">
        <f>CS1190*CR1196</f>
        <v>#REF!</v>
      </c>
    </row>
    <row r="1197" spans="94:98" x14ac:dyDescent="0.25">
      <c r="CQ1197" s="170" t="s">
        <v>9</v>
      </c>
      <c r="CR1197" s="191"/>
      <c r="CT1197" s="5" t="e">
        <f>#REF!</f>
        <v>#REF!</v>
      </c>
    </row>
    <row r="1199" spans="94:98" x14ac:dyDescent="0.25">
      <c r="CQ1199" s="170" t="s">
        <v>25</v>
      </c>
      <c r="CT1199" s="192" t="e">
        <f>SUM(CT1193:CT1197)</f>
        <v>#REF!</v>
      </c>
    </row>
    <row r="1201" spans="94:98" x14ac:dyDescent="0.25">
      <c r="CP1201" s="170" t="s">
        <v>26</v>
      </c>
    </row>
    <row r="1202" spans="94:98" x14ac:dyDescent="0.25">
      <c r="CQ1202" s="170" t="s">
        <v>27</v>
      </c>
      <c r="CT1202" s="5" t="e">
        <f>-#REF!</f>
        <v>#REF!</v>
      </c>
    </row>
    <row r="1203" spans="94:98" x14ac:dyDescent="0.25">
      <c r="CQ1203" s="170" t="s">
        <v>28</v>
      </c>
      <c r="CT1203" s="5" t="e">
        <f>-#REF!</f>
        <v>#REF!</v>
      </c>
    </row>
    <row r="1204" spans="94:98" x14ac:dyDescent="0.25">
      <c r="CQ1204" s="170" t="s">
        <v>29</v>
      </c>
      <c r="CT1204" s="5" t="e">
        <f>-#REF!</f>
        <v>#REF!</v>
      </c>
    </row>
    <row r="1205" spans="94:98" x14ac:dyDescent="0.25">
      <c r="CQ1205" s="170" t="s">
        <v>9</v>
      </c>
      <c r="CT1205" s="5" t="e">
        <f>-#REF!</f>
        <v>#REF!</v>
      </c>
    </row>
    <row r="1207" spans="94:98" x14ac:dyDescent="0.25">
      <c r="CQ1207" s="170" t="s">
        <v>30</v>
      </c>
      <c r="CT1207" s="192" t="e">
        <f>SUM(CT1202:CT1205)</f>
        <v>#REF!</v>
      </c>
    </row>
    <row r="1209" spans="94:98" x14ac:dyDescent="0.25">
      <c r="CQ1209" s="170" t="s">
        <v>31</v>
      </c>
      <c r="CT1209" s="193" t="e">
        <f>CT1199+CT1207</f>
        <v>#REF!</v>
      </c>
    </row>
    <row r="1212" spans="94:98" x14ac:dyDescent="0.25">
      <c r="CR1212" s="170" t="s">
        <v>14</v>
      </c>
    </row>
    <row r="1214" spans="94:98" x14ac:dyDescent="0.25">
      <c r="CQ1214" s="4">
        <f ca="1">NOW()</f>
        <v>42471.421543287041</v>
      </c>
    </row>
    <row r="1215" spans="94:98" x14ac:dyDescent="0.25">
      <c r="CP1215" s="170" t="s">
        <v>15</v>
      </c>
      <c r="CQ1215" s="5" t="e">
        <f>#REF!</f>
        <v>#REF!</v>
      </c>
    </row>
    <row r="1216" spans="94:98" x14ac:dyDescent="0.25">
      <c r="CP1216" s="170" t="s">
        <v>16</v>
      </c>
      <c r="CQ1216" s="5" t="e">
        <f>#REF!</f>
        <v>#REF!</v>
      </c>
    </row>
    <row r="1217" spans="94:98" x14ac:dyDescent="0.25">
      <c r="CP1217" s="170" t="s">
        <v>17</v>
      </c>
      <c r="CQ1217" s="5" t="e">
        <f>#REF!</f>
        <v>#REF!</v>
      </c>
    </row>
    <row r="1218" spans="94:98" x14ac:dyDescent="0.25">
      <c r="CP1218" s="170" t="s">
        <v>18</v>
      </c>
    </row>
    <row r="1219" spans="94:98" x14ac:dyDescent="0.25">
      <c r="CP1219" s="170" t="s">
        <v>19</v>
      </c>
    </row>
    <row r="1220" spans="94:98" x14ac:dyDescent="0.25">
      <c r="CP1220" s="170" t="s">
        <v>20</v>
      </c>
      <c r="CQ1220" s="5" t="e">
        <f>#REF!</f>
        <v>#REF!</v>
      </c>
      <c r="CR1220" s="190" t="s">
        <v>21</v>
      </c>
      <c r="CS1220" s="5" t="e">
        <f>#REF!</f>
        <v>#REF!</v>
      </c>
    </row>
    <row r="1222" spans="94:98" x14ac:dyDescent="0.25">
      <c r="CP1222" s="170" t="s">
        <v>22</v>
      </c>
      <c r="CR1222" s="190" t="s">
        <v>5</v>
      </c>
      <c r="CT1222" s="170" t="s">
        <v>23</v>
      </c>
    </row>
    <row r="1223" spans="94:98" x14ac:dyDescent="0.25">
      <c r="CQ1223" s="170" t="s">
        <v>6</v>
      </c>
      <c r="CR1223" s="191" t="e">
        <f>#REF!</f>
        <v>#REF!</v>
      </c>
      <c r="CT1223" s="5" t="e">
        <f>CS1220*CR1223</f>
        <v>#REF!</v>
      </c>
    </row>
    <row r="1224" spans="94:98" x14ac:dyDescent="0.25">
      <c r="CQ1224" s="170" t="s">
        <v>7</v>
      </c>
      <c r="CR1224" s="191"/>
      <c r="CT1224" s="5" t="e">
        <f>#REF!</f>
        <v>#REF!</v>
      </c>
    </row>
    <row r="1225" spans="94:98" x14ac:dyDescent="0.25">
      <c r="CQ1225" s="170" t="s">
        <v>8</v>
      </c>
      <c r="CR1225" s="191"/>
      <c r="CT1225" s="5" t="e">
        <f>#REF!</f>
        <v>#REF!</v>
      </c>
    </row>
    <row r="1226" spans="94:98" x14ac:dyDescent="0.25">
      <c r="CQ1226" s="170" t="s">
        <v>24</v>
      </c>
      <c r="CR1226" s="191" t="e">
        <f>#REF!</f>
        <v>#REF!</v>
      </c>
      <c r="CT1226" s="5" t="e">
        <f>CS1220*CR1226</f>
        <v>#REF!</v>
      </c>
    </row>
    <row r="1227" spans="94:98" x14ac:dyDescent="0.25">
      <c r="CQ1227" s="170" t="s">
        <v>9</v>
      </c>
      <c r="CR1227" s="191"/>
      <c r="CT1227" s="5" t="e">
        <f>#REF!</f>
        <v>#REF!</v>
      </c>
    </row>
    <row r="1229" spans="94:98" x14ac:dyDescent="0.25">
      <c r="CQ1229" s="170" t="s">
        <v>25</v>
      </c>
      <c r="CT1229" s="192" t="e">
        <f>SUM(CT1223:CT1227)</f>
        <v>#REF!</v>
      </c>
    </row>
    <row r="1231" spans="94:98" x14ac:dyDescent="0.25">
      <c r="CP1231" s="170" t="s">
        <v>26</v>
      </c>
    </row>
    <row r="1232" spans="94:98" x14ac:dyDescent="0.25">
      <c r="CQ1232" s="170" t="s">
        <v>27</v>
      </c>
      <c r="CT1232" s="5" t="e">
        <f>-#REF!</f>
        <v>#REF!</v>
      </c>
    </row>
    <row r="1233" spans="94:98" x14ac:dyDescent="0.25">
      <c r="CQ1233" s="170" t="s">
        <v>28</v>
      </c>
      <c r="CT1233" s="5" t="e">
        <f>-#REF!</f>
        <v>#REF!</v>
      </c>
    </row>
    <row r="1234" spans="94:98" x14ac:dyDescent="0.25">
      <c r="CQ1234" s="170" t="s">
        <v>29</v>
      </c>
      <c r="CT1234" s="5" t="e">
        <f>-#REF!</f>
        <v>#REF!</v>
      </c>
    </row>
    <row r="1235" spans="94:98" x14ac:dyDescent="0.25">
      <c r="CQ1235" s="170" t="s">
        <v>9</v>
      </c>
      <c r="CT1235" s="5" t="e">
        <f>-#REF!</f>
        <v>#REF!</v>
      </c>
    </row>
    <row r="1237" spans="94:98" x14ac:dyDescent="0.25">
      <c r="CQ1237" s="170" t="s">
        <v>30</v>
      </c>
      <c r="CT1237" s="192" t="e">
        <f>SUM(CT1232:CT1235)</f>
        <v>#REF!</v>
      </c>
    </row>
    <row r="1239" spans="94:98" x14ac:dyDescent="0.25">
      <c r="CQ1239" s="170" t="s">
        <v>31</v>
      </c>
      <c r="CT1239" s="193" t="e">
        <f>CT1229+CT1237</f>
        <v>#REF!</v>
      </c>
    </row>
    <row r="1242" spans="94:98" x14ac:dyDescent="0.25">
      <c r="CR1242" s="170" t="s">
        <v>14</v>
      </c>
    </row>
    <row r="1244" spans="94:98" x14ac:dyDescent="0.25">
      <c r="CQ1244" s="4">
        <f ca="1">NOW()</f>
        <v>42471.421543287041</v>
      </c>
    </row>
    <row r="1245" spans="94:98" x14ac:dyDescent="0.25">
      <c r="CP1245" s="170" t="s">
        <v>15</v>
      </c>
      <c r="CQ1245" s="5" t="e">
        <f>#REF!</f>
        <v>#REF!</v>
      </c>
    </row>
    <row r="1246" spans="94:98" x14ac:dyDescent="0.25">
      <c r="CP1246" s="170" t="s">
        <v>16</v>
      </c>
      <c r="CQ1246" s="5" t="e">
        <f>#REF!</f>
        <v>#REF!</v>
      </c>
    </row>
    <row r="1247" spans="94:98" x14ac:dyDescent="0.25">
      <c r="CP1247" s="170" t="s">
        <v>17</v>
      </c>
      <c r="CQ1247" s="5" t="e">
        <f>#REF!</f>
        <v>#REF!</v>
      </c>
    </row>
    <row r="1248" spans="94:98" x14ac:dyDescent="0.25">
      <c r="CP1248" s="170" t="s">
        <v>18</v>
      </c>
    </row>
    <row r="1249" spans="94:98" x14ac:dyDescent="0.25">
      <c r="CP1249" s="170" t="s">
        <v>19</v>
      </c>
    </row>
    <row r="1250" spans="94:98" x14ac:dyDescent="0.25">
      <c r="CP1250" s="170" t="s">
        <v>20</v>
      </c>
      <c r="CQ1250" s="5" t="e">
        <f>#REF!</f>
        <v>#REF!</v>
      </c>
      <c r="CR1250" s="190" t="s">
        <v>21</v>
      </c>
      <c r="CS1250" s="5" t="e">
        <f>#REF!</f>
        <v>#REF!</v>
      </c>
    </row>
    <row r="1252" spans="94:98" x14ac:dyDescent="0.25">
      <c r="CP1252" s="170" t="s">
        <v>22</v>
      </c>
      <c r="CR1252" s="190" t="s">
        <v>5</v>
      </c>
      <c r="CT1252" s="170" t="s">
        <v>23</v>
      </c>
    </row>
    <row r="1253" spans="94:98" x14ac:dyDescent="0.25">
      <c r="CQ1253" s="170" t="s">
        <v>6</v>
      </c>
      <c r="CR1253" s="191" t="e">
        <f>#REF!</f>
        <v>#REF!</v>
      </c>
      <c r="CT1253" s="5" t="e">
        <f>CS1250*CR1253</f>
        <v>#REF!</v>
      </c>
    </row>
    <row r="1254" spans="94:98" x14ac:dyDescent="0.25">
      <c r="CQ1254" s="170" t="s">
        <v>7</v>
      </c>
      <c r="CR1254" s="191"/>
      <c r="CT1254" s="5" t="e">
        <f>#REF!</f>
        <v>#REF!</v>
      </c>
    </row>
    <row r="1255" spans="94:98" x14ac:dyDescent="0.25">
      <c r="CQ1255" s="170" t="s">
        <v>8</v>
      </c>
      <c r="CR1255" s="191"/>
      <c r="CT1255" s="5" t="e">
        <f>#REF!</f>
        <v>#REF!</v>
      </c>
    </row>
    <row r="1256" spans="94:98" x14ac:dyDescent="0.25">
      <c r="CQ1256" s="170" t="s">
        <v>24</v>
      </c>
      <c r="CR1256" s="191" t="e">
        <f>#REF!</f>
        <v>#REF!</v>
      </c>
      <c r="CT1256" s="5" t="e">
        <f>CS1250*CR1256</f>
        <v>#REF!</v>
      </c>
    </row>
    <row r="1257" spans="94:98" x14ac:dyDescent="0.25">
      <c r="CQ1257" s="170" t="s">
        <v>9</v>
      </c>
      <c r="CR1257" s="191"/>
      <c r="CT1257" s="5" t="e">
        <f>#REF!</f>
        <v>#REF!</v>
      </c>
    </row>
    <row r="1259" spans="94:98" x14ac:dyDescent="0.25">
      <c r="CQ1259" s="170" t="s">
        <v>25</v>
      </c>
      <c r="CT1259" s="192" t="e">
        <f>SUM(CT1253:CT1257)</f>
        <v>#REF!</v>
      </c>
    </row>
    <row r="1261" spans="94:98" x14ac:dyDescent="0.25">
      <c r="CP1261" s="170" t="s">
        <v>26</v>
      </c>
    </row>
    <row r="1262" spans="94:98" x14ac:dyDescent="0.25">
      <c r="CQ1262" s="170" t="s">
        <v>27</v>
      </c>
      <c r="CT1262" s="5" t="e">
        <f>-#REF!</f>
        <v>#REF!</v>
      </c>
    </row>
    <row r="1263" spans="94:98" x14ac:dyDescent="0.25">
      <c r="CQ1263" s="170" t="s">
        <v>28</v>
      </c>
      <c r="CT1263" s="5" t="e">
        <f>-#REF!</f>
        <v>#REF!</v>
      </c>
    </row>
    <row r="1264" spans="94:98" x14ac:dyDescent="0.25">
      <c r="CQ1264" s="170" t="s">
        <v>29</v>
      </c>
      <c r="CT1264" s="5" t="e">
        <f>-#REF!</f>
        <v>#REF!</v>
      </c>
    </row>
    <row r="1265" spans="94:98" x14ac:dyDescent="0.25">
      <c r="CQ1265" s="170" t="s">
        <v>9</v>
      </c>
      <c r="CT1265" s="5" t="e">
        <f>-#REF!</f>
        <v>#REF!</v>
      </c>
    </row>
    <row r="1267" spans="94:98" x14ac:dyDescent="0.25">
      <c r="CQ1267" s="170" t="s">
        <v>30</v>
      </c>
      <c r="CT1267" s="192" t="e">
        <f>SUM(CT1262:CT1265)</f>
        <v>#REF!</v>
      </c>
    </row>
    <row r="1269" spans="94:98" x14ac:dyDescent="0.25">
      <c r="CQ1269" s="170" t="s">
        <v>31</v>
      </c>
      <c r="CT1269" s="193" t="e">
        <f>CT1259+CT1267</f>
        <v>#REF!</v>
      </c>
    </row>
    <row r="1272" spans="94:98" x14ac:dyDescent="0.25">
      <c r="CR1272" s="170" t="s">
        <v>14</v>
      </c>
    </row>
    <row r="1274" spans="94:98" x14ac:dyDescent="0.25">
      <c r="CQ1274" s="4">
        <f ca="1">NOW()</f>
        <v>42471.421543287041</v>
      </c>
    </row>
    <row r="1275" spans="94:98" x14ac:dyDescent="0.25">
      <c r="CP1275" s="170" t="s">
        <v>15</v>
      </c>
      <c r="CQ1275" s="5" t="e">
        <f>#REF!</f>
        <v>#REF!</v>
      </c>
    </row>
    <row r="1276" spans="94:98" x14ac:dyDescent="0.25">
      <c r="CP1276" s="170" t="s">
        <v>16</v>
      </c>
      <c r="CQ1276" s="5" t="e">
        <f>#REF!</f>
        <v>#REF!</v>
      </c>
    </row>
    <row r="1277" spans="94:98" x14ac:dyDescent="0.25">
      <c r="CP1277" s="170" t="s">
        <v>17</v>
      </c>
      <c r="CQ1277" s="5" t="e">
        <f>#REF!</f>
        <v>#REF!</v>
      </c>
    </row>
    <row r="1278" spans="94:98" x14ac:dyDescent="0.25">
      <c r="CP1278" s="170" t="s">
        <v>18</v>
      </c>
    </row>
    <row r="1279" spans="94:98" x14ac:dyDescent="0.25">
      <c r="CP1279" s="170" t="s">
        <v>19</v>
      </c>
    </row>
    <row r="1280" spans="94:98" x14ac:dyDescent="0.25">
      <c r="CP1280" s="170" t="s">
        <v>20</v>
      </c>
      <c r="CQ1280" s="5" t="e">
        <f>#REF!</f>
        <v>#REF!</v>
      </c>
      <c r="CR1280" s="190" t="s">
        <v>21</v>
      </c>
      <c r="CS1280" s="5" t="e">
        <f>#REF!</f>
        <v>#REF!</v>
      </c>
    </row>
    <row r="1282" spans="94:98" x14ac:dyDescent="0.25">
      <c r="CP1282" s="170" t="s">
        <v>22</v>
      </c>
      <c r="CR1282" s="190" t="s">
        <v>5</v>
      </c>
      <c r="CT1282" s="170" t="s">
        <v>23</v>
      </c>
    </row>
    <row r="1283" spans="94:98" x14ac:dyDescent="0.25">
      <c r="CQ1283" s="170" t="s">
        <v>6</v>
      </c>
      <c r="CR1283" s="191" t="e">
        <f>#REF!</f>
        <v>#REF!</v>
      </c>
      <c r="CT1283" s="5" t="e">
        <f>CS1280*CR1283</f>
        <v>#REF!</v>
      </c>
    </row>
    <row r="1284" spans="94:98" x14ac:dyDescent="0.25">
      <c r="CQ1284" s="170" t="s">
        <v>7</v>
      </c>
      <c r="CR1284" s="191"/>
      <c r="CT1284" s="5" t="e">
        <f>#REF!</f>
        <v>#REF!</v>
      </c>
    </row>
    <row r="1285" spans="94:98" x14ac:dyDescent="0.25">
      <c r="CQ1285" s="170" t="s">
        <v>8</v>
      </c>
      <c r="CR1285" s="191"/>
      <c r="CT1285" s="5" t="e">
        <f>#REF!</f>
        <v>#REF!</v>
      </c>
    </row>
    <row r="1286" spans="94:98" x14ac:dyDescent="0.25">
      <c r="CQ1286" s="170" t="s">
        <v>24</v>
      </c>
      <c r="CR1286" s="191" t="e">
        <f>#REF!</f>
        <v>#REF!</v>
      </c>
      <c r="CT1286" s="5" t="e">
        <f>CS1280*CR1286</f>
        <v>#REF!</v>
      </c>
    </row>
    <row r="1287" spans="94:98" x14ac:dyDescent="0.25">
      <c r="CQ1287" s="170" t="s">
        <v>9</v>
      </c>
      <c r="CR1287" s="191"/>
      <c r="CT1287" s="5" t="e">
        <f>#REF!</f>
        <v>#REF!</v>
      </c>
    </row>
    <row r="1289" spans="94:98" x14ac:dyDescent="0.25">
      <c r="CQ1289" s="170" t="s">
        <v>25</v>
      </c>
      <c r="CT1289" s="192" t="e">
        <f>SUM(CT1283:CT1287)</f>
        <v>#REF!</v>
      </c>
    </row>
    <row r="1291" spans="94:98" x14ac:dyDescent="0.25">
      <c r="CP1291" s="170" t="s">
        <v>26</v>
      </c>
    </row>
    <row r="1292" spans="94:98" x14ac:dyDescent="0.25">
      <c r="CQ1292" s="170" t="s">
        <v>27</v>
      </c>
      <c r="CT1292" s="5" t="e">
        <f>-#REF!</f>
        <v>#REF!</v>
      </c>
    </row>
    <row r="1293" spans="94:98" x14ac:dyDescent="0.25">
      <c r="CQ1293" s="170" t="s">
        <v>28</v>
      </c>
      <c r="CT1293" s="5" t="e">
        <f>-#REF!</f>
        <v>#REF!</v>
      </c>
    </row>
    <row r="1294" spans="94:98" x14ac:dyDescent="0.25">
      <c r="CQ1294" s="170" t="s">
        <v>29</v>
      </c>
      <c r="CT1294" s="5" t="e">
        <f>-#REF!</f>
        <v>#REF!</v>
      </c>
    </row>
    <row r="1295" spans="94:98" x14ac:dyDescent="0.25">
      <c r="CQ1295" s="170" t="s">
        <v>9</v>
      </c>
      <c r="CT1295" s="5" t="e">
        <f>-#REF!</f>
        <v>#REF!</v>
      </c>
    </row>
    <row r="1297" spans="94:98" x14ac:dyDescent="0.25">
      <c r="CQ1297" s="170" t="s">
        <v>30</v>
      </c>
      <c r="CT1297" s="192" t="e">
        <f>SUM(CT1292:CT1295)</f>
        <v>#REF!</v>
      </c>
    </row>
    <row r="1299" spans="94:98" x14ac:dyDescent="0.25">
      <c r="CQ1299" s="170" t="s">
        <v>31</v>
      </c>
      <c r="CT1299" s="193" t="e">
        <f>CT1289+CT1297</f>
        <v>#REF!</v>
      </c>
    </row>
    <row r="1302" spans="94:98" x14ac:dyDescent="0.25">
      <c r="CR1302" s="170" t="s">
        <v>14</v>
      </c>
    </row>
    <row r="1304" spans="94:98" x14ac:dyDescent="0.25">
      <c r="CQ1304" s="4">
        <f ca="1">NOW()</f>
        <v>42471.421543287041</v>
      </c>
    </row>
    <row r="1305" spans="94:98" x14ac:dyDescent="0.25">
      <c r="CP1305" s="170" t="s">
        <v>15</v>
      </c>
      <c r="CQ1305" s="5" t="e">
        <f>#REF!</f>
        <v>#REF!</v>
      </c>
    </row>
    <row r="1306" spans="94:98" x14ac:dyDescent="0.25">
      <c r="CP1306" s="170" t="s">
        <v>16</v>
      </c>
      <c r="CQ1306" s="5" t="e">
        <f>#REF!</f>
        <v>#REF!</v>
      </c>
    </row>
    <row r="1307" spans="94:98" x14ac:dyDescent="0.25">
      <c r="CP1307" s="170" t="s">
        <v>17</v>
      </c>
      <c r="CQ1307" s="5" t="e">
        <f>#REF!</f>
        <v>#REF!</v>
      </c>
    </row>
    <row r="1308" spans="94:98" x14ac:dyDescent="0.25">
      <c r="CP1308" s="170" t="s">
        <v>18</v>
      </c>
    </row>
    <row r="1309" spans="94:98" x14ac:dyDescent="0.25">
      <c r="CP1309" s="170" t="s">
        <v>19</v>
      </c>
    </row>
    <row r="1310" spans="94:98" x14ac:dyDescent="0.25">
      <c r="CP1310" s="170" t="s">
        <v>20</v>
      </c>
      <c r="CQ1310" s="5" t="e">
        <f>#REF!</f>
        <v>#REF!</v>
      </c>
      <c r="CR1310" s="190" t="s">
        <v>21</v>
      </c>
      <c r="CS1310" s="5" t="e">
        <f>#REF!</f>
        <v>#REF!</v>
      </c>
    </row>
    <row r="1312" spans="94:98" x14ac:dyDescent="0.25">
      <c r="CP1312" s="170" t="s">
        <v>22</v>
      </c>
      <c r="CR1312" s="190" t="s">
        <v>5</v>
      </c>
      <c r="CT1312" s="170" t="s">
        <v>23</v>
      </c>
    </row>
    <row r="1313" spans="94:98" x14ac:dyDescent="0.25">
      <c r="CQ1313" s="170" t="s">
        <v>6</v>
      </c>
      <c r="CR1313" s="191" t="e">
        <f>#REF!</f>
        <v>#REF!</v>
      </c>
      <c r="CT1313" s="5" t="e">
        <f>CS1310*CR1313</f>
        <v>#REF!</v>
      </c>
    </row>
    <row r="1314" spans="94:98" x14ac:dyDescent="0.25">
      <c r="CQ1314" s="170" t="s">
        <v>7</v>
      </c>
      <c r="CR1314" s="191"/>
      <c r="CT1314" s="5" t="e">
        <f>#REF!</f>
        <v>#REF!</v>
      </c>
    </row>
    <row r="1315" spans="94:98" x14ac:dyDescent="0.25">
      <c r="CQ1315" s="170" t="s">
        <v>8</v>
      </c>
      <c r="CR1315" s="191"/>
      <c r="CT1315" s="5" t="e">
        <f>#REF!</f>
        <v>#REF!</v>
      </c>
    </row>
    <row r="1316" spans="94:98" x14ac:dyDescent="0.25">
      <c r="CQ1316" s="170" t="s">
        <v>24</v>
      </c>
      <c r="CR1316" s="191" t="e">
        <f>#REF!</f>
        <v>#REF!</v>
      </c>
      <c r="CT1316" s="5" t="e">
        <f>CS1310*CR1316</f>
        <v>#REF!</v>
      </c>
    </row>
    <row r="1317" spans="94:98" x14ac:dyDescent="0.25">
      <c r="CQ1317" s="170" t="s">
        <v>9</v>
      </c>
      <c r="CR1317" s="191"/>
      <c r="CT1317" s="5" t="e">
        <f>#REF!</f>
        <v>#REF!</v>
      </c>
    </row>
    <row r="1319" spans="94:98" x14ac:dyDescent="0.25">
      <c r="CQ1319" s="170" t="s">
        <v>25</v>
      </c>
      <c r="CT1319" s="192" t="e">
        <f>SUM(CT1313:CT1317)</f>
        <v>#REF!</v>
      </c>
    </row>
    <row r="1321" spans="94:98" x14ac:dyDescent="0.25">
      <c r="CP1321" s="170" t="s">
        <v>26</v>
      </c>
    </row>
    <row r="1322" spans="94:98" x14ac:dyDescent="0.25">
      <c r="CQ1322" s="170" t="s">
        <v>27</v>
      </c>
      <c r="CT1322" s="5" t="e">
        <f>-#REF!</f>
        <v>#REF!</v>
      </c>
    </row>
    <row r="1323" spans="94:98" x14ac:dyDescent="0.25">
      <c r="CQ1323" s="170" t="s">
        <v>28</v>
      </c>
      <c r="CT1323" s="5" t="e">
        <f>-#REF!</f>
        <v>#REF!</v>
      </c>
    </row>
    <row r="1324" spans="94:98" x14ac:dyDescent="0.25">
      <c r="CQ1324" s="170" t="s">
        <v>29</v>
      </c>
      <c r="CT1324" s="5" t="e">
        <f>-#REF!</f>
        <v>#REF!</v>
      </c>
    </row>
    <row r="1325" spans="94:98" x14ac:dyDescent="0.25">
      <c r="CQ1325" s="170" t="s">
        <v>9</v>
      </c>
      <c r="CT1325" s="5" t="e">
        <f>-#REF!</f>
        <v>#REF!</v>
      </c>
    </row>
    <row r="1327" spans="94:98" x14ac:dyDescent="0.25">
      <c r="CQ1327" s="170" t="s">
        <v>30</v>
      </c>
      <c r="CT1327" s="192" t="e">
        <f>SUM(CT1322:CT1325)</f>
        <v>#REF!</v>
      </c>
    </row>
    <row r="1329" spans="94:98" x14ac:dyDescent="0.25">
      <c r="CQ1329" s="170" t="s">
        <v>31</v>
      </c>
      <c r="CT1329" s="193" t="e">
        <f>CT1319+CT1327</f>
        <v>#REF!</v>
      </c>
    </row>
    <row r="1332" spans="94:98" x14ac:dyDescent="0.25">
      <c r="CR1332" s="170" t="s">
        <v>14</v>
      </c>
    </row>
    <row r="1334" spans="94:98" x14ac:dyDescent="0.25">
      <c r="CQ1334" s="4">
        <f ca="1">NOW()</f>
        <v>42471.421543287041</v>
      </c>
    </row>
    <row r="1335" spans="94:98" x14ac:dyDescent="0.25">
      <c r="CP1335" s="170" t="s">
        <v>15</v>
      </c>
      <c r="CQ1335" s="5" t="e">
        <f>#REF!</f>
        <v>#REF!</v>
      </c>
    </row>
    <row r="1336" spans="94:98" x14ac:dyDescent="0.25">
      <c r="CP1336" s="170" t="s">
        <v>16</v>
      </c>
      <c r="CQ1336" s="5" t="e">
        <f>#REF!</f>
        <v>#REF!</v>
      </c>
    </row>
    <row r="1337" spans="94:98" x14ac:dyDescent="0.25">
      <c r="CP1337" s="170" t="s">
        <v>17</v>
      </c>
      <c r="CQ1337" s="5" t="e">
        <f>#REF!</f>
        <v>#REF!</v>
      </c>
    </row>
    <row r="1338" spans="94:98" x14ac:dyDescent="0.25">
      <c r="CP1338" s="170" t="s">
        <v>18</v>
      </c>
    </row>
    <row r="1339" spans="94:98" x14ac:dyDescent="0.25">
      <c r="CP1339" s="170" t="s">
        <v>19</v>
      </c>
    </row>
    <row r="1340" spans="94:98" x14ac:dyDescent="0.25">
      <c r="CP1340" s="170" t="s">
        <v>20</v>
      </c>
      <c r="CQ1340" s="5" t="e">
        <f>#REF!</f>
        <v>#REF!</v>
      </c>
      <c r="CR1340" s="190" t="s">
        <v>21</v>
      </c>
      <c r="CS1340" s="5" t="e">
        <f>#REF!</f>
        <v>#REF!</v>
      </c>
    </row>
    <row r="1342" spans="94:98" x14ac:dyDescent="0.25">
      <c r="CP1342" s="170" t="s">
        <v>22</v>
      </c>
      <c r="CR1342" s="190" t="s">
        <v>5</v>
      </c>
      <c r="CT1342" s="170" t="s">
        <v>23</v>
      </c>
    </row>
    <row r="1343" spans="94:98" x14ac:dyDescent="0.25">
      <c r="CQ1343" s="170" t="s">
        <v>6</v>
      </c>
      <c r="CR1343" s="191" t="e">
        <f>#REF!</f>
        <v>#REF!</v>
      </c>
      <c r="CT1343" s="5" t="e">
        <f>CS1340*CR1343</f>
        <v>#REF!</v>
      </c>
    </row>
    <row r="1344" spans="94:98" x14ac:dyDescent="0.25">
      <c r="CQ1344" s="170" t="s">
        <v>7</v>
      </c>
      <c r="CR1344" s="191"/>
      <c r="CT1344" s="5" t="e">
        <f>#REF!</f>
        <v>#REF!</v>
      </c>
    </row>
    <row r="1345" spans="94:98" x14ac:dyDescent="0.25">
      <c r="CQ1345" s="170" t="s">
        <v>8</v>
      </c>
      <c r="CR1345" s="191"/>
      <c r="CT1345" s="5" t="e">
        <f>#REF!</f>
        <v>#REF!</v>
      </c>
    </row>
    <row r="1346" spans="94:98" x14ac:dyDescent="0.25">
      <c r="CQ1346" s="170" t="s">
        <v>24</v>
      </c>
      <c r="CR1346" s="191" t="e">
        <f>#REF!</f>
        <v>#REF!</v>
      </c>
      <c r="CT1346" s="5" t="e">
        <f>CS1340*CR1346</f>
        <v>#REF!</v>
      </c>
    </row>
    <row r="1347" spans="94:98" x14ac:dyDescent="0.25">
      <c r="CQ1347" s="170" t="s">
        <v>9</v>
      </c>
      <c r="CR1347" s="191"/>
      <c r="CT1347" s="5" t="e">
        <f>#REF!</f>
        <v>#REF!</v>
      </c>
    </row>
    <row r="1349" spans="94:98" x14ac:dyDescent="0.25">
      <c r="CQ1349" s="170" t="s">
        <v>25</v>
      </c>
      <c r="CT1349" s="192" t="e">
        <f>SUM(CT1343:CT1347)</f>
        <v>#REF!</v>
      </c>
    </row>
    <row r="1351" spans="94:98" x14ac:dyDescent="0.25">
      <c r="CP1351" s="170" t="s">
        <v>26</v>
      </c>
    </row>
    <row r="1352" spans="94:98" x14ac:dyDescent="0.25">
      <c r="CQ1352" s="170" t="s">
        <v>27</v>
      </c>
      <c r="CT1352" s="5" t="e">
        <f>-#REF!</f>
        <v>#REF!</v>
      </c>
    </row>
    <row r="1353" spans="94:98" x14ac:dyDescent="0.25">
      <c r="CQ1353" s="170" t="s">
        <v>28</v>
      </c>
      <c r="CT1353" s="5" t="e">
        <f>-#REF!</f>
        <v>#REF!</v>
      </c>
    </row>
    <row r="1354" spans="94:98" x14ac:dyDescent="0.25">
      <c r="CQ1354" s="170" t="s">
        <v>29</v>
      </c>
      <c r="CT1354" s="5" t="e">
        <f>-#REF!</f>
        <v>#REF!</v>
      </c>
    </row>
    <row r="1355" spans="94:98" x14ac:dyDescent="0.25">
      <c r="CQ1355" s="170" t="s">
        <v>9</v>
      </c>
      <c r="CT1355" s="5" t="e">
        <f>-#REF!</f>
        <v>#REF!</v>
      </c>
    </row>
    <row r="1357" spans="94:98" x14ac:dyDescent="0.25">
      <c r="CQ1357" s="170" t="s">
        <v>30</v>
      </c>
      <c r="CT1357" s="192" t="e">
        <f>SUM(CT1352:CT1355)</f>
        <v>#REF!</v>
      </c>
    </row>
    <row r="1359" spans="94:98" x14ac:dyDescent="0.25">
      <c r="CQ1359" s="170" t="s">
        <v>31</v>
      </c>
      <c r="CT1359" s="193" t="e">
        <f>CT1349+CT1357</f>
        <v>#REF!</v>
      </c>
    </row>
    <row r="1362" spans="94:98" x14ac:dyDescent="0.25">
      <c r="CR1362" s="170" t="s">
        <v>14</v>
      </c>
    </row>
    <row r="1364" spans="94:98" x14ac:dyDescent="0.25">
      <c r="CQ1364" s="4">
        <f ca="1">NOW()</f>
        <v>42471.421543287041</v>
      </c>
    </row>
    <row r="1365" spans="94:98" x14ac:dyDescent="0.25">
      <c r="CP1365" s="170" t="s">
        <v>15</v>
      </c>
      <c r="CQ1365" s="5" t="e">
        <f>#REF!</f>
        <v>#REF!</v>
      </c>
    </row>
    <row r="1366" spans="94:98" x14ac:dyDescent="0.25">
      <c r="CP1366" s="170" t="s">
        <v>16</v>
      </c>
      <c r="CQ1366" s="5" t="e">
        <f>#REF!</f>
        <v>#REF!</v>
      </c>
    </row>
    <row r="1367" spans="94:98" x14ac:dyDescent="0.25">
      <c r="CP1367" s="170" t="s">
        <v>17</v>
      </c>
      <c r="CQ1367" s="5" t="e">
        <f>#REF!</f>
        <v>#REF!</v>
      </c>
    </row>
    <row r="1368" spans="94:98" x14ac:dyDescent="0.25">
      <c r="CP1368" s="170" t="s">
        <v>18</v>
      </c>
    </row>
    <row r="1369" spans="94:98" x14ac:dyDescent="0.25">
      <c r="CP1369" s="170" t="s">
        <v>19</v>
      </c>
    </row>
    <row r="1370" spans="94:98" x14ac:dyDescent="0.25">
      <c r="CP1370" s="170" t="s">
        <v>20</v>
      </c>
      <c r="CQ1370" s="5" t="e">
        <f>#REF!</f>
        <v>#REF!</v>
      </c>
      <c r="CR1370" s="190" t="s">
        <v>21</v>
      </c>
      <c r="CS1370" s="5" t="e">
        <f>#REF!</f>
        <v>#REF!</v>
      </c>
    </row>
    <row r="1372" spans="94:98" x14ac:dyDescent="0.25">
      <c r="CP1372" s="170" t="s">
        <v>22</v>
      </c>
      <c r="CR1372" s="190" t="s">
        <v>5</v>
      </c>
      <c r="CT1372" s="170" t="s">
        <v>23</v>
      </c>
    </row>
    <row r="1373" spans="94:98" x14ac:dyDescent="0.25">
      <c r="CQ1373" s="170" t="s">
        <v>6</v>
      </c>
      <c r="CR1373" s="191" t="e">
        <f>#REF!</f>
        <v>#REF!</v>
      </c>
      <c r="CT1373" s="5" t="e">
        <f>CS1370*CR1373</f>
        <v>#REF!</v>
      </c>
    </row>
    <row r="1374" spans="94:98" x14ac:dyDescent="0.25">
      <c r="CQ1374" s="170" t="s">
        <v>7</v>
      </c>
      <c r="CR1374" s="191"/>
      <c r="CT1374" s="5" t="e">
        <f>#REF!</f>
        <v>#REF!</v>
      </c>
    </row>
    <row r="1375" spans="94:98" x14ac:dyDescent="0.25">
      <c r="CQ1375" s="170" t="s">
        <v>8</v>
      </c>
      <c r="CR1375" s="191"/>
      <c r="CT1375" s="5" t="e">
        <f>#REF!</f>
        <v>#REF!</v>
      </c>
    </row>
    <row r="1376" spans="94:98" x14ac:dyDescent="0.25">
      <c r="CQ1376" s="170" t="s">
        <v>24</v>
      </c>
      <c r="CR1376" s="191" t="e">
        <f>#REF!</f>
        <v>#REF!</v>
      </c>
      <c r="CT1376" s="5" t="e">
        <f>CS1370*CR1376</f>
        <v>#REF!</v>
      </c>
    </row>
    <row r="1377" spans="94:98" x14ac:dyDescent="0.25">
      <c r="CQ1377" s="170" t="s">
        <v>9</v>
      </c>
      <c r="CR1377" s="191"/>
      <c r="CT1377" s="5" t="e">
        <f>#REF!</f>
        <v>#REF!</v>
      </c>
    </row>
    <row r="1379" spans="94:98" x14ac:dyDescent="0.25">
      <c r="CQ1379" s="170" t="s">
        <v>25</v>
      </c>
      <c r="CT1379" s="192" t="e">
        <f>SUM(CT1373:CT1377)</f>
        <v>#REF!</v>
      </c>
    </row>
    <row r="1381" spans="94:98" x14ac:dyDescent="0.25">
      <c r="CP1381" s="170" t="s">
        <v>26</v>
      </c>
    </row>
    <row r="1382" spans="94:98" x14ac:dyDescent="0.25">
      <c r="CQ1382" s="170" t="s">
        <v>27</v>
      </c>
      <c r="CT1382" s="5" t="e">
        <f>-#REF!</f>
        <v>#REF!</v>
      </c>
    </row>
    <row r="1383" spans="94:98" x14ac:dyDescent="0.25">
      <c r="CQ1383" s="170" t="s">
        <v>28</v>
      </c>
      <c r="CT1383" s="5" t="e">
        <f>-#REF!</f>
        <v>#REF!</v>
      </c>
    </row>
    <row r="1384" spans="94:98" x14ac:dyDescent="0.25">
      <c r="CQ1384" s="170" t="s">
        <v>29</v>
      </c>
      <c r="CT1384" s="5" t="e">
        <f>-#REF!</f>
        <v>#REF!</v>
      </c>
    </row>
    <row r="1385" spans="94:98" x14ac:dyDescent="0.25">
      <c r="CQ1385" s="170" t="s">
        <v>9</v>
      </c>
      <c r="CT1385" s="5" t="e">
        <f>-#REF!</f>
        <v>#REF!</v>
      </c>
    </row>
    <row r="1387" spans="94:98" x14ac:dyDescent="0.25">
      <c r="CQ1387" s="170" t="s">
        <v>30</v>
      </c>
      <c r="CT1387" s="192" t="e">
        <f>SUM(CT1382:CT1385)</f>
        <v>#REF!</v>
      </c>
    </row>
    <row r="1389" spans="94:98" x14ac:dyDescent="0.25">
      <c r="CQ1389" s="170" t="s">
        <v>31</v>
      </c>
      <c r="CT1389" s="193" t="e">
        <f>CT1379+CT1387</f>
        <v>#REF!</v>
      </c>
    </row>
    <row r="1392" spans="94:98" x14ac:dyDescent="0.25">
      <c r="CR1392" s="170" t="s">
        <v>14</v>
      </c>
    </row>
    <row r="1394" spans="94:98" x14ac:dyDescent="0.25">
      <c r="CQ1394" s="4">
        <f ca="1">NOW()</f>
        <v>42471.421543287041</v>
      </c>
    </row>
    <row r="1395" spans="94:98" x14ac:dyDescent="0.25">
      <c r="CP1395" s="170" t="s">
        <v>15</v>
      </c>
      <c r="CQ1395" s="5" t="e">
        <f>#REF!</f>
        <v>#REF!</v>
      </c>
    </row>
    <row r="1396" spans="94:98" x14ac:dyDescent="0.25">
      <c r="CP1396" s="170" t="s">
        <v>16</v>
      </c>
      <c r="CQ1396" s="5" t="e">
        <f>#REF!</f>
        <v>#REF!</v>
      </c>
    </row>
    <row r="1397" spans="94:98" x14ac:dyDescent="0.25">
      <c r="CP1397" s="170" t="s">
        <v>17</v>
      </c>
      <c r="CQ1397" s="5" t="e">
        <f>#REF!</f>
        <v>#REF!</v>
      </c>
    </row>
    <row r="1398" spans="94:98" x14ac:dyDescent="0.25">
      <c r="CP1398" s="170" t="s">
        <v>18</v>
      </c>
    </row>
    <row r="1399" spans="94:98" x14ac:dyDescent="0.25">
      <c r="CP1399" s="170" t="s">
        <v>19</v>
      </c>
    </row>
    <row r="1400" spans="94:98" x14ac:dyDescent="0.25">
      <c r="CP1400" s="170" t="s">
        <v>20</v>
      </c>
      <c r="CQ1400" s="5" t="e">
        <f>#REF!</f>
        <v>#REF!</v>
      </c>
      <c r="CR1400" s="190" t="s">
        <v>21</v>
      </c>
      <c r="CS1400" s="5" t="e">
        <f>#REF!</f>
        <v>#REF!</v>
      </c>
    </row>
    <row r="1402" spans="94:98" x14ac:dyDescent="0.25">
      <c r="CP1402" s="170" t="s">
        <v>22</v>
      </c>
      <c r="CR1402" s="190" t="s">
        <v>5</v>
      </c>
      <c r="CT1402" s="170" t="s">
        <v>23</v>
      </c>
    </row>
    <row r="1403" spans="94:98" x14ac:dyDescent="0.25">
      <c r="CQ1403" s="170" t="s">
        <v>6</v>
      </c>
      <c r="CR1403" s="191" t="e">
        <f>#REF!</f>
        <v>#REF!</v>
      </c>
      <c r="CT1403" s="5" t="e">
        <f>CS1400*CR1403</f>
        <v>#REF!</v>
      </c>
    </row>
    <row r="1404" spans="94:98" x14ac:dyDescent="0.25">
      <c r="CQ1404" s="170" t="s">
        <v>7</v>
      </c>
      <c r="CR1404" s="191"/>
      <c r="CT1404" s="5" t="e">
        <f>#REF!</f>
        <v>#REF!</v>
      </c>
    </row>
    <row r="1405" spans="94:98" x14ac:dyDescent="0.25">
      <c r="CQ1405" s="170" t="s">
        <v>8</v>
      </c>
      <c r="CR1405" s="191"/>
      <c r="CT1405" s="5" t="e">
        <f>#REF!</f>
        <v>#REF!</v>
      </c>
    </row>
    <row r="1406" spans="94:98" x14ac:dyDescent="0.25">
      <c r="CQ1406" s="170" t="s">
        <v>24</v>
      </c>
      <c r="CR1406" s="191" t="e">
        <f>#REF!</f>
        <v>#REF!</v>
      </c>
      <c r="CT1406" s="5" t="e">
        <f>CS1400*CR1406</f>
        <v>#REF!</v>
      </c>
    </row>
    <row r="1407" spans="94:98" x14ac:dyDescent="0.25">
      <c r="CQ1407" s="170" t="s">
        <v>9</v>
      </c>
      <c r="CR1407" s="191"/>
      <c r="CT1407" s="5" t="e">
        <f>#REF!</f>
        <v>#REF!</v>
      </c>
    </row>
    <row r="1409" spans="94:98" x14ac:dyDescent="0.25">
      <c r="CQ1409" s="170" t="s">
        <v>25</v>
      </c>
      <c r="CT1409" s="192" t="e">
        <f>SUM(CT1403:CT1407)</f>
        <v>#REF!</v>
      </c>
    </row>
    <row r="1411" spans="94:98" x14ac:dyDescent="0.25">
      <c r="CP1411" s="170" t="s">
        <v>26</v>
      </c>
    </row>
    <row r="1412" spans="94:98" x14ac:dyDescent="0.25">
      <c r="CQ1412" s="170" t="s">
        <v>27</v>
      </c>
      <c r="CT1412" s="5" t="e">
        <f>-#REF!</f>
        <v>#REF!</v>
      </c>
    </row>
    <row r="1413" spans="94:98" x14ac:dyDescent="0.25">
      <c r="CQ1413" s="170" t="s">
        <v>28</v>
      </c>
      <c r="CT1413" s="5" t="e">
        <f>-#REF!</f>
        <v>#REF!</v>
      </c>
    </row>
    <row r="1414" spans="94:98" x14ac:dyDescent="0.25">
      <c r="CQ1414" s="170" t="s">
        <v>29</v>
      </c>
      <c r="CT1414" s="5" t="e">
        <f>-#REF!</f>
        <v>#REF!</v>
      </c>
    </row>
    <row r="1415" spans="94:98" x14ac:dyDescent="0.25">
      <c r="CQ1415" s="170" t="s">
        <v>9</v>
      </c>
      <c r="CT1415" s="5" t="e">
        <f>-#REF!</f>
        <v>#REF!</v>
      </c>
    </row>
    <row r="1417" spans="94:98" x14ac:dyDescent="0.25">
      <c r="CQ1417" s="170" t="s">
        <v>30</v>
      </c>
      <c r="CT1417" s="192" t="e">
        <f>SUM(CT1412:CT1415)</f>
        <v>#REF!</v>
      </c>
    </row>
    <row r="1419" spans="94:98" x14ac:dyDescent="0.25">
      <c r="CQ1419" s="170" t="s">
        <v>31</v>
      </c>
      <c r="CT1419" s="193" t="e">
        <f>CT1409+CT1417</f>
        <v>#REF!</v>
      </c>
    </row>
    <row r="1424" spans="94:98" x14ac:dyDescent="0.25">
      <c r="CQ1424" s="4"/>
    </row>
    <row r="1433" spans="96:96" x14ac:dyDescent="0.25">
      <c r="CR1433" s="191"/>
    </row>
    <row r="1434" spans="96:96" x14ac:dyDescent="0.25">
      <c r="CR1434" s="191"/>
    </row>
    <row r="1435" spans="96:96" x14ac:dyDescent="0.25">
      <c r="CR1435" s="191"/>
    </row>
    <row r="1436" spans="96:96" x14ac:dyDescent="0.25">
      <c r="CR1436" s="191"/>
    </row>
    <row r="1437" spans="96:96" x14ac:dyDescent="0.25">
      <c r="CR1437" s="191"/>
    </row>
  </sheetData>
  <sheetProtection password="C406" sheet="1" objects="1" scenarios="1" formatCells="0" formatColumns="0" formatRows="0" autoFilter="0"/>
  <autoFilter ref="A9:AC150"/>
  <mergeCells count="1">
    <mergeCell ref="J5:R6"/>
  </mergeCells>
  <phoneticPr fontId="0" type="noConversion"/>
  <dataValidations count="4">
    <dataValidation type="list" allowBlank="1" showInputMessage="1" showErrorMessage="1" sqref="E10:E169">
      <formula1>$B$315:$B$316</formula1>
    </dataValidation>
    <dataValidation type="list" allowBlank="1" showInputMessage="1" showErrorMessage="1" sqref="D10:D169">
      <formula1>$B$318:$B$369</formula1>
    </dataValidation>
    <dataValidation type="decimal" allowBlank="1" showInputMessage="1" showErrorMessage="1" sqref="I10:I169">
      <formula1>0</formula1>
      <formula2>30</formula2>
    </dataValidation>
    <dataValidation type="list" allowBlank="1" showInputMessage="1" showErrorMessage="1" sqref="H10:H169">
      <formula1>$B$297:$B$309</formula1>
    </dataValidation>
  </dataValidations>
  <hyperlinks>
    <hyperlink ref="D3" location="Menu!A1" display="RETURN TO MAIN MENU"/>
  </hyperlinks>
  <printOptions horizontalCentered="1" verticalCentered="1"/>
  <pageMargins left="0.39370078740157483" right="0.19685039370078741" top="0.19685039370078741" bottom="0.4" header="0" footer="0"/>
  <pageSetup paperSize="9" scale="32" fitToHeight="2" orientation="landscape" horizontalDpi="1200" r:id="rId1"/>
  <headerFooter alignWithMargins="0">
    <oddHeader>&amp;F</oddHeader>
    <oddFooter>&amp;LForm C616A&amp;CVersion: 2   Issued: 07/11    Revision: 0   Issued: Date&amp;RPage &amp;P of &amp;N</oddFooter>
  </headerFooter>
  <rowBreaks count="1" manualBreakCount="1">
    <brk id="57" max="2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Z1437"/>
  <sheetViews>
    <sheetView view="pageBreakPreview" zoomScale="60" zoomScaleNormal="100" workbookViewId="0">
      <pane ySplit="9" topLeftCell="A10" activePane="bottomLeft" state="frozen"/>
      <selection activeCell="H13" sqref="H13"/>
      <selection pane="bottomLeft" activeCell="H13" sqref="H13"/>
    </sheetView>
  </sheetViews>
  <sheetFormatPr defaultRowHeight="15.75" x14ac:dyDescent="0.25"/>
  <cols>
    <col min="1" max="1" width="3.625" style="2" bestFit="1" customWidth="1"/>
    <col min="2" max="2" width="14.25" style="2" bestFit="1" customWidth="1"/>
    <col min="3" max="3" width="20.25" style="2" customWidth="1"/>
    <col min="4" max="4" width="16.375" style="2" customWidth="1"/>
    <col min="5" max="5" width="9.75" style="2" customWidth="1"/>
    <col min="6" max="6" width="10.375" style="2" bestFit="1" customWidth="1"/>
    <col min="7" max="7" width="11.375" style="2" bestFit="1" customWidth="1"/>
    <col min="8" max="8" width="29" style="2" customWidth="1"/>
    <col min="9" max="13" width="25.625" style="2" customWidth="1"/>
    <col min="14" max="43" width="9" style="2"/>
    <col min="44" max="44" width="2.875" style="2" customWidth="1"/>
    <col min="45" max="45" width="5.25" style="2" customWidth="1"/>
    <col min="46" max="16384" width="9" style="2"/>
  </cols>
  <sheetData>
    <row r="1" spans="1:75" x14ac:dyDescent="0.25">
      <c r="D1" s="207"/>
      <c r="E1" s="207"/>
      <c r="F1" s="207"/>
      <c r="G1" s="207"/>
      <c r="H1" s="207"/>
    </row>
    <row r="2" spans="1:75" x14ac:dyDescent="0.25">
      <c r="D2" s="207"/>
      <c r="E2" s="207"/>
      <c r="F2" s="207"/>
      <c r="G2" s="207"/>
      <c r="H2" s="207"/>
    </row>
    <row r="3" spans="1:75" x14ac:dyDescent="0.25">
      <c r="D3" s="118" t="s">
        <v>161</v>
      </c>
    </row>
    <row r="4" spans="1:75" x14ac:dyDescent="0.25">
      <c r="A4" s="171"/>
      <c r="B4" s="162"/>
      <c r="C4" s="163"/>
      <c r="D4" s="163"/>
      <c r="E4" s="163"/>
      <c r="F4" s="163"/>
      <c r="G4" s="162"/>
      <c r="H4" s="162"/>
      <c r="I4" s="162"/>
      <c r="J4" s="162"/>
      <c r="K4" s="162"/>
      <c r="L4" s="162"/>
      <c r="M4" s="162"/>
      <c r="AR4" s="3"/>
      <c r="AS4" s="3"/>
      <c r="AT4" s="167"/>
      <c r="AU4" s="168"/>
      <c r="AV4" s="168"/>
      <c r="AW4" s="168"/>
      <c r="AX4" s="168"/>
      <c r="AY4" s="168"/>
      <c r="AZ4" s="168"/>
      <c r="BA4" s="168"/>
      <c r="BB4" s="169"/>
      <c r="BC4" s="169"/>
      <c r="BE4" s="170"/>
      <c r="BF4" s="170"/>
      <c r="BG4" s="170"/>
      <c r="BH4" s="170"/>
      <c r="BI4" s="170"/>
      <c r="BJ4" s="170"/>
    </row>
    <row r="5" spans="1:75" ht="15.75" customHeight="1" x14ac:dyDescent="0.25">
      <c r="A5" s="196" t="s">
        <v>68</v>
      </c>
      <c r="B5" s="162"/>
      <c r="C5" s="172" t="str">
        <f>Menu!$C$8</f>
        <v>NOVEMBER</v>
      </c>
      <c r="D5" s="163"/>
      <c r="E5" s="163"/>
      <c r="F5" s="176" t="s">
        <v>160</v>
      </c>
      <c r="G5" s="197">
        <f>SUMIF($E$10:$E$169,"EUR",$G$10:$G$169)</f>
        <v>0</v>
      </c>
      <c r="H5" s="198" t="s">
        <v>219</v>
      </c>
      <c r="I5" s="197">
        <f>SUBTOTAL(9,(G10:G169))</f>
        <v>0</v>
      </c>
      <c r="J5" s="162"/>
      <c r="K5" s="162"/>
      <c r="L5" s="162"/>
      <c r="M5" s="162"/>
      <c r="AR5" s="3"/>
      <c r="AS5" s="3"/>
      <c r="AT5" s="167"/>
      <c r="AU5" s="168"/>
      <c r="AV5" s="168"/>
      <c r="AW5" s="168"/>
      <c r="AX5" s="168"/>
      <c r="AY5" s="168"/>
      <c r="AZ5" s="168"/>
      <c r="BA5" s="168"/>
      <c r="BB5" s="169"/>
      <c r="BC5" s="169"/>
      <c r="BE5" s="170"/>
      <c r="BF5" s="170"/>
      <c r="BG5" s="170"/>
      <c r="BH5" s="170"/>
      <c r="BI5" s="170"/>
      <c r="BJ5" s="170"/>
    </row>
    <row r="6" spans="1:75" ht="15.75" customHeight="1" x14ac:dyDescent="0.25">
      <c r="A6" s="162"/>
      <c r="B6" s="174"/>
      <c r="C6" s="175">
        <f>Menu!$E$8</f>
        <v>2011</v>
      </c>
      <c r="D6" s="176"/>
      <c r="E6" s="176"/>
      <c r="F6" s="176" t="s">
        <v>159</v>
      </c>
      <c r="G6" s="197">
        <f>SUMIF($E$10:$E$169,"USD",$G$10:$G$169)</f>
        <v>0</v>
      </c>
      <c r="H6" s="162"/>
      <c r="I6" s="162"/>
      <c r="J6" s="162"/>
      <c r="K6" s="162"/>
      <c r="L6" s="162"/>
      <c r="M6" s="162"/>
      <c r="AR6" s="3"/>
      <c r="AS6" s="3"/>
      <c r="AT6" s="167"/>
      <c r="AU6" s="168"/>
      <c r="AV6" s="168"/>
      <c r="AW6" s="168"/>
      <c r="AX6" s="168"/>
      <c r="AY6" s="168"/>
      <c r="AZ6" s="168"/>
      <c r="BA6" s="168"/>
      <c r="BB6" s="169"/>
      <c r="BC6" s="169"/>
      <c r="BE6" s="170"/>
      <c r="BF6" s="170"/>
      <c r="BG6" s="170"/>
      <c r="BH6" s="170"/>
      <c r="BI6" s="170"/>
      <c r="BJ6" s="170"/>
    </row>
    <row r="7" spans="1:75" ht="18.75" x14ac:dyDescent="0.3">
      <c r="A7" s="162"/>
      <c r="B7" s="177"/>
      <c r="C7" s="162"/>
      <c r="D7" s="162"/>
      <c r="E7" s="162"/>
      <c r="F7" s="162"/>
      <c r="G7" s="162"/>
      <c r="H7" s="162"/>
      <c r="I7" s="180"/>
    </row>
    <row r="8" spans="1:75" x14ac:dyDescent="0.25">
      <c r="A8" s="181" t="s">
        <v>0</v>
      </c>
      <c r="B8" s="181" t="s">
        <v>2</v>
      </c>
      <c r="C8" s="181" t="s">
        <v>3</v>
      </c>
      <c r="D8" s="181" t="s">
        <v>101</v>
      </c>
      <c r="E8" s="181" t="s">
        <v>90</v>
      </c>
      <c r="F8" s="181" t="s">
        <v>92</v>
      </c>
      <c r="G8" s="181" t="s">
        <v>67</v>
      </c>
      <c r="H8" s="181" t="s">
        <v>157</v>
      </c>
      <c r="I8" s="181" t="s">
        <v>204</v>
      </c>
      <c r="J8" s="181" t="s">
        <v>205</v>
      </c>
      <c r="K8" s="181" t="s">
        <v>206</v>
      </c>
      <c r="L8" s="181" t="s">
        <v>207</v>
      </c>
      <c r="M8" s="181" t="s">
        <v>208</v>
      </c>
      <c r="BW8" s="4">
        <f ca="1">NOW()</f>
        <v>42471.421543287041</v>
      </c>
    </row>
    <row r="9" spans="1:75" x14ac:dyDescent="0.25">
      <c r="A9" s="186"/>
      <c r="B9" s="181"/>
      <c r="C9" s="181"/>
      <c r="D9" s="181"/>
      <c r="E9" s="181" t="s">
        <v>91</v>
      </c>
      <c r="F9" s="181"/>
      <c r="G9" s="181" t="s">
        <v>156</v>
      </c>
      <c r="H9" s="181"/>
      <c r="I9" s="181"/>
      <c r="J9" s="181"/>
      <c r="K9" s="181"/>
      <c r="L9" s="181"/>
      <c r="M9" s="181"/>
      <c r="BV9" s="170" t="s">
        <v>15</v>
      </c>
      <c r="BW9" s="5" t="e">
        <f>#REF!</f>
        <v>#REF!</v>
      </c>
    </row>
    <row r="10" spans="1:75" x14ac:dyDescent="0.25">
      <c r="A10" s="186">
        <v>1</v>
      </c>
      <c r="B10" s="7">
        <f>'Payroll Summary'!B10</f>
        <v>0</v>
      </c>
      <c r="C10" s="8">
        <f>'Payroll Summary'!C10</f>
        <v>0</v>
      </c>
      <c r="D10" s="6">
        <f>'Payroll Summary'!D10</f>
        <v>0</v>
      </c>
      <c r="E10" s="7">
        <f>'Payroll Summary'!E10</f>
        <v>0</v>
      </c>
      <c r="F10" s="7">
        <f>'Payroll Summary'!H10</f>
        <v>0</v>
      </c>
      <c r="G10" s="6">
        <f>'Payroll Summary'!W10</f>
        <v>0</v>
      </c>
      <c r="H10" s="14"/>
      <c r="I10" s="14"/>
      <c r="J10" s="14"/>
      <c r="K10" s="14"/>
      <c r="L10" s="14"/>
      <c r="M10" s="14"/>
      <c r="BV10" s="170"/>
    </row>
    <row r="11" spans="1:75" x14ac:dyDescent="0.25">
      <c r="A11" s="186">
        <f t="shared" ref="A11:A74" si="0">A10+1</f>
        <v>2</v>
      </c>
      <c r="B11" s="7">
        <f>'Payroll Summary'!B11</f>
        <v>0</v>
      </c>
      <c r="C11" s="8">
        <f>'Payroll Summary'!C11</f>
        <v>0</v>
      </c>
      <c r="D11" s="6">
        <f>'Payroll Summary'!D11</f>
        <v>0</v>
      </c>
      <c r="E11" s="7">
        <f>'Payroll Summary'!E11</f>
        <v>0</v>
      </c>
      <c r="F11" s="7">
        <f>'Payroll Summary'!H11</f>
        <v>0</v>
      </c>
      <c r="G11" s="6">
        <f>'Payroll Summary'!W11</f>
        <v>0</v>
      </c>
      <c r="H11" s="14"/>
      <c r="I11" s="14"/>
      <c r="J11" s="14"/>
      <c r="K11" s="14"/>
      <c r="L11" s="14"/>
      <c r="M11" s="14"/>
      <c r="BV11" s="170"/>
    </row>
    <row r="12" spans="1:75" x14ac:dyDescent="0.25">
      <c r="A12" s="186">
        <f t="shared" si="0"/>
        <v>3</v>
      </c>
      <c r="B12" s="7">
        <f>'Payroll Summary'!B12</f>
        <v>0</v>
      </c>
      <c r="C12" s="8">
        <f>'Payroll Summary'!C12</f>
        <v>0</v>
      </c>
      <c r="D12" s="6">
        <f>'Payroll Summary'!D12</f>
        <v>0</v>
      </c>
      <c r="E12" s="7">
        <f>'Payroll Summary'!E12</f>
        <v>0</v>
      </c>
      <c r="F12" s="7">
        <f>'Payroll Summary'!H12</f>
        <v>0</v>
      </c>
      <c r="G12" s="6">
        <f>'Payroll Summary'!W12</f>
        <v>0</v>
      </c>
      <c r="H12" s="14"/>
      <c r="I12" s="14"/>
      <c r="J12" s="14"/>
      <c r="K12" s="14"/>
      <c r="L12" s="14"/>
      <c r="M12" s="14"/>
      <c r="BV12" s="170"/>
    </row>
    <row r="13" spans="1:75" x14ac:dyDescent="0.25">
      <c r="A13" s="186">
        <f t="shared" si="0"/>
        <v>4</v>
      </c>
      <c r="B13" s="7">
        <f>'Payroll Summary'!B13</f>
        <v>0</v>
      </c>
      <c r="C13" s="8">
        <f>'Payroll Summary'!C13</f>
        <v>0</v>
      </c>
      <c r="D13" s="6">
        <f>'Payroll Summary'!D13</f>
        <v>0</v>
      </c>
      <c r="E13" s="7">
        <f>'Payroll Summary'!E13</f>
        <v>0</v>
      </c>
      <c r="F13" s="7">
        <f>'Payroll Summary'!H13</f>
        <v>0</v>
      </c>
      <c r="G13" s="6">
        <f>'Payroll Summary'!W13</f>
        <v>0</v>
      </c>
      <c r="H13" s="14"/>
      <c r="I13" s="14"/>
      <c r="J13" s="14"/>
      <c r="K13" s="14"/>
      <c r="L13" s="14"/>
      <c r="M13" s="14"/>
      <c r="BV13" s="170"/>
    </row>
    <row r="14" spans="1:75" x14ac:dyDescent="0.25">
      <c r="A14" s="186">
        <f t="shared" si="0"/>
        <v>5</v>
      </c>
      <c r="B14" s="7">
        <f>'Payroll Summary'!B14</f>
        <v>0</v>
      </c>
      <c r="C14" s="8">
        <f>'Payroll Summary'!C14</f>
        <v>0</v>
      </c>
      <c r="D14" s="6">
        <f>'Payroll Summary'!D14</f>
        <v>0</v>
      </c>
      <c r="E14" s="7">
        <f>'Payroll Summary'!E14</f>
        <v>0</v>
      </c>
      <c r="F14" s="7">
        <f>'Payroll Summary'!H14</f>
        <v>0</v>
      </c>
      <c r="G14" s="6">
        <f>'Payroll Summary'!W14</f>
        <v>0</v>
      </c>
      <c r="H14" s="14"/>
      <c r="I14" s="14"/>
      <c r="J14" s="14"/>
      <c r="K14" s="14"/>
      <c r="L14" s="14"/>
      <c r="M14" s="14"/>
      <c r="BV14" s="170"/>
    </row>
    <row r="15" spans="1:75" x14ac:dyDescent="0.25">
      <c r="A15" s="186">
        <f t="shared" si="0"/>
        <v>6</v>
      </c>
      <c r="B15" s="7">
        <f>'Payroll Summary'!B15</f>
        <v>0</v>
      </c>
      <c r="C15" s="8">
        <f>'Payroll Summary'!C15</f>
        <v>0</v>
      </c>
      <c r="D15" s="6">
        <f>'Payroll Summary'!D15</f>
        <v>0</v>
      </c>
      <c r="E15" s="7">
        <f>'Payroll Summary'!E15</f>
        <v>0</v>
      </c>
      <c r="F15" s="7">
        <f>'Payroll Summary'!H15</f>
        <v>0</v>
      </c>
      <c r="G15" s="6">
        <f>'Payroll Summary'!W15</f>
        <v>0</v>
      </c>
      <c r="H15" s="14"/>
      <c r="I15" s="14"/>
      <c r="J15" s="14"/>
      <c r="K15" s="14"/>
      <c r="L15" s="14"/>
      <c r="M15" s="14"/>
      <c r="BV15" s="170"/>
    </row>
    <row r="16" spans="1:75" x14ac:dyDescent="0.25">
      <c r="A16" s="186">
        <f t="shared" si="0"/>
        <v>7</v>
      </c>
      <c r="B16" s="7">
        <f>'Payroll Summary'!B16</f>
        <v>0</v>
      </c>
      <c r="C16" s="8">
        <f>'Payroll Summary'!C16</f>
        <v>0</v>
      </c>
      <c r="D16" s="6">
        <f>'Payroll Summary'!D16</f>
        <v>0</v>
      </c>
      <c r="E16" s="7">
        <f>'Payroll Summary'!E16</f>
        <v>0</v>
      </c>
      <c r="F16" s="7">
        <f>'Payroll Summary'!H16</f>
        <v>0</v>
      </c>
      <c r="G16" s="6">
        <f>'Payroll Summary'!W16</f>
        <v>0</v>
      </c>
      <c r="H16" s="14"/>
      <c r="I16" s="14"/>
      <c r="J16" s="14"/>
      <c r="K16" s="14"/>
      <c r="L16" s="14"/>
      <c r="M16" s="14"/>
      <c r="BV16" s="170"/>
    </row>
    <row r="17" spans="1:74" x14ac:dyDescent="0.25">
      <c r="A17" s="186">
        <f t="shared" si="0"/>
        <v>8</v>
      </c>
      <c r="B17" s="7">
        <f>'Payroll Summary'!B17</f>
        <v>0</v>
      </c>
      <c r="C17" s="8">
        <f>'Payroll Summary'!C17</f>
        <v>0</v>
      </c>
      <c r="D17" s="6">
        <f>'Payroll Summary'!D17</f>
        <v>0</v>
      </c>
      <c r="E17" s="7">
        <f>'Payroll Summary'!E17</f>
        <v>0</v>
      </c>
      <c r="F17" s="7">
        <f>'Payroll Summary'!H17</f>
        <v>0</v>
      </c>
      <c r="G17" s="6">
        <f>'Payroll Summary'!W17</f>
        <v>0</v>
      </c>
      <c r="H17" s="14"/>
      <c r="I17" s="14"/>
      <c r="J17" s="14"/>
      <c r="K17" s="14"/>
      <c r="L17" s="14"/>
      <c r="M17" s="14"/>
      <c r="BV17" s="170"/>
    </row>
    <row r="18" spans="1:74" x14ac:dyDescent="0.25">
      <c r="A18" s="186">
        <f t="shared" si="0"/>
        <v>9</v>
      </c>
      <c r="B18" s="7">
        <f>'Payroll Summary'!B18</f>
        <v>0</v>
      </c>
      <c r="C18" s="8">
        <f>'Payroll Summary'!C18</f>
        <v>0</v>
      </c>
      <c r="D18" s="6">
        <f>'Payroll Summary'!D18</f>
        <v>0</v>
      </c>
      <c r="E18" s="7">
        <f>'Payroll Summary'!E18</f>
        <v>0</v>
      </c>
      <c r="F18" s="7">
        <f>'Payroll Summary'!H18</f>
        <v>0</v>
      </c>
      <c r="G18" s="6">
        <f>'Payroll Summary'!W18</f>
        <v>0</v>
      </c>
      <c r="H18" s="14"/>
      <c r="I18" s="14"/>
      <c r="J18" s="14"/>
      <c r="K18" s="14"/>
      <c r="L18" s="14"/>
      <c r="M18" s="14"/>
      <c r="BV18" s="170"/>
    </row>
    <row r="19" spans="1:74" x14ac:dyDescent="0.25">
      <c r="A19" s="186">
        <f t="shared" si="0"/>
        <v>10</v>
      </c>
      <c r="B19" s="7">
        <f>'Payroll Summary'!B19</f>
        <v>0</v>
      </c>
      <c r="C19" s="8">
        <f>'Payroll Summary'!C19</f>
        <v>0</v>
      </c>
      <c r="D19" s="6">
        <f>'Payroll Summary'!D19</f>
        <v>0</v>
      </c>
      <c r="E19" s="7">
        <f>'Payroll Summary'!E19</f>
        <v>0</v>
      </c>
      <c r="F19" s="7">
        <f>'Payroll Summary'!H19</f>
        <v>0</v>
      </c>
      <c r="G19" s="6">
        <f>'Payroll Summary'!W19</f>
        <v>0</v>
      </c>
      <c r="H19" s="14"/>
      <c r="I19" s="14"/>
      <c r="J19" s="14"/>
      <c r="K19" s="14"/>
      <c r="L19" s="14"/>
      <c r="M19" s="14"/>
      <c r="BV19" s="170"/>
    </row>
    <row r="20" spans="1:74" x14ac:dyDescent="0.25">
      <c r="A20" s="186">
        <f t="shared" si="0"/>
        <v>11</v>
      </c>
      <c r="B20" s="7">
        <f>'Payroll Summary'!B20</f>
        <v>0</v>
      </c>
      <c r="C20" s="8">
        <f>'Payroll Summary'!C20</f>
        <v>0</v>
      </c>
      <c r="D20" s="6">
        <f>'Payroll Summary'!D20</f>
        <v>0</v>
      </c>
      <c r="E20" s="7">
        <f>'Payroll Summary'!E20</f>
        <v>0</v>
      </c>
      <c r="F20" s="7">
        <f>'Payroll Summary'!H20</f>
        <v>0</v>
      </c>
      <c r="G20" s="6">
        <f>'Payroll Summary'!W20</f>
        <v>0</v>
      </c>
      <c r="H20" s="14"/>
      <c r="I20" s="14"/>
      <c r="J20" s="14"/>
      <c r="K20" s="14"/>
      <c r="L20" s="14"/>
      <c r="M20" s="14"/>
      <c r="BV20" s="170"/>
    </row>
    <row r="21" spans="1:74" x14ac:dyDescent="0.25">
      <c r="A21" s="186">
        <f t="shared" si="0"/>
        <v>12</v>
      </c>
      <c r="B21" s="7">
        <f>'Payroll Summary'!B21</f>
        <v>0</v>
      </c>
      <c r="C21" s="8">
        <f>'Payroll Summary'!C21</f>
        <v>0</v>
      </c>
      <c r="D21" s="6">
        <f>'Payroll Summary'!D21</f>
        <v>0</v>
      </c>
      <c r="E21" s="7">
        <f>'Payroll Summary'!E21</f>
        <v>0</v>
      </c>
      <c r="F21" s="7">
        <f>'Payroll Summary'!H21</f>
        <v>0</v>
      </c>
      <c r="G21" s="6">
        <f>'Payroll Summary'!W21</f>
        <v>0</v>
      </c>
      <c r="H21" s="14"/>
      <c r="I21" s="14"/>
      <c r="J21" s="14"/>
      <c r="K21" s="14"/>
      <c r="L21" s="14"/>
      <c r="M21" s="14"/>
      <c r="BV21" s="170"/>
    </row>
    <row r="22" spans="1:74" x14ac:dyDescent="0.25">
      <c r="A22" s="186">
        <f t="shared" si="0"/>
        <v>13</v>
      </c>
      <c r="B22" s="7">
        <f>'Payroll Summary'!B22</f>
        <v>0</v>
      </c>
      <c r="C22" s="8">
        <f>'Payroll Summary'!C22</f>
        <v>0</v>
      </c>
      <c r="D22" s="6">
        <f>'Payroll Summary'!D22</f>
        <v>0</v>
      </c>
      <c r="E22" s="7">
        <f>'Payroll Summary'!E22</f>
        <v>0</v>
      </c>
      <c r="F22" s="7">
        <f>'Payroll Summary'!H22</f>
        <v>0</v>
      </c>
      <c r="G22" s="6">
        <f>'Payroll Summary'!W22</f>
        <v>0</v>
      </c>
      <c r="H22" s="14"/>
      <c r="I22" s="14"/>
      <c r="J22" s="14"/>
      <c r="K22" s="14"/>
      <c r="L22" s="14"/>
      <c r="M22" s="14"/>
      <c r="BV22" s="170"/>
    </row>
    <row r="23" spans="1:74" x14ac:dyDescent="0.25">
      <c r="A23" s="186">
        <f t="shared" si="0"/>
        <v>14</v>
      </c>
      <c r="B23" s="7">
        <f>'Payroll Summary'!B23</f>
        <v>0</v>
      </c>
      <c r="C23" s="8">
        <f>'Payroll Summary'!C23</f>
        <v>0</v>
      </c>
      <c r="D23" s="6">
        <f>'Payroll Summary'!D23</f>
        <v>0</v>
      </c>
      <c r="E23" s="7">
        <f>'Payroll Summary'!E23</f>
        <v>0</v>
      </c>
      <c r="F23" s="7">
        <f>'Payroll Summary'!H23</f>
        <v>0</v>
      </c>
      <c r="G23" s="6">
        <f>'Payroll Summary'!W23</f>
        <v>0</v>
      </c>
      <c r="H23" s="14"/>
      <c r="I23" s="14"/>
      <c r="J23" s="14"/>
      <c r="K23" s="14"/>
      <c r="L23" s="14"/>
      <c r="M23" s="14"/>
      <c r="BV23" s="170"/>
    </row>
    <row r="24" spans="1:74" x14ac:dyDescent="0.25">
      <c r="A24" s="186">
        <f t="shared" si="0"/>
        <v>15</v>
      </c>
      <c r="B24" s="7">
        <f>'Payroll Summary'!B24</f>
        <v>0</v>
      </c>
      <c r="C24" s="8">
        <f>'Payroll Summary'!C24</f>
        <v>0</v>
      </c>
      <c r="D24" s="6">
        <f>'Payroll Summary'!D24</f>
        <v>0</v>
      </c>
      <c r="E24" s="7">
        <f>'Payroll Summary'!E24</f>
        <v>0</v>
      </c>
      <c r="F24" s="7">
        <f>'Payroll Summary'!H24</f>
        <v>0</v>
      </c>
      <c r="G24" s="6">
        <f>'Payroll Summary'!W24</f>
        <v>0</v>
      </c>
      <c r="H24" s="14"/>
      <c r="I24" s="14"/>
      <c r="J24" s="14"/>
      <c r="K24" s="14"/>
      <c r="L24" s="14"/>
      <c r="M24" s="14"/>
      <c r="BV24" s="170"/>
    </row>
    <row r="25" spans="1:74" x14ac:dyDescent="0.25">
      <c r="A25" s="186">
        <f t="shared" si="0"/>
        <v>16</v>
      </c>
      <c r="B25" s="7">
        <f>'Payroll Summary'!B25</f>
        <v>0</v>
      </c>
      <c r="C25" s="8">
        <f>'Payroll Summary'!C25</f>
        <v>0</v>
      </c>
      <c r="D25" s="6">
        <f>'Payroll Summary'!D25</f>
        <v>0</v>
      </c>
      <c r="E25" s="7">
        <f>'Payroll Summary'!E25</f>
        <v>0</v>
      </c>
      <c r="F25" s="7">
        <f>'Payroll Summary'!H25</f>
        <v>0</v>
      </c>
      <c r="G25" s="6">
        <f>'Payroll Summary'!W25</f>
        <v>0</v>
      </c>
      <c r="H25" s="14"/>
      <c r="I25" s="14"/>
      <c r="J25" s="14"/>
      <c r="K25" s="14"/>
      <c r="L25" s="14"/>
      <c r="M25" s="14"/>
      <c r="BV25" s="170"/>
    </row>
    <row r="26" spans="1:74" x14ac:dyDescent="0.25">
      <c r="A26" s="186">
        <f t="shared" si="0"/>
        <v>17</v>
      </c>
      <c r="B26" s="7">
        <f>'Payroll Summary'!B26</f>
        <v>0</v>
      </c>
      <c r="C26" s="8">
        <f>'Payroll Summary'!C26</f>
        <v>0</v>
      </c>
      <c r="D26" s="6">
        <f>'Payroll Summary'!D26</f>
        <v>0</v>
      </c>
      <c r="E26" s="7">
        <f>'Payroll Summary'!E26</f>
        <v>0</v>
      </c>
      <c r="F26" s="7">
        <f>'Payroll Summary'!H26</f>
        <v>0</v>
      </c>
      <c r="G26" s="6">
        <f>'Payroll Summary'!W26</f>
        <v>0</v>
      </c>
      <c r="H26" s="14"/>
      <c r="I26" s="14"/>
      <c r="J26" s="14"/>
      <c r="K26" s="14"/>
      <c r="L26" s="14"/>
      <c r="M26" s="14"/>
      <c r="BV26" s="170"/>
    </row>
    <row r="27" spans="1:74" x14ac:dyDescent="0.25">
      <c r="A27" s="186">
        <f t="shared" si="0"/>
        <v>18</v>
      </c>
      <c r="B27" s="7">
        <f>'Payroll Summary'!B27</f>
        <v>0</v>
      </c>
      <c r="C27" s="8">
        <f>'Payroll Summary'!C27</f>
        <v>0</v>
      </c>
      <c r="D27" s="6">
        <f>'Payroll Summary'!D27</f>
        <v>0</v>
      </c>
      <c r="E27" s="7">
        <f>'Payroll Summary'!E27</f>
        <v>0</v>
      </c>
      <c r="F27" s="7">
        <f>'Payroll Summary'!H27</f>
        <v>0</v>
      </c>
      <c r="G27" s="6">
        <f>'Payroll Summary'!W27</f>
        <v>0</v>
      </c>
      <c r="H27" s="14"/>
      <c r="I27" s="14"/>
      <c r="J27" s="14"/>
      <c r="K27" s="14"/>
      <c r="L27" s="14"/>
      <c r="M27" s="14"/>
      <c r="BV27" s="170"/>
    </row>
    <row r="28" spans="1:74" x14ac:dyDescent="0.25">
      <c r="A28" s="186">
        <f t="shared" si="0"/>
        <v>19</v>
      </c>
      <c r="B28" s="7">
        <f>'Payroll Summary'!B28</f>
        <v>0</v>
      </c>
      <c r="C28" s="8">
        <f>'Payroll Summary'!C28</f>
        <v>0</v>
      </c>
      <c r="D28" s="6">
        <f>'Payroll Summary'!D28</f>
        <v>0</v>
      </c>
      <c r="E28" s="7">
        <f>'Payroll Summary'!E28</f>
        <v>0</v>
      </c>
      <c r="F28" s="7">
        <f>'Payroll Summary'!H28</f>
        <v>0</v>
      </c>
      <c r="G28" s="6">
        <f>'Payroll Summary'!W28</f>
        <v>0</v>
      </c>
      <c r="H28" s="14"/>
      <c r="I28" s="14"/>
      <c r="J28" s="14"/>
      <c r="K28" s="14"/>
      <c r="L28" s="14"/>
      <c r="M28" s="14"/>
      <c r="BV28" s="170"/>
    </row>
    <row r="29" spans="1:74" x14ac:dyDescent="0.25">
      <c r="A29" s="186">
        <f t="shared" si="0"/>
        <v>20</v>
      </c>
      <c r="B29" s="7">
        <f>'Payroll Summary'!B29</f>
        <v>0</v>
      </c>
      <c r="C29" s="8">
        <f>'Payroll Summary'!C29</f>
        <v>0</v>
      </c>
      <c r="D29" s="6">
        <f>'Payroll Summary'!D29</f>
        <v>0</v>
      </c>
      <c r="E29" s="7">
        <f>'Payroll Summary'!E29</f>
        <v>0</v>
      </c>
      <c r="F29" s="7">
        <f>'Payroll Summary'!H29</f>
        <v>0</v>
      </c>
      <c r="G29" s="6">
        <f>'Payroll Summary'!W29</f>
        <v>0</v>
      </c>
      <c r="H29" s="14"/>
      <c r="I29" s="14"/>
      <c r="J29" s="14"/>
      <c r="K29" s="14"/>
      <c r="L29" s="14"/>
      <c r="M29" s="14"/>
      <c r="BV29" s="170"/>
    </row>
    <row r="30" spans="1:74" x14ac:dyDescent="0.25">
      <c r="A30" s="186">
        <f t="shared" si="0"/>
        <v>21</v>
      </c>
      <c r="B30" s="7">
        <f>'Payroll Summary'!B30</f>
        <v>0</v>
      </c>
      <c r="C30" s="8">
        <f>'Payroll Summary'!C30</f>
        <v>0</v>
      </c>
      <c r="D30" s="6">
        <f>'Payroll Summary'!D30</f>
        <v>0</v>
      </c>
      <c r="E30" s="7">
        <f>'Payroll Summary'!E30</f>
        <v>0</v>
      </c>
      <c r="F30" s="7">
        <f>'Payroll Summary'!H30</f>
        <v>0</v>
      </c>
      <c r="G30" s="6">
        <f>'Payroll Summary'!W30</f>
        <v>0</v>
      </c>
      <c r="H30" s="14"/>
      <c r="I30" s="14"/>
      <c r="J30" s="14"/>
      <c r="K30" s="14"/>
      <c r="L30" s="14"/>
      <c r="M30" s="14"/>
      <c r="BV30" s="170"/>
    </row>
    <row r="31" spans="1:74" x14ac:dyDescent="0.25">
      <c r="A31" s="186">
        <f t="shared" si="0"/>
        <v>22</v>
      </c>
      <c r="B31" s="7">
        <f>'Payroll Summary'!B31</f>
        <v>0</v>
      </c>
      <c r="C31" s="8">
        <f>'Payroll Summary'!C31</f>
        <v>0</v>
      </c>
      <c r="D31" s="6">
        <f>'Payroll Summary'!D31</f>
        <v>0</v>
      </c>
      <c r="E31" s="7">
        <f>'Payroll Summary'!E31</f>
        <v>0</v>
      </c>
      <c r="F31" s="7">
        <f>'Payroll Summary'!H31</f>
        <v>0</v>
      </c>
      <c r="G31" s="6">
        <f>'Payroll Summary'!W31</f>
        <v>0</v>
      </c>
      <c r="H31" s="14"/>
      <c r="I31" s="14"/>
      <c r="J31" s="14"/>
      <c r="K31" s="14"/>
      <c r="L31" s="14"/>
      <c r="M31" s="14"/>
      <c r="BV31" s="170"/>
    </row>
    <row r="32" spans="1:74" x14ac:dyDescent="0.25">
      <c r="A32" s="186">
        <f t="shared" si="0"/>
        <v>23</v>
      </c>
      <c r="B32" s="7">
        <f>'Payroll Summary'!B32</f>
        <v>0</v>
      </c>
      <c r="C32" s="8">
        <f>'Payroll Summary'!C32</f>
        <v>0</v>
      </c>
      <c r="D32" s="6">
        <f>'Payroll Summary'!D32</f>
        <v>0</v>
      </c>
      <c r="E32" s="7">
        <f>'Payroll Summary'!E32</f>
        <v>0</v>
      </c>
      <c r="F32" s="7">
        <f>'Payroll Summary'!H32</f>
        <v>0</v>
      </c>
      <c r="G32" s="6">
        <f>'Payroll Summary'!W32</f>
        <v>0</v>
      </c>
      <c r="H32" s="14"/>
      <c r="I32" s="14"/>
      <c r="J32" s="14"/>
      <c r="K32" s="14"/>
      <c r="L32" s="14"/>
      <c r="M32" s="14"/>
      <c r="BV32" s="170"/>
    </row>
    <row r="33" spans="1:74" x14ac:dyDescent="0.25">
      <c r="A33" s="186">
        <f t="shared" si="0"/>
        <v>24</v>
      </c>
      <c r="B33" s="7">
        <f>'Payroll Summary'!B33</f>
        <v>0</v>
      </c>
      <c r="C33" s="8">
        <f>'Payroll Summary'!C33</f>
        <v>0</v>
      </c>
      <c r="D33" s="6">
        <f>'Payroll Summary'!D33</f>
        <v>0</v>
      </c>
      <c r="E33" s="7">
        <f>'Payroll Summary'!E33</f>
        <v>0</v>
      </c>
      <c r="F33" s="7">
        <f>'Payroll Summary'!H33</f>
        <v>0</v>
      </c>
      <c r="G33" s="6">
        <f>'Payroll Summary'!W33</f>
        <v>0</v>
      </c>
      <c r="H33" s="14"/>
      <c r="I33" s="14"/>
      <c r="J33" s="14"/>
      <c r="K33" s="14"/>
      <c r="L33" s="14"/>
      <c r="M33" s="14"/>
      <c r="BV33" s="170"/>
    </row>
    <row r="34" spans="1:74" x14ac:dyDescent="0.25">
      <c r="A34" s="186">
        <f t="shared" si="0"/>
        <v>25</v>
      </c>
      <c r="B34" s="7">
        <f>'Payroll Summary'!B34</f>
        <v>0</v>
      </c>
      <c r="C34" s="8">
        <f>'Payroll Summary'!C34</f>
        <v>0</v>
      </c>
      <c r="D34" s="6">
        <f>'Payroll Summary'!D34</f>
        <v>0</v>
      </c>
      <c r="E34" s="7">
        <f>'Payroll Summary'!E34</f>
        <v>0</v>
      </c>
      <c r="F34" s="7">
        <f>'Payroll Summary'!H34</f>
        <v>0</v>
      </c>
      <c r="G34" s="6">
        <f>'Payroll Summary'!W34</f>
        <v>0</v>
      </c>
      <c r="H34" s="14"/>
      <c r="I34" s="14"/>
      <c r="J34" s="14"/>
      <c r="K34" s="14"/>
      <c r="L34" s="14"/>
      <c r="M34" s="14"/>
      <c r="BV34" s="170"/>
    </row>
    <row r="35" spans="1:74" x14ac:dyDescent="0.25">
      <c r="A35" s="186">
        <f t="shared" si="0"/>
        <v>26</v>
      </c>
      <c r="B35" s="7">
        <f>'Payroll Summary'!B35</f>
        <v>0</v>
      </c>
      <c r="C35" s="8">
        <f>'Payroll Summary'!C35</f>
        <v>0</v>
      </c>
      <c r="D35" s="6">
        <f>'Payroll Summary'!D35</f>
        <v>0</v>
      </c>
      <c r="E35" s="7">
        <f>'Payroll Summary'!E35</f>
        <v>0</v>
      </c>
      <c r="F35" s="7">
        <f>'Payroll Summary'!H35</f>
        <v>0</v>
      </c>
      <c r="G35" s="6">
        <f>'Payroll Summary'!W35</f>
        <v>0</v>
      </c>
      <c r="H35" s="14"/>
      <c r="I35" s="14"/>
      <c r="J35" s="14"/>
      <c r="K35" s="14"/>
      <c r="L35" s="14"/>
      <c r="M35" s="14"/>
      <c r="BV35" s="170"/>
    </row>
    <row r="36" spans="1:74" x14ac:dyDescent="0.25">
      <c r="A36" s="186">
        <f t="shared" si="0"/>
        <v>27</v>
      </c>
      <c r="B36" s="7">
        <f>'Payroll Summary'!B36</f>
        <v>0</v>
      </c>
      <c r="C36" s="8">
        <f>'Payroll Summary'!C36</f>
        <v>0</v>
      </c>
      <c r="D36" s="6">
        <f>'Payroll Summary'!D36</f>
        <v>0</v>
      </c>
      <c r="E36" s="7">
        <f>'Payroll Summary'!E36</f>
        <v>0</v>
      </c>
      <c r="F36" s="7">
        <f>'Payroll Summary'!H36</f>
        <v>0</v>
      </c>
      <c r="G36" s="6">
        <f>'Payroll Summary'!W36</f>
        <v>0</v>
      </c>
      <c r="H36" s="14"/>
      <c r="I36" s="14"/>
      <c r="J36" s="14"/>
      <c r="K36" s="14"/>
      <c r="L36" s="14"/>
      <c r="M36" s="14"/>
      <c r="BV36" s="170"/>
    </row>
    <row r="37" spans="1:74" x14ac:dyDescent="0.25">
      <c r="A37" s="186">
        <f t="shared" si="0"/>
        <v>28</v>
      </c>
      <c r="B37" s="7">
        <f>'Payroll Summary'!B37</f>
        <v>0</v>
      </c>
      <c r="C37" s="8">
        <f>'Payroll Summary'!C37</f>
        <v>0</v>
      </c>
      <c r="D37" s="6">
        <f>'Payroll Summary'!D37</f>
        <v>0</v>
      </c>
      <c r="E37" s="7">
        <f>'Payroll Summary'!E37</f>
        <v>0</v>
      </c>
      <c r="F37" s="7">
        <f>'Payroll Summary'!H37</f>
        <v>0</v>
      </c>
      <c r="G37" s="6">
        <f>'Payroll Summary'!W37</f>
        <v>0</v>
      </c>
      <c r="H37" s="14"/>
      <c r="I37" s="14"/>
      <c r="J37" s="14"/>
      <c r="K37" s="14"/>
      <c r="L37" s="14"/>
      <c r="M37" s="14"/>
      <c r="BV37" s="170"/>
    </row>
    <row r="38" spans="1:74" x14ac:dyDescent="0.25">
      <c r="A38" s="186">
        <f t="shared" si="0"/>
        <v>29</v>
      </c>
      <c r="B38" s="7">
        <f>'Payroll Summary'!B38</f>
        <v>0</v>
      </c>
      <c r="C38" s="8">
        <f>'Payroll Summary'!C38</f>
        <v>0</v>
      </c>
      <c r="D38" s="6">
        <f>'Payroll Summary'!D38</f>
        <v>0</v>
      </c>
      <c r="E38" s="7">
        <f>'Payroll Summary'!E38</f>
        <v>0</v>
      </c>
      <c r="F38" s="7">
        <f>'Payroll Summary'!H38</f>
        <v>0</v>
      </c>
      <c r="G38" s="6">
        <f>'Payroll Summary'!W38</f>
        <v>0</v>
      </c>
      <c r="H38" s="14"/>
      <c r="I38" s="14"/>
      <c r="J38" s="14"/>
      <c r="K38" s="14"/>
      <c r="L38" s="14"/>
      <c r="M38" s="14"/>
      <c r="BV38" s="170"/>
    </row>
    <row r="39" spans="1:74" x14ac:dyDescent="0.25">
      <c r="A39" s="186">
        <f t="shared" si="0"/>
        <v>30</v>
      </c>
      <c r="B39" s="7">
        <f>'Payroll Summary'!B39</f>
        <v>0</v>
      </c>
      <c r="C39" s="8">
        <f>'Payroll Summary'!C39</f>
        <v>0</v>
      </c>
      <c r="D39" s="6">
        <f>'Payroll Summary'!D39</f>
        <v>0</v>
      </c>
      <c r="E39" s="7">
        <f>'Payroll Summary'!E39</f>
        <v>0</v>
      </c>
      <c r="F39" s="7">
        <f>'Payroll Summary'!H39</f>
        <v>0</v>
      </c>
      <c r="G39" s="6">
        <f>'Payroll Summary'!W39</f>
        <v>0</v>
      </c>
      <c r="H39" s="14"/>
      <c r="I39" s="14"/>
      <c r="J39" s="14"/>
      <c r="K39" s="14"/>
      <c r="L39" s="14"/>
      <c r="M39" s="14"/>
      <c r="BV39" s="170"/>
    </row>
    <row r="40" spans="1:74" x14ac:dyDescent="0.25">
      <c r="A40" s="186">
        <f t="shared" si="0"/>
        <v>31</v>
      </c>
      <c r="B40" s="7">
        <f>'Payroll Summary'!B40</f>
        <v>0</v>
      </c>
      <c r="C40" s="8">
        <f>'Payroll Summary'!C40</f>
        <v>0</v>
      </c>
      <c r="D40" s="6">
        <f>'Payroll Summary'!D40</f>
        <v>0</v>
      </c>
      <c r="E40" s="7">
        <f>'Payroll Summary'!E40</f>
        <v>0</v>
      </c>
      <c r="F40" s="7">
        <f>'Payroll Summary'!H40</f>
        <v>0</v>
      </c>
      <c r="G40" s="6">
        <f>'Payroll Summary'!W40</f>
        <v>0</v>
      </c>
      <c r="H40" s="14"/>
      <c r="I40" s="14"/>
      <c r="J40" s="14"/>
      <c r="K40" s="14"/>
      <c r="L40" s="14"/>
      <c r="M40" s="14"/>
      <c r="BV40" s="170"/>
    </row>
    <row r="41" spans="1:74" x14ac:dyDescent="0.25">
      <c r="A41" s="186">
        <f t="shared" si="0"/>
        <v>32</v>
      </c>
      <c r="B41" s="7">
        <f>'Payroll Summary'!B41</f>
        <v>0</v>
      </c>
      <c r="C41" s="8">
        <f>'Payroll Summary'!C41</f>
        <v>0</v>
      </c>
      <c r="D41" s="6">
        <f>'Payroll Summary'!D41</f>
        <v>0</v>
      </c>
      <c r="E41" s="7">
        <f>'Payroll Summary'!E41</f>
        <v>0</v>
      </c>
      <c r="F41" s="7">
        <f>'Payroll Summary'!H41</f>
        <v>0</v>
      </c>
      <c r="G41" s="6">
        <f>'Payroll Summary'!W41</f>
        <v>0</v>
      </c>
      <c r="H41" s="14"/>
      <c r="I41" s="14"/>
      <c r="J41" s="14"/>
      <c r="K41" s="14"/>
      <c r="L41" s="14"/>
      <c r="M41" s="14"/>
      <c r="BV41" s="170"/>
    </row>
    <row r="42" spans="1:74" x14ac:dyDescent="0.25">
      <c r="A42" s="186">
        <f t="shared" si="0"/>
        <v>33</v>
      </c>
      <c r="B42" s="7">
        <f>'Payroll Summary'!B42</f>
        <v>0</v>
      </c>
      <c r="C42" s="8">
        <f>'Payroll Summary'!C42</f>
        <v>0</v>
      </c>
      <c r="D42" s="6">
        <f>'Payroll Summary'!D42</f>
        <v>0</v>
      </c>
      <c r="E42" s="7">
        <f>'Payroll Summary'!E42</f>
        <v>0</v>
      </c>
      <c r="F42" s="7">
        <f>'Payroll Summary'!H42</f>
        <v>0</v>
      </c>
      <c r="G42" s="6">
        <f>'Payroll Summary'!W42</f>
        <v>0</v>
      </c>
      <c r="H42" s="14"/>
      <c r="I42" s="14"/>
      <c r="J42" s="14"/>
      <c r="K42" s="14"/>
      <c r="L42" s="14"/>
      <c r="M42" s="14"/>
      <c r="BV42" s="170"/>
    </row>
    <row r="43" spans="1:74" x14ac:dyDescent="0.25">
      <c r="A43" s="186">
        <f t="shared" si="0"/>
        <v>34</v>
      </c>
      <c r="B43" s="7">
        <f>'Payroll Summary'!B43</f>
        <v>0</v>
      </c>
      <c r="C43" s="8">
        <f>'Payroll Summary'!C43</f>
        <v>0</v>
      </c>
      <c r="D43" s="6">
        <f>'Payroll Summary'!D43</f>
        <v>0</v>
      </c>
      <c r="E43" s="7">
        <f>'Payroll Summary'!E43</f>
        <v>0</v>
      </c>
      <c r="F43" s="7">
        <f>'Payroll Summary'!H43</f>
        <v>0</v>
      </c>
      <c r="G43" s="6">
        <f>'Payroll Summary'!W43</f>
        <v>0</v>
      </c>
      <c r="H43" s="14"/>
      <c r="I43" s="14"/>
      <c r="J43" s="14"/>
      <c r="K43" s="14"/>
      <c r="L43" s="14"/>
      <c r="M43" s="14"/>
      <c r="BV43" s="170"/>
    </row>
    <row r="44" spans="1:74" x14ac:dyDescent="0.25">
      <c r="A44" s="186">
        <f t="shared" si="0"/>
        <v>35</v>
      </c>
      <c r="B44" s="7">
        <f>'Payroll Summary'!B44</f>
        <v>0</v>
      </c>
      <c r="C44" s="8">
        <f>'Payroll Summary'!C44</f>
        <v>0</v>
      </c>
      <c r="D44" s="6">
        <f>'Payroll Summary'!D44</f>
        <v>0</v>
      </c>
      <c r="E44" s="7">
        <f>'Payroll Summary'!E44</f>
        <v>0</v>
      </c>
      <c r="F44" s="7">
        <f>'Payroll Summary'!H44</f>
        <v>0</v>
      </c>
      <c r="G44" s="6">
        <f>'Payroll Summary'!W44</f>
        <v>0</v>
      </c>
      <c r="H44" s="14"/>
      <c r="I44" s="14"/>
      <c r="J44" s="14"/>
      <c r="K44" s="14"/>
      <c r="L44" s="14"/>
      <c r="M44" s="14"/>
      <c r="BV44" s="170"/>
    </row>
    <row r="45" spans="1:74" x14ac:dyDescent="0.25">
      <c r="A45" s="186">
        <f t="shared" si="0"/>
        <v>36</v>
      </c>
      <c r="B45" s="7">
        <f>'Payroll Summary'!B45</f>
        <v>0</v>
      </c>
      <c r="C45" s="8">
        <f>'Payroll Summary'!C45</f>
        <v>0</v>
      </c>
      <c r="D45" s="6">
        <f>'Payroll Summary'!D45</f>
        <v>0</v>
      </c>
      <c r="E45" s="7">
        <f>'Payroll Summary'!E45</f>
        <v>0</v>
      </c>
      <c r="F45" s="7">
        <f>'Payroll Summary'!H45</f>
        <v>0</v>
      </c>
      <c r="G45" s="6">
        <f>'Payroll Summary'!W45</f>
        <v>0</v>
      </c>
      <c r="H45" s="14"/>
      <c r="I45" s="14"/>
      <c r="J45" s="14"/>
      <c r="K45" s="14"/>
      <c r="L45" s="14"/>
      <c r="M45" s="14"/>
      <c r="BV45" s="170"/>
    </row>
    <row r="46" spans="1:74" x14ac:dyDescent="0.25">
      <c r="A46" s="186">
        <f t="shared" si="0"/>
        <v>37</v>
      </c>
      <c r="B46" s="7">
        <f>'Payroll Summary'!B46</f>
        <v>0</v>
      </c>
      <c r="C46" s="8">
        <f>'Payroll Summary'!C46</f>
        <v>0</v>
      </c>
      <c r="D46" s="6">
        <f>'Payroll Summary'!D46</f>
        <v>0</v>
      </c>
      <c r="E46" s="7">
        <f>'Payroll Summary'!E46</f>
        <v>0</v>
      </c>
      <c r="F46" s="7">
        <f>'Payroll Summary'!H46</f>
        <v>0</v>
      </c>
      <c r="G46" s="6">
        <f>'Payroll Summary'!W46</f>
        <v>0</v>
      </c>
      <c r="H46" s="14"/>
      <c r="I46" s="14"/>
      <c r="J46" s="14"/>
      <c r="K46" s="14"/>
      <c r="L46" s="14"/>
      <c r="M46" s="14"/>
      <c r="BV46" s="170"/>
    </row>
    <row r="47" spans="1:74" x14ac:dyDescent="0.25">
      <c r="A47" s="186">
        <f t="shared" si="0"/>
        <v>38</v>
      </c>
      <c r="B47" s="7">
        <f>'Payroll Summary'!B47</f>
        <v>0</v>
      </c>
      <c r="C47" s="8">
        <f>'Payroll Summary'!C47</f>
        <v>0</v>
      </c>
      <c r="D47" s="6">
        <f>'Payroll Summary'!D47</f>
        <v>0</v>
      </c>
      <c r="E47" s="7">
        <f>'Payroll Summary'!E47</f>
        <v>0</v>
      </c>
      <c r="F47" s="7">
        <f>'Payroll Summary'!H47</f>
        <v>0</v>
      </c>
      <c r="G47" s="6">
        <f>'Payroll Summary'!W47</f>
        <v>0</v>
      </c>
      <c r="H47" s="14"/>
      <c r="I47" s="14"/>
      <c r="J47" s="14"/>
      <c r="K47" s="14"/>
      <c r="L47" s="14"/>
      <c r="M47" s="14"/>
      <c r="BV47" s="170"/>
    </row>
    <row r="48" spans="1:74" x14ac:dyDescent="0.25">
      <c r="A48" s="186">
        <f t="shared" si="0"/>
        <v>39</v>
      </c>
      <c r="B48" s="7">
        <f>'Payroll Summary'!B48</f>
        <v>0</v>
      </c>
      <c r="C48" s="8">
        <f>'Payroll Summary'!C48</f>
        <v>0</v>
      </c>
      <c r="D48" s="6">
        <f>'Payroll Summary'!D48</f>
        <v>0</v>
      </c>
      <c r="E48" s="7">
        <f>'Payroll Summary'!E48</f>
        <v>0</v>
      </c>
      <c r="F48" s="7">
        <f>'Payroll Summary'!H48</f>
        <v>0</v>
      </c>
      <c r="G48" s="6">
        <f>'Payroll Summary'!W48</f>
        <v>0</v>
      </c>
      <c r="H48" s="14"/>
      <c r="I48" s="14"/>
      <c r="J48" s="14"/>
      <c r="K48" s="14"/>
      <c r="L48" s="14"/>
      <c r="M48" s="14"/>
      <c r="BV48" s="170"/>
    </row>
    <row r="49" spans="1:75" x14ac:dyDescent="0.25">
      <c r="A49" s="186">
        <f t="shared" si="0"/>
        <v>40</v>
      </c>
      <c r="B49" s="7">
        <f>'Payroll Summary'!B49</f>
        <v>0</v>
      </c>
      <c r="C49" s="8">
        <f>'Payroll Summary'!C49</f>
        <v>0</v>
      </c>
      <c r="D49" s="6">
        <f>'Payroll Summary'!D49</f>
        <v>0</v>
      </c>
      <c r="E49" s="7">
        <f>'Payroll Summary'!E49</f>
        <v>0</v>
      </c>
      <c r="F49" s="7">
        <f>'Payroll Summary'!H49</f>
        <v>0</v>
      </c>
      <c r="G49" s="6">
        <f>'Payroll Summary'!W49</f>
        <v>0</v>
      </c>
      <c r="H49" s="14"/>
      <c r="I49" s="14"/>
      <c r="J49" s="14"/>
      <c r="K49" s="14"/>
      <c r="L49" s="14"/>
      <c r="M49" s="14"/>
      <c r="BV49" s="170"/>
    </row>
    <row r="50" spans="1:75" x14ac:dyDescent="0.25">
      <c r="A50" s="186">
        <f t="shared" si="0"/>
        <v>41</v>
      </c>
      <c r="B50" s="7">
        <f>'Payroll Summary'!B50</f>
        <v>0</v>
      </c>
      <c r="C50" s="8">
        <f>'Payroll Summary'!C50</f>
        <v>0</v>
      </c>
      <c r="D50" s="6">
        <f>'Payroll Summary'!D50</f>
        <v>0</v>
      </c>
      <c r="E50" s="7">
        <f>'Payroll Summary'!E50</f>
        <v>0</v>
      </c>
      <c r="F50" s="7">
        <f>'Payroll Summary'!H50</f>
        <v>0</v>
      </c>
      <c r="G50" s="6">
        <f>'Payroll Summary'!W50</f>
        <v>0</v>
      </c>
      <c r="H50" s="14"/>
      <c r="I50" s="14"/>
      <c r="J50" s="14"/>
      <c r="K50" s="14"/>
      <c r="L50" s="14"/>
      <c r="M50" s="14"/>
      <c r="BV50" s="170"/>
    </row>
    <row r="51" spans="1:75" x14ac:dyDescent="0.25">
      <c r="A51" s="186">
        <f t="shared" si="0"/>
        <v>42</v>
      </c>
      <c r="B51" s="7">
        <f>'Payroll Summary'!B51</f>
        <v>0</v>
      </c>
      <c r="C51" s="8">
        <f>'Payroll Summary'!C51</f>
        <v>0</v>
      </c>
      <c r="D51" s="6">
        <f>'Payroll Summary'!D51</f>
        <v>0</v>
      </c>
      <c r="E51" s="7">
        <f>'Payroll Summary'!E51</f>
        <v>0</v>
      </c>
      <c r="F51" s="7">
        <f>'Payroll Summary'!H51</f>
        <v>0</v>
      </c>
      <c r="G51" s="6">
        <f>'Payroll Summary'!W51</f>
        <v>0</v>
      </c>
      <c r="H51" s="14"/>
      <c r="I51" s="14"/>
      <c r="J51" s="14"/>
      <c r="K51" s="14"/>
      <c r="L51" s="14"/>
      <c r="M51" s="14"/>
      <c r="BV51" s="170" t="s">
        <v>16</v>
      </c>
      <c r="BW51" s="5" t="e">
        <f>#REF!</f>
        <v>#REF!</v>
      </c>
    </row>
    <row r="52" spans="1:75" x14ac:dyDescent="0.25">
      <c r="A52" s="186">
        <f t="shared" si="0"/>
        <v>43</v>
      </c>
      <c r="B52" s="7">
        <f>'Payroll Summary'!B52</f>
        <v>0</v>
      </c>
      <c r="C52" s="8">
        <f>'Payroll Summary'!C52</f>
        <v>0</v>
      </c>
      <c r="D52" s="6">
        <f>'Payroll Summary'!D52</f>
        <v>0</v>
      </c>
      <c r="E52" s="7">
        <f>'Payroll Summary'!E52</f>
        <v>0</v>
      </c>
      <c r="F52" s="7">
        <f>'Payroll Summary'!H52</f>
        <v>0</v>
      </c>
      <c r="G52" s="6">
        <f>'Payroll Summary'!W52</f>
        <v>0</v>
      </c>
      <c r="H52" s="14"/>
      <c r="I52" s="14"/>
      <c r="J52" s="14"/>
      <c r="K52" s="14"/>
      <c r="L52" s="14"/>
      <c r="M52" s="14"/>
      <c r="BV52" s="170"/>
      <c r="BW52" s="5"/>
    </row>
    <row r="53" spans="1:75" x14ac:dyDescent="0.25">
      <c r="A53" s="186">
        <f t="shared" si="0"/>
        <v>44</v>
      </c>
      <c r="B53" s="7">
        <f>'Payroll Summary'!B53</f>
        <v>0</v>
      </c>
      <c r="C53" s="8">
        <f>'Payroll Summary'!C53</f>
        <v>0</v>
      </c>
      <c r="D53" s="6">
        <f>'Payroll Summary'!D53</f>
        <v>0</v>
      </c>
      <c r="E53" s="7">
        <f>'Payroll Summary'!E53</f>
        <v>0</v>
      </c>
      <c r="F53" s="7">
        <f>'Payroll Summary'!H53</f>
        <v>0</v>
      </c>
      <c r="G53" s="6">
        <f>'Payroll Summary'!W53</f>
        <v>0</v>
      </c>
      <c r="H53" s="14"/>
      <c r="I53" s="14"/>
      <c r="J53" s="14"/>
      <c r="K53" s="14"/>
      <c r="L53" s="14"/>
      <c r="M53" s="14"/>
      <c r="BV53" s="170"/>
      <c r="BW53" s="5"/>
    </row>
    <row r="54" spans="1:75" x14ac:dyDescent="0.25">
      <c r="A54" s="186">
        <f t="shared" si="0"/>
        <v>45</v>
      </c>
      <c r="B54" s="7">
        <f>'Payroll Summary'!B54</f>
        <v>0</v>
      </c>
      <c r="C54" s="8">
        <f>'Payroll Summary'!C54</f>
        <v>0</v>
      </c>
      <c r="D54" s="6">
        <f>'Payroll Summary'!D54</f>
        <v>0</v>
      </c>
      <c r="E54" s="7">
        <f>'Payroll Summary'!E54</f>
        <v>0</v>
      </c>
      <c r="F54" s="7">
        <f>'Payroll Summary'!H54</f>
        <v>0</v>
      </c>
      <c r="G54" s="6">
        <f>'Payroll Summary'!W54</f>
        <v>0</v>
      </c>
      <c r="H54" s="14"/>
      <c r="I54" s="14"/>
      <c r="J54" s="14"/>
      <c r="K54" s="14"/>
      <c r="L54" s="14"/>
      <c r="M54" s="14"/>
      <c r="BV54" s="170"/>
      <c r="BW54" s="5"/>
    </row>
    <row r="55" spans="1:75" x14ac:dyDescent="0.25">
      <c r="A55" s="186">
        <f t="shared" si="0"/>
        <v>46</v>
      </c>
      <c r="B55" s="7">
        <f>'Payroll Summary'!B55</f>
        <v>0</v>
      </c>
      <c r="C55" s="8">
        <f>'Payroll Summary'!C55</f>
        <v>0</v>
      </c>
      <c r="D55" s="6">
        <f>'Payroll Summary'!D55</f>
        <v>0</v>
      </c>
      <c r="E55" s="7">
        <f>'Payroll Summary'!E55</f>
        <v>0</v>
      </c>
      <c r="F55" s="7">
        <f>'Payroll Summary'!H55</f>
        <v>0</v>
      </c>
      <c r="G55" s="6">
        <f>'Payroll Summary'!W55</f>
        <v>0</v>
      </c>
      <c r="H55" s="14"/>
      <c r="I55" s="14"/>
      <c r="J55" s="14"/>
      <c r="K55" s="14"/>
      <c r="L55" s="14"/>
      <c r="M55" s="14"/>
      <c r="BV55" s="170"/>
      <c r="BW55" s="5"/>
    </row>
    <row r="56" spans="1:75" x14ac:dyDescent="0.25">
      <c r="A56" s="186">
        <f t="shared" si="0"/>
        <v>47</v>
      </c>
      <c r="B56" s="7">
        <f>'Payroll Summary'!B56</f>
        <v>0</v>
      </c>
      <c r="C56" s="8">
        <f>'Payroll Summary'!C56</f>
        <v>0</v>
      </c>
      <c r="D56" s="6">
        <f>'Payroll Summary'!D56</f>
        <v>0</v>
      </c>
      <c r="E56" s="7">
        <f>'Payroll Summary'!E56</f>
        <v>0</v>
      </c>
      <c r="F56" s="7">
        <f>'Payroll Summary'!H56</f>
        <v>0</v>
      </c>
      <c r="G56" s="6">
        <f>'Payroll Summary'!W56</f>
        <v>0</v>
      </c>
      <c r="H56" s="14"/>
      <c r="I56" s="14"/>
      <c r="J56" s="14"/>
      <c r="K56" s="14"/>
      <c r="L56" s="14"/>
      <c r="M56" s="14"/>
      <c r="BV56" s="170"/>
      <c r="BW56" s="5"/>
    </row>
    <row r="57" spans="1:75" x14ac:dyDescent="0.25">
      <c r="A57" s="186">
        <f t="shared" si="0"/>
        <v>48</v>
      </c>
      <c r="B57" s="7">
        <f>'Payroll Summary'!B57</f>
        <v>0</v>
      </c>
      <c r="C57" s="8">
        <f>'Payroll Summary'!C57</f>
        <v>0</v>
      </c>
      <c r="D57" s="6">
        <f>'Payroll Summary'!D57</f>
        <v>0</v>
      </c>
      <c r="E57" s="7">
        <f>'Payroll Summary'!E57</f>
        <v>0</v>
      </c>
      <c r="F57" s="7">
        <f>'Payroll Summary'!H57</f>
        <v>0</v>
      </c>
      <c r="G57" s="6">
        <f>'Payroll Summary'!W57</f>
        <v>0</v>
      </c>
      <c r="H57" s="14"/>
      <c r="I57" s="14"/>
      <c r="J57" s="14"/>
      <c r="K57" s="14"/>
      <c r="L57" s="14"/>
      <c r="M57" s="14"/>
      <c r="BV57" s="170"/>
      <c r="BW57" s="5"/>
    </row>
    <row r="58" spans="1:75" x14ac:dyDescent="0.25">
      <c r="A58" s="186">
        <f t="shared" si="0"/>
        <v>49</v>
      </c>
      <c r="B58" s="7">
        <f>'Payroll Summary'!B58</f>
        <v>0</v>
      </c>
      <c r="C58" s="8">
        <f>'Payroll Summary'!C58</f>
        <v>0</v>
      </c>
      <c r="D58" s="6">
        <f>'Payroll Summary'!D58</f>
        <v>0</v>
      </c>
      <c r="E58" s="7">
        <f>'Payroll Summary'!E58</f>
        <v>0</v>
      </c>
      <c r="F58" s="7">
        <f>'Payroll Summary'!H58</f>
        <v>0</v>
      </c>
      <c r="G58" s="6">
        <f>'Payroll Summary'!W58</f>
        <v>0</v>
      </c>
      <c r="H58" s="14"/>
      <c r="I58" s="14"/>
      <c r="J58" s="14"/>
      <c r="K58" s="14"/>
      <c r="L58" s="14"/>
      <c r="M58" s="14"/>
      <c r="BV58" s="170"/>
    </row>
    <row r="59" spans="1:75" x14ac:dyDescent="0.25">
      <c r="A59" s="186">
        <f t="shared" si="0"/>
        <v>50</v>
      </c>
      <c r="B59" s="7">
        <f>'Payroll Summary'!B59</f>
        <v>0</v>
      </c>
      <c r="C59" s="8">
        <f>'Payroll Summary'!C59</f>
        <v>0</v>
      </c>
      <c r="D59" s="6">
        <f>'Payroll Summary'!D59</f>
        <v>0</v>
      </c>
      <c r="E59" s="7">
        <f>'Payroll Summary'!E59</f>
        <v>0</v>
      </c>
      <c r="F59" s="7">
        <f>'Payroll Summary'!H59</f>
        <v>0</v>
      </c>
      <c r="G59" s="6">
        <f>'Payroll Summary'!W59</f>
        <v>0</v>
      </c>
      <c r="H59" s="14"/>
      <c r="I59" s="14"/>
      <c r="J59" s="14"/>
      <c r="K59" s="14"/>
      <c r="L59" s="14"/>
      <c r="M59" s="14"/>
      <c r="BV59" s="170"/>
    </row>
    <row r="60" spans="1:75" x14ac:dyDescent="0.25">
      <c r="A60" s="186">
        <f t="shared" si="0"/>
        <v>51</v>
      </c>
      <c r="B60" s="7">
        <f>'Payroll Summary'!B60</f>
        <v>0</v>
      </c>
      <c r="C60" s="8">
        <f>'Payroll Summary'!C60</f>
        <v>0</v>
      </c>
      <c r="D60" s="6">
        <f>'Payroll Summary'!D60</f>
        <v>0</v>
      </c>
      <c r="E60" s="7">
        <f>'Payroll Summary'!E60</f>
        <v>0</v>
      </c>
      <c r="F60" s="7">
        <f>'Payroll Summary'!H60</f>
        <v>0</v>
      </c>
      <c r="G60" s="6">
        <f>'Payroll Summary'!W60</f>
        <v>0</v>
      </c>
      <c r="H60" s="14"/>
      <c r="I60" s="14"/>
      <c r="J60" s="14"/>
      <c r="K60" s="14"/>
      <c r="L60" s="14"/>
      <c r="M60" s="14"/>
      <c r="BV60" s="170"/>
    </row>
    <row r="61" spans="1:75" x14ac:dyDescent="0.25">
      <c r="A61" s="186">
        <f t="shared" si="0"/>
        <v>52</v>
      </c>
      <c r="B61" s="7">
        <f>'Payroll Summary'!B61</f>
        <v>0</v>
      </c>
      <c r="C61" s="8">
        <f>'Payroll Summary'!C61</f>
        <v>0</v>
      </c>
      <c r="D61" s="6">
        <f>'Payroll Summary'!D61</f>
        <v>0</v>
      </c>
      <c r="E61" s="7">
        <f>'Payroll Summary'!E61</f>
        <v>0</v>
      </c>
      <c r="F61" s="7">
        <f>'Payroll Summary'!H61</f>
        <v>0</v>
      </c>
      <c r="G61" s="6">
        <f>'Payroll Summary'!W61</f>
        <v>0</v>
      </c>
      <c r="H61" s="14"/>
      <c r="I61" s="14"/>
      <c r="J61" s="14"/>
      <c r="K61" s="14"/>
      <c r="L61" s="14"/>
      <c r="M61" s="14"/>
      <c r="BV61" s="170"/>
    </row>
    <row r="62" spans="1:75" x14ac:dyDescent="0.25">
      <c r="A62" s="186">
        <f t="shared" si="0"/>
        <v>53</v>
      </c>
      <c r="B62" s="7">
        <f>'Payroll Summary'!B62</f>
        <v>0</v>
      </c>
      <c r="C62" s="8">
        <f>'Payroll Summary'!C62</f>
        <v>0</v>
      </c>
      <c r="D62" s="6">
        <f>'Payroll Summary'!D62</f>
        <v>0</v>
      </c>
      <c r="E62" s="7">
        <f>'Payroll Summary'!E62</f>
        <v>0</v>
      </c>
      <c r="F62" s="7">
        <f>'Payroll Summary'!H62</f>
        <v>0</v>
      </c>
      <c r="G62" s="6">
        <f>'Payroll Summary'!W62</f>
        <v>0</v>
      </c>
      <c r="H62" s="14"/>
      <c r="I62" s="14"/>
      <c r="J62" s="14"/>
      <c r="K62" s="14"/>
      <c r="L62" s="14"/>
      <c r="M62" s="14"/>
      <c r="BV62" s="170"/>
    </row>
    <row r="63" spans="1:75" x14ac:dyDescent="0.25">
      <c r="A63" s="186">
        <f t="shared" si="0"/>
        <v>54</v>
      </c>
      <c r="B63" s="7">
        <f>'Payroll Summary'!B63</f>
        <v>0</v>
      </c>
      <c r="C63" s="8">
        <f>'Payroll Summary'!C63</f>
        <v>0</v>
      </c>
      <c r="D63" s="6">
        <f>'Payroll Summary'!D63</f>
        <v>0</v>
      </c>
      <c r="E63" s="7">
        <f>'Payroll Summary'!E63</f>
        <v>0</v>
      </c>
      <c r="F63" s="7">
        <f>'Payroll Summary'!H63</f>
        <v>0</v>
      </c>
      <c r="G63" s="6">
        <f>'Payroll Summary'!W63</f>
        <v>0</v>
      </c>
      <c r="H63" s="14"/>
      <c r="I63" s="14"/>
      <c r="J63" s="14"/>
      <c r="K63" s="14"/>
      <c r="L63" s="14"/>
      <c r="M63" s="14"/>
      <c r="BV63" s="170"/>
    </row>
    <row r="64" spans="1:75" x14ac:dyDescent="0.25">
      <c r="A64" s="186">
        <f t="shared" si="0"/>
        <v>55</v>
      </c>
      <c r="B64" s="7">
        <f>'Payroll Summary'!B64</f>
        <v>0</v>
      </c>
      <c r="C64" s="8">
        <f>'Payroll Summary'!C64</f>
        <v>0</v>
      </c>
      <c r="D64" s="6">
        <f>'Payroll Summary'!D64</f>
        <v>0</v>
      </c>
      <c r="E64" s="7">
        <f>'Payroll Summary'!E64</f>
        <v>0</v>
      </c>
      <c r="F64" s="7">
        <f>'Payroll Summary'!H64</f>
        <v>0</v>
      </c>
      <c r="G64" s="6">
        <f>'Payroll Summary'!W64</f>
        <v>0</v>
      </c>
      <c r="H64" s="14"/>
      <c r="I64" s="14"/>
      <c r="J64" s="14"/>
      <c r="K64" s="14"/>
      <c r="L64" s="14"/>
      <c r="M64" s="14"/>
      <c r="BV64" s="170"/>
    </row>
    <row r="65" spans="1:74" x14ac:dyDescent="0.25">
      <c r="A65" s="186">
        <f t="shared" si="0"/>
        <v>56</v>
      </c>
      <c r="B65" s="7">
        <f>'Payroll Summary'!B65</f>
        <v>0</v>
      </c>
      <c r="C65" s="8">
        <f>'Payroll Summary'!C65</f>
        <v>0</v>
      </c>
      <c r="D65" s="6">
        <f>'Payroll Summary'!D65</f>
        <v>0</v>
      </c>
      <c r="E65" s="7">
        <f>'Payroll Summary'!E65</f>
        <v>0</v>
      </c>
      <c r="F65" s="7">
        <f>'Payroll Summary'!H65</f>
        <v>0</v>
      </c>
      <c r="G65" s="6">
        <f>'Payroll Summary'!W65</f>
        <v>0</v>
      </c>
      <c r="H65" s="14"/>
      <c r="I65" s="14"/>
      <c r="J65" s="14"/>
      <c r="K65" s="14"/>
      <c r="L65" s="14"/>
      <c r="M65" s="14"/>
      <c r="BV65" s="170"/>
    </row>
    <row r="66" spans="1:74" x14ac:dyDescent="0.25">
      <c r="A66" s="186">
        <f t="shared" si="0"/>
        <v>57</v>
      </c>
      <c r="B66" s="7">
        <f>'Payroll Summary'!B66</f>
        <v>0</v>
      </c>
      <c r="C66" s="8">
        <f>'Payroll Summary'!C66</f>
        <v>0</v>
      </c>
      <c r="D66" s="6">
        <f>'Payroll Summary'!D66</f>
        <v>0</v>
      </c>
      <c r="E66" s="7">
        <f>'Payroll Summary'!E66</f>
        <v>0</v>
      </c>
      <c r="F66" s="7">
        <f>'Payroll Summary'!H66</f>
        <v>0</v>
      </c>
      <c r="G66" s="6">
        <f>'Payroll Summary'!W66</f>
        <v>0</v>
      </c>
      <c r="H66" s="14"/>
      <c r="I66" s="14"/>
      <c r="J66" s="14"/>
      <c r="K66" s="14"/>
      <c r="L66" s="14"/>
      <c r="M66" s="14"/>
      <c r="BV66" s="170"/>
    </row>
    <row r="67" spans="1:74" x14ac:dyDescent="0.25">
      <c r="A67" s="186">
        <f t="shared" si="0"/>
        <v>58</v>
      </c>
      <c r="B67" s="7">
        <f>'Payroll Summary'!B67</f>
        <v>0</v>
      </c>
      <c r="C67" s="8">
        <f>'Payroll Summary'!C67</f>
        <v>0</v>
      </c>
      <c r="D67" s="6">
        <f>'Payroll Summary'!D67</f>
        <v>0</v>
      </c>
      <c r="E67" s="7">
        <f>'Payroll Summary'!E67</f>
        <v>0</v>
      </c>
      <c r="F67" s="7">
        <f>'Payroll Summary'!H67</f>
        <v>0</v>
      </c>
      <c r="G67" s="6">
        <f>'Payroll Summary'!W67</f>
        <v>0</v>
      </c>
      <c r="H67" s="14"/>
      <c r="I67" s="14"/>
      <c r="J67" s="14"/>
      <c r="K67" s="14"/>
      <c r="L67" s="14"/>
      <c r="M67" s="14"/>
      <c r="BV67" s="170"/>
    </row>
    <row r="68" spans="1:74" x14ac:dyDescent="0.25">
      <c r="A68" s="186">
        <f t="shared" si="0"/>
        <v>59</v>
      </c>
      <c r="B68" s="7">
        <f>'Payroll Summary'!B68</f>
        <v>0</v>
      </c>
      <c r="C68" s="8">
        <f>'Payroll Summary'!C68</f>
        <v>0</v>
      </c>
      <c r="D68" s="6">
        <f>'Payroll Summary'!D68</f>
        <v>0</v>
      </c>
      <c r="E68" s="7">
        <f>'Payroll Summary'!E68</f>
        <v>0</v>
      </c>
      <c r="F68" s="7">
        <f>'Payroll Summary'!H68</f>
        <v>0</v>
      </c>
      <c r="G68" s="6">
        <f>'Payroll Summary'!W68</f>
        <v>0</v>
      </c>
      <c r="H68" s="14"/>
      <c r="I68" s="14"/>
      <c r="J68" s="14"/>
      <c r="K68" s="14"/>
      <c r="L68" s="14"/>
      <c r="M68" s="14"/>
      <c r="BV68" s="170"/>
    </row>
    <row r="69" spans="1:74" x14ac:dyDescent="0.25">
      <c r="A69" s="186">
        <f t="shared" si="0"/>
        <v>60</v>
      </c>
      <c r="B69" s="7">
        <f>'Payroll Summary'!B69</f>
        <v>0</v>
      </c>
      <c r="C69" s="8">
        <f>'Payroll Summary'!C69</f>
        <v>0</v>
      </c>
      <c r="D69" s="6">
        <f>'Payroll Summary'!D69</f>
        <v>0</v>
      </c>
      <c r="E69" s="7">
        <f>'Payroll Summary'!E69</f>
        <v>0</v>
      </c>
      <c r="F69" s="7">
        <f>'Payroll Summary'!H69</f>
        <v>0</v>
      </c>
      <c r="G69" s="6">
        <f>'Payroll Summary'!W69</f>
        <v>0</v>
      </c>
      <c r="H69" s="14"/>
      <c r="I69" s="14"/>
      <c r="J69" s="14"/>
      <c r="K69" s="14"/>
      <c r="L69" s="14"/>
      <c r="M69" s="14"/>
      <c r="BV69" s="170"/>
    </row>
    <row r="70" spans="1:74" x14ac:dyDescent="0.25">
      <c r="A70" s="186">
        <f t="shared" si="0"/>
        <v>61</v>
      </c>
      <c r="B70" s="7">
        <f>'Payroll Summary'!B70</f>
        <v>0</v>
      </c>
      <c r="C70" s="8">
        <f>'Payroll Summary'!C70</f>
        <v>0</v>
      </c>
      <c r="D70" s="6">
        <f>'Payroll Summary'!D70</f>
        <v>0</v>
      </c>
      <c r="E70" s="7">
        <f>'Payroll Summary'!E70</f>
        <v>0</v>
      </c>
      <c r="F70" s="7">
        <f>'Payroll Summary'!H70</f>
        <v>0</v>
      </c>
      <c r="G70" s="6">
        <f>'Payroll Summary'!W70</f>
        <v>0</v>
      </c>
      <c r="H70" s="14"/>
      <c r="I70" s="14"/>
      <c r="J70" s="14"/>
      <c r="K70" s="14"/>
      <c r="L70" s="14"/>
      <c r="M70" s="14"/>
      <c r="BV70" s="170"/>
    </row>
    <row r="71" spans="1:74" x14ac:dyDescent="0.25">
      <c r="A71" s="186">
        <f t="shared" si="0"/>
        <v>62</v>
      </c>
      <c r="B71" s="7">
        <f>'Payroll Summary'!B71</f>
        <v>0</v>
      </c>
      <c r="C71" s="8">
        <f>'Payroll Summary'!C71</f>
        <v>0</v>
      </c>
      <c r="D71" s="6">
        <f>'Payroll Summary'!D71</f>
        <v>0</v>
      </c>
      <c r="E71" s="7">
        <f>'Payroll Summary'!E71</f>
        <v>0</v>
      </c>
      <c r="F71" s="7">
        <f>'Payroll Summary'!H71</f>
        <v>0</v>
      </c>
      <c r="G71" s="6">
        <f>'Payroll Summary'!W71</f>
        <v>0</v>
      </c>
      <c r="H71" s="14"/>
      <c r="I71" s="14"/>
      <c r="J71" s="14"/>
      <c r="K71" s="14"/>
      <c r="L71" s="14"/>
      <c r="M71" s="14"/>
      <c r="BV71" s="170"/>
    </row>
    <row r="72" spans="1:74" x14ac:dyDescent="0.25">
      <c r="A72" s="186">
        <f t="shared" si="0"/>
        <v>63</v>
      </c>
      <c r="B72" s="7">
        <f>'Payroll Summary'!B72</f>
        <v>0</v>
      </c>
      <c r="C72" s="8">
        <f>'Payroll Summary'!C72</f>
        <v>0</v>
      </c>
      <c r="D72" s="6">
        <f>'Payroll Summary'!D72</f>
        <v>0</v>
      </c>
      <c r="E72" s="7">
        <f>'Payroll Summary'!E72</f>
        <v>0</v>
      </c>
      <c r="F72" s="7">
        <f>'Payroll Summary'!H72</f>
        <v>0</v>
      </c>
      <c r="G72" s="6">
        <f>'Payroll Summary'!W72</f>
        <v>0</v>
      </c>
      <c r="H72" s="14"/>
      <c r="I72" s="14"/>
      <c r="J72" s="14"/>
      <c r="K72" s="14"/>
      <c r="L72" s="14"/>
      <c r="M72" s="14"/>
      <c r="BV72" s="170"/>
    </row>
    <row r="73" spans="1:74" x14ac:dyDescent="0.25">
      <c r="A73" s="186">
        <f t="shared" si="0"/>
        <v>64</v>
      </c>
      <c r="B73" s="7">
        <f>'Payroll Summary'!B73</f>
        <v>0</v>
      </c>
      <c r="C73" s="8">
        <f>'Payroll Summary'!C73</f>
        <v>0</v>
      </c>
      <c r="D73" s="6">
        <f>'Payroll Summary'!D73</f>
        <v>0</v>
      </c>
      <c r="E73" s="7">
        <f>'Payroll Summary'!E73</f>
        <v>0</v>
      </c>
      <c r="F73" s="7">
        <f>'Payroll Summary'!H73</f>
        <v>0</v>
      </c>
      <c r="G73" s="6">
        <f>'Payroll Summary'!W73</f>
        <v>0</v>
      </c>
      <c r="H73" s="14"/>
      <c r="I73" s="14"/>
      <c r="J73" s="14"/>
      <c r="K73" s="14"/>
      <c r="L73" s="14"/>
      <c r="M73" s="14"/>
      <c r="BV73" s="170"/>
    </row>
    <row r="74" spans="1:74" x14ac:dyDescent="0.25">
      <c r="A74" s="186">
        <f t="shared" si="0"/>
        <v>65</v>
      </c>
      <c r="B74" s="7">
        <f>'Payroll Summary'!B74</f>
        <v>0</v>
      </c>
      <c r="C74" s="8">
        <f>'Payroll Summary'!C74</f>
        <v>0</v>
      </c>
      <c r="D74" s="6">
        <f>'Payroll Summary'!D74</f>
        <v>0</v>
      </c>
      <c r="E74" s="7">
        <f>'Payroll Summary'!E74</f>
        <v>0</v>
      </c>
      <c r="F74" s="7">
        <f>'Payroll Summary'!H74</f>
        <v>0</v>
      </c>
      <c r="G74" s="6">
        <f>'Payroll Summary'!W74</f>
        <v>0</v>
      </c>
      <c r="H74" s="14"/>
      <c r="I74" s="14"/>
      <c r="J74" s="14"/>
      <c r="K74" s="14"/>
      <c r="L74" s="14"/>
      <c r="M74" s="14"/>
      <c r="BV74" s="170"/>
    </row>
    <row r="75" spans="1:74" x14ac:dyDescent="0.25">
      <c r="A75" s="186">
        <f t="shared" ref="A75:A109" si="1">A74+1</f>
        <v>66</v>
      </c>
      <c r="B75" s="7">
        <f>'Payroll Summary'!B75</f>
        <v>0</v>
      </c>
      <c r="C75" s="8">
        <f>'Payroll Summary'!C75</f>
        <v>0</v>
      </c>
      <c r="D75" s="6">
        <f>'Payroll Summary'!D75</f>
        <v>0</v>
      </c>
      <c r="E75" s="7">
        <f>'Payroll Summary'!E75</f>
        <v>0</v>
      </c>
      <c r="F75" s="7">
        <f>'Payroll Summary'!H75</f>
        <v>0</v>
      </c>
      <c r="G75" s="6">
        <f>'Payroll Summary'!W75</f>
        <v>0</v>
      </c>
      <c r="H75" s="14"/>
      <c r="I75" s="14"/>
      <c r="J75" s="14"/>
      <c r="K75" s="14"/>
      <c r="L75" s="14"/>
      <c r="M75" s="14"/>
      <c r="BV75" s="170"/>
    </row>
    <row r="76" spans="1:74" x14ac:dyDescent="0.25">
      <c r="A76" s="186">
        <f t="shared" si="1"/>
        <v>67</v>
      </c>
      <c r="B76" s="7">
        <f>'Payroll Summary'!B76</f>
        <v>0</v>
      </c>
      <c r="C76" s="8">
        <f>'Payroll Summary'!C76</f>
        <v>0</v>
      </c>
      <c r="D76" s="6">
        <f>'Payroll Summary'!D76</f>
        <v>0</v>
      </c>
      <c r="E76" s="7">
        <f>'Payroll Summary'!E76</f>
        <v>0</v>
      </c>
      <c r="F76" s="7">
        <f>'Payroll Summary'!H76</f>
        <v>0</v>
      </c>
      <c r="G76" s="6">
        <f>'Payroll Summary'!W76</f>
        <v>0</v>
      </c>
      <c r="H76" s="14"/>
      <c r="I76" s="14"/>
      <c r="J76" s="14"/>
      <c r="K76" s="14"/>
      <c r="L76" s="14"/>
      <c r="M76" s="14"/>
      <c r="BV76" s="170"/>
    </row>
    <row r="77" spans="1:74" x14ac:dyDescent="0.25">
      <c r="A77" s="186">
        <f t="shared" si="1"/>
        <v>68</v>
      </c>
      <c r="B77" s="7">
        <f>'Payroll Summary'!B77</f>
        <v>0</v>
      </c>
      <c r="C77" s="8">
        <f>'Payroll Summary'!C77</f>
        <v>0</v>
      </c>
      <c r="D77" s="6">
        <f>'Payroll Summary'!D77</f>
        <v>0</v>
      </c>
      <c r="E77" s="7">
        <f>'Payroll Summary'!E77</f>
        <v>0</v>
      </c>
      <c r="F77" s="7">
        <f>'Payroll Summary'!H77</f>
        <v>0</v>
      </c>
      <c r="G77" s="6">
        <f>'Payroll Summary'!W77</f>
        <v>0</v>
      </c>
      <c r="H77" s="14"/>
      <c r="I77" s="14"/>
      <c r="J77" s="14"/>
      <c r="K77" s="14"/>
      <c r="L77" s="14"/>
      <c r="M77" s="14"/>
      <c r="BV77" s="170"/>
    </row>
    <row r="78" spans="1:74" x14ac:dyDescent="0.25">
      <c r="A78" s="186">
        <f t="shared" si="1"/>
        <v>69</v>
      </c>
      <c r="B78" s="7">
        <f>'Payroll Summary'!B78</f>
        <v>0</v>
      </c>
      <c r="C78" s="8">
        <f>'Payroll Summary'!C78</f>
        <v>0</v>
      </c>
      <c r="D78" s="6">
        <f>'Payroll Summary'!D78</f>
        <v>0</v>
      </c>
      <c r="E78" s="7">
        <f>'Payroll Summary'!E78</f>
        <v>0</v>
      </c>
      <c r="F78" s="7">
        <f>'Payroll Summary'!H78</f>
        <v>0</v>
      </c>
      <c r="G78" s="6">
        <f>'Payroll Summary'!W78</f>
        <v>0</v>
      </c>
      <c r="H78" s="14"/>
      <c r="I78" s="14"/>
      <c r="J78" s="14"/>
      <c r="K78" s="14"/>
      <c r="L78" s="14"/>
      <c r="M78" s="14"/>
      <c r="BV78" s="170"/>
    </row>
    <row r="79" spans="1:74" x14ac:dyDescent="0.25">
      <c r="A79" s="186">
        <f t="shared" si="1"/>
        <v>70</v>
      </c>
      <c r="B79" s="7">
        <f>'Payroll Summary'!B79</f>
        <v>0</v>
      </c>
      <c r="C79" s="8">
        <f>'Payroll Summary'!C79</f>
        <v>0</v>
      </c>
      <c r="D79" s="6">
        <f>'Payroll Summary'!D79</f>
        <v>0</v>
      </c>
      <c r="E79" s="7">
        <f>'Payroll Summary'!E79</f>
        <v>0</v>
      </c>
      <c r="F79" s="7">
        <f>'Payroll Summary'!H79</f>
        <v>0</v>
      </c>
      <c r="G79" s="6">
        <f>'Payroll Summary'!W79</f>
        <v>0</v>
      </c>
      <c r="H79" s="14"/>
      <c r="I79" s="14"/>
      <c r="J79" s="14"/>
      <c r="K79" s="14"/>
      <c r="L79" s="14"/>
      <c r="M79" s="14"/>
      <c r="BV79" s="170"/>
    </row>
    <row r="80" spans="1:74" x14ac:dyDescent="0.25">
      <c r="A80" s="186">
        <f t="shared" si="1"/>
        <v>71</v>
      </c>
      <c r="B80" s="7">
        <f>'Payroll Summary'!B80</f>
        <v>0</v>
      </c>
      <c r="C80" s="8">
        <f>'Payroll Summary'!C80</f>
        <v>0</v>
      </c>
      <c r="D80" s="6">
        <f>'Payroll Summary'!D80</f>
        <v>0</v>
      </c>
      <c r="E80" s="7">
        <f>'Payroll Summary'!E80</f>
        <v>0</v>
      </c>
      <c r="F80" s="7">
        <f>'Payroll Summary'!H80</f>
        <v>0</v>
      </c>
      <c r="G80" s="6">
        <f>'Payroll Summary'!W80</f>
        <v>0</v>
      </c>
      <c r="H80" s="14"/>
      <c r="I80" s="14"/>
      <c r="J80" s="14"/>
      <c r="K80" s="14"/>
      <c r="L80" s="14"/>
      <c r="M80" s="14"/>
      <c r="BV80" s="170"/>
    </row>
    <row r="81" spans="1:74" x14ac:dyDescent="0.25">
      <c r="A81" s="186">
        <f t="shared" si="1"/>
        <v>72</v>
      </c>
      <c r="B81" s="7">
        <f>'Payroll Summary'!B81</f>
        <v>0</v>
      </c>
      <c r="C81" s="8">
        <f>'Payroll Summary'!C81</f>
        <v>0</v>
      </c>
      <c r="D81" s="6">
        <f>'Payroll Summary'!D81</f>
        <v>0</v>
      </c>
      <c r="E81" s="7">
        <f>'Payroll Summary'!E81</f>
        <v>0</v>
      </c>
      <c r="F81" s="7">
        <f>'Payroll Summary'!H81</f>
        <v>0</v>
      </c>
      <c r="G81" s="6">
        <f>'Payroll Summary'!W81</f>
        <v>0</v>
      </c>
      <c r="H81" s="14"/>
      <c r="I81" s="14"/>
      <c r="J81" s="14"/>
      <c r="K81" s="14"/>
      <c r="L81" s="14"/>
      <c r="M81" s="14"/>
      <c r="BV81" s="170" t="s">
        <v>19</v>
      </c>
    </row>
    <row r="82" spans="1:74" x14ac:dyDescent="0.25">
      <c r="A82" s="186">
        <f t="shared" si="1"/>
        <v>73</v>
      </c>
      <c r="B82" s="7">
        <f>'Payroll Summary'!B82</f>
        <v>0</v>
      </c>
      <c r="C82" s="8">
        <f>'Payroll Summary'!C82</f>
        <v>0</v>
      </c>
      <c r="D82" s="6">
        <f>'Payroll Summary'!D82</f>
        <v>0</v>
      </c>
      <c r="E82" s="7">
        <f>'Payroll Summary'!E82</f>
        <v>0</v>
      </c>
      <c r="F82" s="7">
        <f>'Payroll Summary'!H82</f>
        <v>0</v>
      </c>
      <c r="G82" s="6">
        <f>'Payroll Summary'!W82</f>
        <v>0</v>
      </c>
      <c r="H82" s="14"/>
      <c r="I82" s="14"/>
      <c r="J82" s="14"/>
      <c r="K82" s="14"/>
      <c r="L82" s="14"/>
      <c r="M82" s="14"/>
      <c r="BV82" s="170"/>
    </row>
    <row r="83" spans="1:74" x14ac:dyDescent="0.25">
      <c r="A83" s="186">
        <f t="shared" si="1"/>
        <v>74</v>
      </c>
      <c r="B83" s="7">
        <f>'Payroll Summary'!B83</f>
        <v>0</v>
      </c>
      <c r="C83" s="8">
        <f>'Payroll Summary'!C83</f>
        <v>0</v>
      </c>
      <c r="D83" s="6">
        <f>'Payroll Summary'!D83</f>
        <v>0</v>
      </c>
      <c r="E83" s="7">
        <f>'Payroll Summary'!E83</f>
        <v>0</v>
      </c>
      <c r="F83" s="7">
        <f>'Payroll Summary'!H83</f>
        <v>0</v>
      </c>
      <c r="G83" s="6">
        <f>'Payroll Summary'!W83</f>
        <v>0</v>
      </c>
      <c r="H83" s="14"/>
      <c r="I83" s="14"/>
      <c r="J83" s="14"/>
      <c r="K83" s="14"/>
      <c r="L83" s="14"/>
      <c r="M83" s="14"/>
      <c r="BV83" s="170"/>
    </row>
    <row r="84" spans="1:74" x14ac:dyDescent="0.25">
      <c r="A84" s="186">
        <f t="shared" si="1"/>
        <v>75</v>
      </c>
      <c r="B84" s="7">
        <f>'Payroll Summary'!B84</f>
        <v>0</v>
      </c>
      <c r="C84" s="8">
        <f>'Payroll Summary'!C84</f>
        <v>0</v>
      </c>
      <c r="D84" s="6">
        <f>'Payroll Summary'!D84</f>
        <v>0</v>
      </c>
      <c r="E84" s="7">
        <f>'Payroll Summary'!E84</f>
        <v>0</v>
      </c>
      <c r="F84" s="7">
        <f>'Payroll Summary'!H84</f>
        <v>0</v>
      </c>
      <c r="G84" s="6">
        <f>'Payroll Summary'!W84</f>
        <v>0</v>
      </c>
      <c r="H84" s="14"/>
      <c r="I84" s="14"/>
      <c r="J84" s="14"/>
      <c r="K84" s="14"/>
      <c r="L84" s="14"/>
      <c r="M84" s="14"/>
      <c r="BV84" s="170"/>
    </row>
    <row r="85" spans="1:74" x14ac:dyDescent="0.25">
      <c r="A85" s="186">
        <f t="shared" si="1"/>
        <v>76</v>
      </c>
      <c r="B85" s="7">
        <f>'Payroll Summary'!B85</f>
        <v>0</v>
      </c>
      <c r="C85" s="8">
        <f>'Payroll Summary'!C85</f>
        <v>0</v>
      </c>
      <c r="D85" s="6">
        <f>'Payroll Summary'!D85</f>
        <v>0</v>
      </c>
      <c r="E85" s="7">
        <f>'Payroll Summary'!E85</f>
        <v>0</v>
      </c>
      <c r="F85" s="7">
        <f>'Payroll Summary'!H85</f>
        <v>0</v>
      </c>
      <c r="G85" s="6">
        <f>'Payroll Summary'!W85</f>
        <v>0</v>
      </c>
      <c r="H85" s="14"/>
      <c r="I85" s="14"/>
      <c r="J85" s="14"/>
      <c r="K85" s="14"/>
      <c r="L85" s="14"/>
      <c r="M85" s="14"/>
      <c r="BV85" s="170"/>
    </row>
    <row r="86" spans="1:74" x14ac:dyDescent="0.25">
      <c r="A86" s="186">
        <f t="shared" si="1"/>
        <v>77</v>
      </c>
      <c r="B86" s="7">
        <f>'Payroll Summary'!B86</f>
        <v>0</v>
      </c>
      <c r="C86" s="8">
        <f>'Payroll Summary'!C86</f>
        <v>0</v>
      </c>
      <c r="D86" s="6">
        <f>'Payroll Summary'!D86</f>
        <v>0</v>
      </c>
      <c r="E86" s="7">
        <f>'Payroll Summary'!E86</f>
        <v>0</v>
      </c>
      <c r="F86" s="7">
        <f>'Payroll Summary'!H86</f>
        <v>0</v>
      </c>
      <c r="G86" s="6">
        <f>'Payroll Summary'!W86</f>
        <v>0</v>
      </c>
      <c r="H86" s="14"/>
      <c r="I86" s="14"/>
      <c r="J86" s="14"/>
      <c r="K86" s="14"/>
      <c r="L86" s="14"/>
      <c r="M86" s="14"/>
      <c r="BV86" s="170"/>
    </row>
    <row r="87" spans="1:74" x14ac:dyDescent="0.25">
      <c r="A87" s="186">
        <f t="shared" si="1"/>
        <v>78</v>
      </c>
      <c r="B87" s="7">
        <f>'Payroll Summary'!B87</f>
        <v>0</v>
      </c>
      <c r="C87" s="8">
        <f>'Payroll Summary'!C87</f>
        <v>0</v>
      </c>
      <c r="D87" s="6">
        <f>'Payroll Summary'!D87</f>
        <v>0</v>
      </c>
      <c r="E87" s="7">
        <f>'Payroll Summary'!E87</f>
        <v>0</v>
      </c>
      <c r="F87" s="7">
        <f>'Payroll Summary'!H87</f>
        <v>0</v>
      </c>
      <c r="G87" s="6">
        <f>'Payroll Summary'!W87</f>
        <v>0</v>
      </c>
      <c r="H87" s="14"/>
      <c r="I87" s="14"/>
      <c r="J87" s="14"/>
      <c r="K87" s="14"/>
      <c r="L87" s="14"/>
      <c r="M87" s="14"/>
      <c r="BV87" s="170"/>
    </row>
    <row r="88" spans="1:74" x14ac:dyDescent="0.25">
      <c r="A88" s="186">
        <f t="shared" si="1"/>
        <v>79</v>
      </c>
      <c r="B88" s="7">
        <f>'Payroll Summary'!B88</f>
        <v>0</v>
      </c>
      <c r="C88" s="8">
        <f>'Payroll Summary'!C88</f>
        <v>0</v>
      </c>
      <c r="D88" s="6">
        <f>'Payroll Summary'!D88</f>
        <v>0</v>
      </c>
      <c r="E88" s="7">
        <f>'Payroll Summary'!E88</f>
        <v>0</v>
      </c>
      <c r="F88" s="7">
        <f>'Payroll Summary'!H88</f>
        <v>0</v>
      </c>
      <c r="G88" s="6">
        <f>'Payroll Summary'!W88</f>
        <v>0</v>
      </c>
      <c r="H88" s="14"/>
      <c r="I88" s="14"/>
      <c r="J88" s="14"/>
      <c r="K88" s="14"/>
      <c r="L88" s="14"/>
      <c r="M88" s="14"/>
      <c r="BV88" s="170"/>
    </row>
    <row r="89" spans="1:74" x14ac:dyDescent="0.25">
      <c r="A89" s="186">
        <f t="shared" si="1"/>
        <v>80</v>
      </c>
      <c r="B89" s="7">
        <f>'Payroll Summary'!B89</f>
        <v>0</v>
      </c>
      <c r="C89" s="8">
        <f>'Payroll Summary'!C89</f>
        <v>0</v>
      </c>
      <c r="D89" s="6">
        <f>'Payroll Summary'!D89</f>
        <v>0</v>
      </c>
      <c r="E89" s="7">
        <f>'Payroll Summary'!E89</f>
        <v>0</v>
      </c>
      <c r="F89" s="7">
        <f>'Payroll Summary'!H89</f>
        <v>0</v>
      </c>
      <c r="G89" s="6">
        <f>'Payroll Summary'!W89</f>
        <v>0</v>
      </c>
      <c r="H89" s="14"/>
      <c r="I89" s="14"/>
      <c r="J89" s="14"/>
      <c r="K89" s="14"/>
      <c r="L89" s="14"/>
      <c r="M89" s="14"/>
      <c r="BV89" s="170"/>
    </row>
    <row r="90" spans="1:74" x14ac:dyDescent="0.25">
      <c r="A90" s="186">
        <f t="shared" si="1"/>
        <v>81</v>
      </c>
      <c r="B90" s="7">
        <f>'Payroll Summary'!B90</f>
        <v>0</v>
      </c>
      <c r="C90" s="8">
        <f>'Payroll Summary'!C90</f>
        <v>0</v>
      </c>
      <c r="D90" s="6">
        <f>'Payroll Summary'!D90</f>
        <v>0</v>
      </c>
      <c r="E90" s="7">
        <f>'Payroll Summary'!E90</f>
        <v>0</v>
      </c>
      <c r="F90" s="7">
        <f>'Payroll Summary'!H90</f>
        <v>0</v>
      </c>
      <c r="G90" s="6">
        <f>'Payroll Summary'!W90</f>
        <v>0</v>
      </c>
      <c r="H90" s="14"/>
      <c r="I90" s="14"/>
      <c r="J90" s="14"/>
      <c r="K90" s="14"/>
      <c r="L90" s="14"/>
      <c r="M90" s="14"/>
      <c r="BV90" s="170"/>
    </row>
    <row r="91" spans="1:74" x14ac:dyDescent="0.25">
      <c r="A91" s="186">
        <f t="shared" si="1"/>
        <v>82</v>
      </c>
      <c r="B91" s="7">
        <f>'Payroll Summary'!B91</f>
        <v>0</v>
      </c>
      <c r="C91" s="8">
        <f>'Payroll Summary'!C91</f>
        <v>0</v>
      </c>
      <c r="D91" s="6">
        <f>'Payroll Summary'!D91</f>
        <v>0</v>
      </c>
      <c r="E91" s="7">
        <f>'Payroll Summary'!E91</f>
        <v>0</v>
      </c>
      <c r="F91" s="7">
        <f>'Payroll Summary'!H91</f>
        <v>0</v>
      </c>
      <c r="G91" s="6">
        <f>'Payroll Summary'!W91</f>
        <v>0</v>
      </c>
      <c r="H91" s="14"/>
      <c r="I91" s="14"/>
      <c r="J91" s="14"/>
      <c r="K91" s="14"/>
      <c r="L91" s="14"/>
      <c r="M91" s="14"/>
      <c r="BV91" s="170"/>
    </row>
    <row r="92" spans="1:74" x14ac:dyDescent="0.25">
      <c r="A92" s="186">
        <f t="shared" si="1"/>
        <v>83</v>
      </c>
      <c r="B92" s="7">
        <f>'Payroll Summary'!B92</f>
        <v>0</v>
      </c>
      <c r="C92" s="8">
        <f>'Payroll Summary'!C92</f>
        <v>0</v>
      </c>
      <c r="D92" s="6">
        <f>'Payroll Summary'!D92</f>
        <v>0</v>
      </c>
      <c r="E92" s="7">
        <f>'Payroll Summary'!E92</f>
        <v>0</v>
      </c>
      <c r="F92" s="7">
        <f>'Payroll Summary'!H92</f>
        <v>0</v>
      </c>
      <c r="G92" s="6">
        <f>'Payroll Summary'!W92</f>
        <v>0</v>
      </c>
      <c r="H92" s="14"/>
      <c r="I92" s="14"/>
      <c r="J92" s="14"/>
      <c r="K92" s="14"/>
      <c r="L92" s="14"/>
      <c r="M92" s="14"/>
      <c r="BV92" s="170"/>
    </row>
    <row r="93" spans="1:74" x14ac:dyDescent="0.25">
      <c r="A93" s="186">
        <f t="shared" si="1"/>
        <v>84</v>
      </c>
      <c r="B93" s="7">
        <f>'Payroll Summary'!B93</f>
        <v>0</v>
      </c>
      <c r="C93" s="8">
        <f>'Payroll Summary'!C93</f>
        <v>0</v>
      </c>
      <c r="D93" s="6">
        <f>'Payroll Summary'!D93</f>
        <v>0</v>
      </c>
      <c r="E93" s="7">
        <f>'Payroll Summary'!E93</f>
        <v>0</v>
      </c>
      <c r="F93" s="7">
        <f>'Payroll Summary'!H93</f>
        <v>0</v>
      </c>
      <c r="G93" s="6">
        <f>'Payroll Summary'!W93</f>
        <v>0</v>
      </c>
      <c r="H93" s="14"/>
      <c r="I93" s="14"/>
      <c r="J93" s="14"/>
      <c r="K93" s="14"/>
      <c r="L93" s="14"/>
      <c r="M93" s="14"/>
      <c r="BV93" s="170"/>
    </row>
    <row r="94" spans="1:74" x14ac:dyDescent="0.25">
      <c r="A94" s="186">
        <f t="shared" si="1"/>
        <v>85</v>
      </c>
      <c r="B94" s="7">
        <f>'Payroll Summary'!B94</f>
        <v>0</v>
      </c>
      <c r="C94" s="8">
        <f>'Payroll Summary'!C94</f>
        <v>0</v>
      </c>
      <c r="D94" s="6">
        <f>'Payroll Summary'!D94</f>
        <v>0</v>
      </c>
      <c r="E94" s="7">
        <f>'Payroll Summary'!E94</f>
        <v>0</v>
      </c>
      <c r="F94" s="7">
        <f>'Payroll Summary'!H94</f>
        <v>0</v>
      </c>
      <c r="G94" s="6">
        <f>'Payroll Summary'!W94</f>
        <v>0</v>
      </c>
      <c r="H94" s="14"/>
      <c r="I94" s="14"/>
      <c r="J94" s="14"/>
      <c r="K94" s="14"/>
      <c r="L94" s="14"/>
      <c r="M94" s="14"/>
      <c r="BV94" s="170"/>
    </row>
    <row r="95" spans="1:74" x14ac:dyDescent="0.25">
      <c r="A95" s="186">
        <f t="shared" si="1"/>
        <v>86</v>
      </c>
      <c r="B95" s="7">
        <f>'Payroll Summary'!B95</f>
        <v>0</v>
      </c>
      <c r="C95" s="8">
        <f>'Payroll Summary'!C95</f>
        <v>0</v>
      </c>
      <c r="D95" s="6">
        <f>'Payroll Summary'!D95</f>
        <v>0</v>
      </c>
      <c r="E95" s="7">
        <f>'Payroll Summary'!E95</f>
        <v>0</v>
      </c>
      <c r="F95" s="7">
        <f>'Payroll Summary'!H95</f>
        <v>0</v>
      </c>
      <c r="G95" s="6">
        <f>'Payroll Summary'!W95</f>
        <v>0</v>
      </c>
      <c r="H95" s="14"/>
      <c r="I95" s="14"/>
      <c r="J95" s="14"/>
      <c r="K95" s="14"/>
      <c r="L95" s="14"/>
      <c r="M95" s="14"/>
      <c r="BV95" s="170"/>
    </row>
    <row r="96" spans="1:74" x14ac:dyDescent="0.25">
      <c r="A96" s="186">
        <f t="shared" si="1"/>
        <v>87</v>
      </c>
      <c r="B96" s="7">
        <f>'Payroll Summary'!B96</f>
        <v>0</v>
      </c>
      <c r="C96" s="8">
        <f>'Payroll Summary'!C96</f>
        <v>0</v>
      </c>
      <c r="D96" s="6">
        <f>'Payroll Summary'!D96</f>
        <v>0</v>
      </c>
      <c r="E96" s="7">
        <f>'Payroll Summary'!E96</f>
        <v>0</v>
      </c>
      <c r="F96" s="7">
        <f>'Payroll Summary'!H96</f>
        <v>0</v>
      </c>
      <c r="G96" s="6">
        <f>'Payroll Summary'!W96</f>
        <v>0</v>
      </c>
      <c r="H96" s="14"/>
      <c r="I96" s="14"/>
      <c r="J96" s="14"/>
      <c r="K96" s="14"/>
      <c r="L96" s="14"/>
      <c r="M96" s="14"/>
      <c r="BV96" s="170"/>
    </row>
    <row r="97" spans="1:74" x14ac:dyDescent="0.25">
      <c r="A97" s="186">
        <f t="shared" si="1"/>
        <v>88</v>
      </c>
      <c r="B97" s="7">
        <f>'Payroll Summary'!B97</f>
        <v>0</v>
      </c>
      <c r="C97" s="8">
        <f>'Payroll Summary'!C97</f>
        <v>0</v>
      </c>
      <c r="D97" s="6">
        <f>'Payroll Summary'!D97</f>
        <v>0</v>
      </c>
      <c r="E97" s="7">
        <f>'Payroll Summary'!E97</f>
        <v>0</v>
      </c>
      <c r="F97" s="7">
        <f>'Payroll Summary'!H97</f>
        <v>0</v>
      </c>
      <c r="G97" s="6">
        <f>'Payroll Summary'!W97</f>
        <v>0</v>
      </c>
      <c r="H97" s="14"/>
      <c r="I97" s="14"/>
      <c r="J97" s="14"/>
      <c r="K97" s="14"/>
      <c r="L97" s="14"/>
      <c r="M97" s="14"/>
      <c r="BV97" s="170"/>
    </row>
    <row r="98" spans="1:74" x14ac:dyDescent="0.25">
      <c r="A98" s="186">
        <f t="shared" si="1"/>
        <v>89</v>
      </c>
      <c r="B98" s="7">
        <f>'Payroll Summary'!B98</f>
        <v>0</v>
      </c>
      <c r="C98" s="8">
        <f>'Payroll Summary'!C98</f>
        <v>0</v>
      </c>
      <c r="D98" s="6">
        <f>'Payroll Summary'!D98</f>
        <v>0</v>
      </c>
      <c r="E98" s="7">
        <f>'Payroll Summary'!E98</f>
        <v>0</v>
      </c>
      <c r="F98" s="7">
        <f>'Payroll Summary'!H98</f>
        <v>0</v>
      </c>
      <c r="G98" s="6">
        <f>'Payroll Summary'!W98</f>
        <v>0</v>
      </c>
      <c r="H98" s="14"/>
      <c r="I98" s="14"/>
      <c r="J98" s="14"/>
      <c r="K98" s="14"/>
      <c r="L98" s="14"/>
      <c r="M98" s="14"/>
      <c r="BV98" s="170"/>
    </row>
    <row r="99" spans="1:74" x14ac:dyDescent="0.25">
      <c r="A99" s="186">
        <f t="shared" si="1"/>
        <v>90</v>
      </c>
      <c r="B99" s="7">
        <f>'Payroll Summary'!B99</f>
        <v>0</v>
      </c>
      <c r="C99" s="8">
        <f>'Payroll Summary'!C99</f>
        <v>0</v>
      </c>
      <c r="D99" s="6">
        <f>'Payroll Summary'!D99</f>
        <v>0</v>
      </c>
      <c r="E99" s="7">
        <f>'Payroll Summary'!E99</f>
        <v>0</v>
      </c>
      <c r="F99" s="7">
        <f>'Payroll Summary'!H99</f>
        <v>0</v>
      </c>
      <c r="G99" s="6">
        <f>'Payroll Summary'!W99</f>
        <v>0</v>
      </c>
      <c r="H99" s="14"/>
      <c r="I99" s="14"/>
      <c r="J99" s="14"/>
      <c r="K99" s="14"/>
      <c r="L99" s="14"/>
      <c r="M99" s="14"/>
      <c r="BV99" s="170"/>
    </row>
    <row r="100" spans="1:74" x14ac:dyDescent="0.25">
      <c r="A100" s="186">
        <f t="shared" si="1"/>
        <v>91</v>
      </c>
      <c r="B100" s="7">
        <f>'Payroll Summary'!B100</f>
        <v>0</v>
      </c>
      <c r="C100" s="8">
        <f>'Payroll Summary'!C100</f>
        <v>0</v>
      </c>
      <c r="D100" s="6">
        <f>'Payroll Summary'!D100</f>
        <v>0</v>
      </c>
      <c r="E100" s="7">
        <f>'Payroll Summary'!E100</f>
        <v>0</v>
      </c>
      <c r="F100" s="7">
        <f>'Payroll Summary'!H100</f>
        <v>0</v>
      </c>
      <c r="G100" s="6">
        <f>'Payroll Summary'!W100</f>
        <v>0</v>
      </c>
      <c r="H100" s="14"/>
      <c r="I100" s="14"/>
      <c r="J100" s="14"/>
      <c r="K100" s="14"/>
      <c r="L100" s="14"/>
      <c r="M100" s="14"/>
      <c r="BV100" s="170"/>
    </row>
    <row r="101" spans="1:74" x14ac:dyDescent="0.25">
      <c r="A101" s="186">
        <f t="shared" si="1"/>
        <v>92</v>
      </c>
      <c r="B101" s="7">
        <f>'Payroll Summary'!B101</f>
        <v>0</v>
      </c>
      <c r="C101" s="8">
        <f>'Payroll Summary'!C101</f>
        <v>0</v>
      </c>
      <c r="D101" s="6">
        <f>'Payroll Summary'!D101</f>
        <v>0</v>
      </c>
      <c r="E101" s="7">
        <f>'Payroll Summary'!E101</f>
        <v>0</v>
      </c>
      <c r="F101" s="7">
        <f>'Payroll Summary'!H101</f>
        <v>0</v>
      </c>
      <c r="G101" s="6">
        <f>'Payroll Summary'!W101</f>
        <v>0</v>
      </c>
      <c r="H101" s="14"/>
      <c r="I101" s="14"/>
      <c r="J101" s="14"/>
      <c r="K101" s="14"/>
      <c r="L101" s="14"/>
      <c r="M101" s="14"/>
      <c r="BV101" s="170"/>
    </row>
    <row r="102" spans="1:74" x14ac:dyDescent="0.25">
      <c r="A102" s="186">
        <f t="shared" si="1"/>
        <v>93</v>
      </c>
      <c r="B102" s="7">
        <f>'Payroll Summary'!B102</f>
        <v>0</v>
      </c>
      <c r="C102" s="8">
        <f>'Payroll Summary'!C102</f>
        <v>0</v>
      </c>
      <c r="D102" s="6">
        <f>'Payroll Summary'!D102</f>
        <v>0</v>
      </c>
      <c r="E102" s="7">
        <f>'Payroll Summary'!E102</f>
        <v>0</v>
      </c>
      <c r="F102" s="7">
        <f>'Payroll Summary'!H102</f>
        <v>0</v>
      </c>
      <c r="G102" s="6">
        <f>'Payroll Summary'!W102</f>
        <v>0</v>
      </c>
      <c r="H102" s="14"/>
      <c r="I102" s="14"/>
      <c r="J102" s="14"/>
      <c r="K102" s="14"/>
      <c r="L102" s="14"/>
      <c r="M102" s="14"/>
      <c r="BV102" s="170"/>
    </row>
    <row r="103" spans="1:74" x14ac:dyDescent="0.25">
      <c r="A103" s="186">
        <f t="shared" si="1"/>
        <v>94</v>
      </c>
      <c r="B103" s="7">
        <f>'Payroll Summary'!B103</f>
        <v>0</v>
      </c>
      <c r="C103" s="8">
        <f>'Payroll Summary'!C103</f>
        <v>0</v>
      </c>
      <c r="D103" s="6">
        <f>'Payroll Summary'!D103</f>
        <v>0</v>
      </c>
      <c r="E103" s="7">
        <f>'Payroll Summary'!E103</f>
        <v>0</v>
      </c>
      <c r="F103" s="7">
        <f>'Payroll Summary'!H103</f>
        <v>0</v>
      </c>
      <c r="G103" s="6">
        <f>'Payroll Summary'!W103</f>
        <v>0</v>
      </c>
      <c r="H103" s="14"/>
      <c r="I103" s="14"/>
      <c r="J103" s="14"/>
      <c r="K103" s="14"/>
      <c r="L103" s="14"/>
      <c r="M103" s="14"/>
      <c r="BV103" s="170"/>
    </row>
    <row r="104" spans="1:74" x14ac:dyDescent="0.25">
      <c r="A104" s="186">
        <f t="shared" si="1"/>
        <v>95</v>
      </c>
      <c r="B104" s="7">
        <f>'Payroll Summary'!B104</f>
        <v>0</v>
      </c>
      <c r="C104" s="8">
        <f>'Payroll Summary'!C104</f>
        <v>0</v>
      </c>
      <c r="D104" s="6">
        <f>'Payroll Summary'!D104</f>
        <v>0</v>
      </c>
      <c r="E104" s="7">
        <f>'Payroll Summary'!E104</f>
        <v>0</v>
      </c>
      <c r="F104" s="7">
        <f>'Payroll Summary'!H104</f>
        <v>0</v>
      </c>
      <c r="G104" s="6">
        <f>'Payroll Summary'!W104</f>
        <v>0</v>
      </c>
      <c r="H104" s="14"/>
      <c r="I104" s="14"/>
      <c r="J104" s="14"/>
      <c r="K104" s="14"/>
      <c r="L104" s="14"/>
      <c r="M104" s="14"/>
      <c r="BV104" s="170"/>
    </row>
    <row r="105" spans="1:74" x14ac:dyDescent="0.25">
      <c r="A105" s="186">
        <f t="shared" si="1"/>
        <v>96</v>
      </c>
      <c r="B105" s="7">
        <f>'Payroll Summary'!B105</f>
        <v>0</v>
      </c>
      <c r="C105" s="8">
        <f>'Payroll Summary'!C105</f>
        <v>0</v>
      </c>
      <c r="D105" s="6">
        <f>'Payroll Summary'!D105</f>
        <v>0</v>
      </c>
      <c r="E105" s="7">
        <f>'Payroll Summary'!E105</f>
        <v>0</v>
      </c>
      <c r="F105" s="7">
        <f>'Payroll Summary'!H105</f>
        <v>0</v>
      </c>
      <c r="G105" s="6">
        <f>'Payroll Summary'!W105</f>
        <v>0</v>
      </c>
      <c r="H105" s="14"/>
      <c r="I105" s="14"/>
      <c r="J105" s="14"/>
      <c r="K105" s="14"/>
      <c r="L105" s="14"/>
      <c r="M105" s="14"/>
      <c r="BV105" s="170"/>
    </row>
    <row r="106" spans="1:74" x14ac:dyDescent="0.25">
      <c r="A106" s="186">
        <f t="shared" si="1"/>
        <v>97</v>
      </c>
      <c r="B106" s="7">
        <f>'Payroll Summary'!B106</f>
        <v>0</v>
      </c>
      <c r="C106" s="8">
        <f>'Payroll Summary'!C106</f>
        <v>0</v>
      </c>
      <c r="D106" s="6">
        <f>'Payroll Summary'!D106</f>
        <v>0</v>
      </c>
      <c r="E106" s="7">
        <f>'Payroll Summary'!E106</f>
        <v>0</v>
      </c>
      <c r="F106" s="7">
        <f>'Payroll Summary'!H106</f>
        <v>0</v>
      </c>
      <c r="G106" s="6">
        <f>'Payroll Summary'!W106</f>
        <v>0</v>
      </c>
      <c r="H106" s="14"/>
      <c r="I106" s="14"/>
      <c r="J106" s="14"/>
      <c r="K106" s="14"/>
      <c r="L106" s="14"/>
      <c r="M106" s="14"/>
      <c r="BV106" s="170"/>
    </row>
    <row r="107" spans="1:74" x14ac:dyDescent="0.25">
      <c r="A107" s="186">
        <f t="shared" si="1"/>
        <v>98</v>
      </c>
      <c r="B107" s="7">
        <f>'Payroll Summary'!B107</f>
        <v>0</v>
      </c>
      <c r="C107" s="8">
        <f>'Payroll Summary'!C107</f>
        <v>0</v>
      </c>
      <c r="D107" s="6">
        <f>'Payroll Summary'!D107</f>
        <v>0</v>
      </c>
      <c r="E107" s="7">
        <f>'Payroll Summary'!E107</f>
        <v>0</v>
      </c>
      <c r="F107" s="7">
        <f>'Payroll Summary'!H107</f>
        <v>0</v>
      </c>
      <c r="G107" s="6">
        <f>'Payroll Summary'!W107</f>
        <v>0</v>
      </c>
      <c r="H107" s="14"/>
      <c r="I107" s="14"/>
      <c r="J107" s="14"/>
      <c r="K107" s="14"/>
      <c r="L107" s="14"/>
      <c r="M107" s="14"/>
      <c r="BV107" s="170"/>
    </row>
    <row r="108" spans="1:74" x14ac:dyDescent="0.25">
      <c r="A108" s="186">
        <f t="shared" si="1"/>
        <v>99</v>
      </c>
      <c r="B108" s="7">
        <f>'Payroll Summary'!B108</f>
        <v>0</v>
      </c>
      <c r="C108" s="8">
        <f>'Payroll Summary'!C108</f>
        <v>0</v>
      </c>
      <c r="D108" s="6">
        <f>'Payroll Summary'!D108</f>
        <v>0</v>
      </c>
      <c r="E108" s="7">
        <f>'Payroll Summary'!E108</f>
        <v>0</v>
      </c>
      <c r="F108" s="7">
        <f>'Payroll Summary'!H108</f>
        <v>0</v>
      </c>
      <c r="G108" s="6">
        <f>'Payroll Summary'!W108</f>
        <v>0</v>
      </c>
      <c r="H108" s="14"/>
      <c r="I108" s="14"/>
      <c r="J108" s="14"/>
      <c r="K108" s="14"/>
      <c r="L108" s="14"/>
      <c r="M108" s="14"/>
      <c r="BV108" s="170"/>
    </row>
    <row r="109" spans="1:74" x14ac:dyDescent="0.25">
      <c r="A109" s="186">
        <f t="shared" si="1"/>
        <v>100</v>
      </c>
      <c r="B109" s="7">
        <f>'Payroll Summary'!B109</f>
        <v>0</v>
      </c>
      <c r="C109" s="8">
        <f>'Payroll Summary'!C109</f>
        <v>0</v>
      </c>
      <c r="D109" s="6">
        <f>'Payroll Summary'!D109</f>
        <v>0</v>
      </c>
      <c r="E109" s="7">
        <f>'Payroll Summary'!E109</f>
        <v>0</v>
      </c>
      <c r="F109" s="7">
        <f>'Payroll Summary'!H109</f>
        <v>0</v>
      </c>
      <c r="G109" s="6">
        <f>'Payroll Summary'!W109</f>
        <v>0</v>
      </c>
      <c r="H109" s="14"/>
      <c r="I109" s="14"/>
      <c r="J109" s="14"/>
      <c r="K109" s="14"/>
      <c r="L109" s="14"/>
      <c r="M109" s="14"/>
      <c r="BV109" s="170"/>
    </row>
    <row r="110" spans="1:74" x14ac:dyDescent="0.25">
      <c r="A110" s="186">
        <f t="shared" ref="A110:A169" si="2">A109+1</f>
        <v>101</v>
      </c>
      <c r="B110" s="7">
        <f>'Payroll Summary'!B110</f>
        <v>0</v>
      </c>
      <c r="C110" s="8">
        <f>'Payroll Summary'!C110</f>
        <v>0</v>
      </c>
      <c r="D110" s="6">
        <f>'Payroll Summary'!D110</f>
        <v>0</v>
      </c>
      <c r="E110" s="7">
        <f>'Payroll Summary'!E110</f>
        <v>0</v>
      </c>
      <c r="F110" s="7">
        <f>'Payroll Summary'!H110</f>
        <v>0</v>
      </c>
      <c r="G110" s="6">
        <f>'Payroll Summary'!W110</f>
        <v>0</v>
      </c>
      <c r="H110" s="14"/>
      <c r="I110" s="14"/>
      <c r="J110" s="14"/>
      <c r="K110" s="14"/>
      <c r="L110" s="14"/>
      <c r="M110" s="14"/>
      <c r="BV110" s="170"/>
    </row>
    <row r="111" spans="1:74" x14ac:dyDescent="0.25">
      <c r="A111" s="186">
        <f t="shared" si="2"/>
        <v>102</v>
      </c>
      <c r="B111" s="7">
        <f>'Payroll Summary'!B111</f>
        <v>0</v>
      </c>
      <c r="C111" s="8">
        <f>'Payroll Summary'!C111</f>
        <v>0</v>
      </c>
      <c r="D111" s="6">
        <f>'Payroll Summary'!D111</f>
        <v>0</v>
      </c>
      <c r="E111" s="7">
        <f>'Payroll Summary'!E111</f>
        <v>0</v>
      </c>
      <c r="F111" s="7">
        <f>'Payroll Summary'!H111</f>
        <v>0</v>
      </c>
      <c r="G111" s="6">
        <f>'Payroll Summary'!W111</f>
        <v>0</v>
      </c>
      <c r="H111" s="14"/>
      <c r="I111" s="14"/>
      <c r="J111" s="14"/>
      <c r="K111" s="14"/>
      <c r="L111" s="14"/>
      <c r="M111" s="14"/>
      <c r="BV111" s="170"/>
    </row>
    <row r="112" spans="1:74" x14ac:dyDescent="0.25">
      <c r="A112" s="186">
        <f t="shared" si="2"/>
        <v>103</v>
      </c>
      <c r="B112" s="7">
        <f>'Payroll Summary'!B112</f>
        <v>0</v>
      </c>
      <c r="C112" s="8">
        <f>'Payroll Summary'!C112</f>
        <v>0</v>
      </c>
      <c r="D112" s="6">
        <f>'Payroll Summary'!D112</f>
        <v>0</v>
      </c>
      <c r="E112" s="7">
        <f>'Payroll Summary'!E112</f>
        <v>0</v>
      </c>
      <c r="F112" s="7">
        <f>'Payroll Summary'!H112</f>
        <v>0</v>
      </c>
      <c r="G112" s="6">
        <f>'Payroll Summary'!W112</f>
        <v>0</v>
      </c>
      <c r="H112" s="14"/>
      <c r="I112" s="14"/>
      <c r="J112" s="14"/>
      <c r="K112" s="14"/>
      <c r="L112" s="14"/>
      <c r="M112" s="14"/>
      <c r="BV112" s="170"/>
    </row>
    <row r="113" spans="1:74" x14ac:dyDescent="0.25">
      <c r="A113" s="186">
        <f t="shared" si="2"/>
        <v>104</v>
      </c>
      <c r="B113" s="7">
        <f>'Payroll Summary'!B113</f>
        <v>0</v>
      </c>
      <c r="C113" s="8">
        <f>'Payroll Summary'!C113</f>
        <v>0</v>
      </c>
      <c r="D113" s="6">
        <f>'Payroll Summary'!D113</f>
        <v>0</v>
      </c>
      <c r="E113" s="7">
        <f>'Payroll Summary'!E113</f>
        <v>0</v>
      </c>
      <c r="F113" s="7">
        <f>'Payroll Summary'!H113</f>
        <v>0</v>
      </c>
      <c r="G113" s="6">
        <f>'Payroll Summary'!W113</f>
        <v>0</v>
      </c>
      <c r="H113" s="14"/>
      <c r="I113" s="14"/>
      <c r="J113" s="14"/>
      <c r="K113" s="14"/>
      <c r="L113" s="14"/>
      <c r="M113" s="14"/>
      <c r="BV113" s="170"/>
    </row>
    <row r="114" spans="1:74" x14ac:dyDescent="0.25">
      <c r="A114" s="186">
        <f t="shared" si="2"/>
        <v>105</v>
      </c>
      <c r="B114" s="7">
        <f>'Payroll Summary'!B114</f>
        <v>0</v>
      </c>
      <c r="C114" s="8">
        <f>'Payroll Summary'!C114</f>
        <v>0</v>
      </c>
      <c r="D114" s="6">
        <f>'Payroll Summary'!D114</f>
        <v>0</v>
      </c>
      <c r="E114" s="7">
        <f>'Payroll Summary'!E114</f>
        <v>0</v>
      </c>
      <c r="F114" s="7">
        <f>'Payroll Summary'!H114</f>
        <v>0</v>
      </c>
      <c r="G114" s="6">
        <f>'Payroll Summary'!W114</f>
        <v>0</v>
      </c>
      <c r="H114" s="14"/>
      <c r="I114" s="14"/>
      <c r="J114" s="14"/>
      <c r="K114" s="14"/>
      <c r="L114" s="14"/>
      <c r="M114" s="14"/>
      <c r="BV114" s="170"/>
    </row>
    <row r="115" spans="1:74" x14ac:dyDescent="0.25">
      <c r="A115" s="186">
        <f t="shared" si="2"/>
        <v>106</v>
      </c>
      <c r="B115" s="7">
        <f>'Payroll Summary'!B115</f>
        <v>0</v>
      </c>
      <c r="C115" s="8">
        <f>'Payroll Summary'!C115</f>
        <v>0</v>
      </c>
      <c r="D115" s="6">
        <f>'Payroll Summary'!D115</f>
        <v>0</v>
      </c>
      <c r="E115" s="7">
        <f>'Payroll Summary'!E115</f>
        <v>0</v>
      </c>
      <c r="F115" s="7">
        <f>'Payroll Summary'!H115</f>
        <v>0</v>
      </c>
      <c r="G115" s="6">
        <f>'Payroll Summary'!W115</f>
        <v>0</v>
      </c>
      <c r="H115" s="14"/>
      <c r="I115" s="14"/>
      <c r="J115" s="14"/>
      <c r="K115" s="14"/>
      <c r="L115" s="14"/>
      <c r="M115" s="14"/>
      <c r="BV115" s="170"/>
    </row>
    <row r="116" spans="1:74" x14ac:dyDescent="0.25">
      <c r="A116" s="186">
        <f t="shared" si="2"/>
        <v>107</v>
      </c>
      <c r="B116" s="7">
        <f>'Payroll Summary'!B116</f>
        <v>0</v>
      </c>
      <c r="C116" s="8">
        <f>'Payroll Summary'!C116</f>
        <v>0</v>
      </c>
      <c r="D116" s="6">
        <f>'Payroll Summary'!D116</f>
        <v>0</v>
      </c>
      <c r="E116" s="7">
        <f>'Payroll Summary'!E116</f>
        <v>0</v>
      </c>
      <c r="F116" s="7">
        <f>'Payroll Summary'!H116</f>
        <v>0</v>
      </c>
      <c r="G116" s="6">
        <f>'Payroll Summary'!W116</f>
        <v>0</v>
      </c>
      <c r="H116" s="14"/>
      <c r="I116" s="14"/>
      <c r="J116" s="14"/>
      <c r="K116" s="14"/>
      <c r="L116" s="14"/>
      <c r="M116" s="14"/>
      <c r="BV116" s="170"/>
    </row>
    <row r="117" spans="1:74" x14ac:dyDescent="0.25">
      <c r="A117" s="186">
        <f t="shared" si="2"/>
        <v>108</v>
      </c>
      <c r="B117" s="7">
        <f>'Payroll Summary'!B117</f>
        <v>0</v>
      </c>
      <c r="C117" s="8">
        <f>'Payroll Summary'!C117</f>
        <v>0</v>
      </c>
      <c r="D117" s="6">
        <f>'Payroll Summary'!D117</f>
        <v>0</v>
      </c>
      <c r="E117" s="7">
        <f>'Payroll Summary'!E117</f>
        <v>0</v>
      </c>
      <c r="F117" s="7">
        <f>'Payroll Summary'!H117</f>
        <v>0</v>
      </c>
      <c r="G117" s="6">
        <f>'Payroll Summary'!W117</f>
        <v>0</v>
      </c>
      <c r="H117" s="14"/>
      <c r="I117" s="14"/>
      <c r="J117" s="14"/>
      <c r="K117" s="14"/>
      <c r="L117" s="14"/>
      <c r="M117" s="14"/>
      <c r="BV117" s="170"/>
    </row>
    <row r="118" spans="1:74" x14ac:dyDescent="0.25">
      <c r="A118" s="186">
        <f t="shared" si="2"/>
        <v>109</v>
      </c>
      <c r="B118" s="7">
        <f>'Payroll Summary'!B118</f>
        <v>0</v>
      </c>
      <c r="C118" s="8">
        <f>'Payroll Summary'!C118</f>
        <v>0</v>
      </c>
      <c r="D118" s="6">
        <f>'Payroll Summary'!D118</f>
        <v>0</v>
      </c>
      <c r="E118" s="7">
        <f>'Payroll Summary'!E118</f>
        <v>0</v>
      </c>
      <c r="F118" s="7">
        <f>'Payroll Summary'!H118</f>
        <v>0</v>
      </c>
      <c r="G118" s="6">
        <f>'Payroll Summary'!W118</f>
        <v>0</v>
      </c>
      <c r="H118" s="14"/>
      <c r="I118" s="14"/>
      <c r="J118" s="14"/>
      <c r="K118" s="14"/>
      <c r="L118" s="14"/>
      <c r="M118" s="14"/>
      <c r="BV118" s="170"/>
    </row>
    <row r="119" spans="1:74" x14ac:dyDescent="0.25">
      <c r="A119" s="186">
        <f t="shared" si="2"/>
        <v>110</v>
      </c>
      <c r="B119" s="7">
        <f>'Payroll Summary'!B119</f>
        <v>0</v>
      </c>
      <c r="C119" s="8">
        <f>'Payroll Summary'!C119</f>
        <v>0</v>
      </c>
      <c r="D119" s="6">
        <f>'Payroll Summary'!D119</f>
        <v>0</v>
      </c>
      <c r="E119" s="7">
        <f>'Payroll Summary'!E119</f>
        <v>0</v>
      </c>
      <c r="F119" s="7">
        <f>'Payroll Summary'!H119</f>
        <v>0</v>
      </c>
      <c r="G119" s="6">
        <f>'Payroll Summary'!W119</f>
        <v>0</v>
      </c>
      <c r="H119" s="14"/>
      <c r="I119" s="14"/>
      <c r="J119" s="14"/>
      <c r="K119" s="14"/>
      <c r="L119" s="14"/>
      <c r="M119" s="14"/>
      <c r="BV119" s="170"/>
    </row>
    <row r="120" spans="1:74" x14ac:dyDescent="0.25">
      <c r="A120" s="186">
        <f t="shared" si="2"/>
        <v>111</v>
      </c>
      <c r="B120" s="7">
        <f>'Payroll Summary'!B120</f>
        <v>0</v>
      </c>
      <c r="C120" s="8">
        <f>'Payroll Summary'!C120</f>
        <v>0</v>
      </c>
      <c r="D120" s="6">
        <f>'Payroll Summary'!D120</f>
        <v>0</v>
      </c>
      <c r="E120" s="7">
        <f>'Payroll Summary'!E120</f>
        <v>0</v>
      </c>
      <c r="F120" s="7">
        <f>'Payroll Summary'!H120</f>
        <v>0</v>
      </c>
      <c r="G120" s="6">
        <f>'Payroll Summary'!W120</f>
        <v>0</v>
      </c>
      <c r="H120" s="14"/>
      <c r="I120" s="14"/>
      <c r="J120" s="14"/>
      <c r="K120" s="14"/>
      <c r="L120" s="14"/>
      <c r="M120" s="14"/>
      <c r="BV120" s="170"/>
    </row>
    <row r="121" spans="1:74" x14ac:dyDescent="0.25">
      <c r="A121" s="186">
        <f t="shared" si="2"/>
        <v>112</v>
      </c>
      <c r="B121" s="7">
        <f>'Payroll Summary'!B121</f>
        <v>0</v>
      </c>
      <c r="C121" s="8">
        <f>'Payroll Summary'!C121</f>
        <v>0</v>
      </c>
      <c r="D121" s="6">
        <f>'Payroll Summary'!D121</f>
        <v>0</v>
      </c>
      <c r="E121" s="7">
        <f>'Payroll Summary'!E121</f>
        <v>0</v>
      </c>
      <c r="F121" s="7">
        <f>'Payroll Summary'!H121</f>
        <v>0</v>
      </c>
      <c r="G121" s="6">
        <f>'Payroll Summary'!W121</f>
        <v>0</v>
      </c>
      <c r="H121" s="14"/>
      <c r="I121" s="14"/>
      <c r="J121" s="14"/>
      <c r="K121" s="14"/>
      <c r="L121" s="14"/>
      <c r="M121" s="14"/>
      <c r="BV121" s="170"/>
    </row>
    <row r="122" spans="1:74" x14ac:dyDescent="0.25">
      <c r="A122" s="186">
        <f t="shared" si="2"/>
        <v>113</v>
      </c>
      <c r="B122" s="7">
        <f>'Payroll Summary'!B122</f>
        <v>0</v>
      </c>
      <c r="C122" s="8">
        <f>'Payroll Summary'!C122</f>
        <v>0</v>
      </c>
      <c r="D122" s="6">
        <f>'Payroll Summary'!D122</f>
        <v>0</v>
      </c>
      <c r="E122" s="7">
        <f>'Payroll Summary'!E122</f>
        <v>0</v>
      </c>
      <c r="F122" s="7">
        <f>'Payroll Summary'!H122</f>
        <v>0</v>
      </c>
      <c r="G122" s="6">
        <f>'Payroll Summary'!W122</f>
        <v>0</v>
      </c>
      <c r="H122" s="14"/>
      <c r="I122" s="14"/>
      <c r="J122" s="14"/>
      <c r="K122" s="14"/>
      <c r="L122" s="14"/>
      <c r="M122" s="14"/>
      <c r="BV122" s="170"/>
    </row>
    <row r="123" spans="1:74" x14ac:dyDescent="0.25">
      <c r="A123" s="186">
        <f t="shared" si="2"/>
        <v>114</v>
      </c>
      <c r="B123" s="7">
        <f>'Payroll Summary'!B123</f>
        <v>0</v>
      </c>
      <c r="C123" s="8">
        <f>'Payroll Summary'!C123</f>
        <v>0</v>
      </c>
      <c r="D123" s="6">
        <f>'Payroll Summary'!D123</f>
        <v>0</v>
      </c>
      <c r="E123" s="7">
        <f>'Payroll Summary'!E123</f>
        <v>0</v>
      </c>
      <c r="F123" s="7">
        <f>'Payroll Summary'!H123</f>
        <v>0</v>
      </c>
      <c r="G123" s="6">
        <f>'Payroll Summary'!W123</f>
        <v>0</v>
      </c>
      <c r="H123" s="14"/>
      <c r="I123" s="14"/>
      <c r="J123" s="14"/>
      <c r="K123" s="14"/>
      <c r="L123" s="14"/>
      <c r="M123" s="14"/>
      <c r="BV123" s="170"/>
    </row>
    <row r="124" spans="1:74" x14ac:dyDescent="0.25">
      <c r="A124" s="186">
        <f t="shared" si="2"/>
        <v>115</v>
      </c>
      <c r="B124" s="7">
        <f>'Payroll Summary'!B124</f>
        <v>0</v>
      </c>
      <c r="C124" s="8">
        <f>'Payroll Summary'!C124</f>
        <v>0</v>
      </c>
      <c r="D124" s="6">
        <f>'Payroll Summary'!D124</f>
        <v>0</v>
      </c>
      <c r="E124" s="7">
        <f>'Payroll Summary'!E124</f>
        <v>0</v>
      </c>
      <c r="F124" s="7">
        <f>'Payroll Summary'!H124</f>
        <v>0</v>
      </c>
      <c r="G124" s="6">
        <f>'Payroll Summary'!W124</f>
        <v>0</v>
      </c>
      <c r="H124" s="14"/>
      <c r="I124" s="14"/>
      <c r="J124" s="14"/>
      <c r="K124" s="14"/>
      <c r="L124" s="14"/>
      <c r="M124" s="14"/>
      <c r="BV124" s="170"/>
    </row>
    <row r="125" spans="1:74" x14ac:dyDescent="0.25">
      <c r="A125" s="186">
        <f t="shared" si="2"/>
        <v>116</v>
      </c>
      <c r="B125" s="7">
        <f>'Payroll Summary'!B125</f>
        <v>0</v>
      </c>
      <c r="C125" s="8">
        <f>'Payroll Summary'!C125</f>
        <v>0</v>
      </c>
      <c r="D125" s="6">
        <f>'Payroll Summary'!D125</f>
        <v>0</v>
      </c>
      <c r="E125" s="7">
        <f>'Payroll Summary'!E125</f>
        <v>0</v>
      </c>
      <c r="F125" s="7">
        <f>'Payroll Summary'!H125</f>
        <v>0</v>
      </c>
      <c r="G125" s="6">
        <f>'Payroll Summary'!W125</f>
        <v>0</v>
      </c>
      <c r="H125" s="14"/>
      <c r="I125" s="14"/>
      <c r="J125" s="14"/>
      <c r="K125" s="14"/>
      <c r="L125" s="14"/>
      <c r="M125" s="14"/>
      <c r="BV125" s="170"/>
    </row>
    <row r="126" spans="1:74" x14ac:dyDescent="0.25">
      <c r="A126" s="186">
        <f t="shared" si="2"/>
        <v>117</v>
      </c>
      <c r="B126" s="7">
        <f>'Payroll Summary'!B126</f>
        <v>0</v>
      </c>
      <c r="C126" s="8">
        <f>'Payroll Summary'!C126</f>
        <v>0</v>
      </c>
      <c r="D126" s="6">
        <f>'Payroll Summary'!D126</f>
        <v>0</v>
      </c>
      <c r="E126" s="7">
        <f>'Payroll Summary'!E126</f>
        <v>0</v>
      </c>
      <c r="F126" s="7">
        <f>'Payroll Summary'!H126</f>
        <v>0</v>
      </c>
      <c r="G126" s="6">
        <f>'Payroll Summary'!W126</f>
        <v>0</v>
      </c>
      <c r="H126" s="14"/>
      <c r="I126" s="14"/>
      <c r="J126" s="14"/>
      <c r="K126" s="14"/>
      <c r="L126" s="14"/>
      <c r="M126" s="14"/>
      <c r="BV126" s="170"/>
    </row>
    <row r="127" spans="1:74" x14ac:dyDescent="0.25">
      <c r="A127" s="186">
        <f t="shared" si="2"/>
        <v>118</v>
      </c>
      <c r="B127" s="7">
        <f>'Payroll Summary'!B127</f>
        <v>0</v>
      </c>
      <c r="C127" s="8">
        <f>'Payroll Summary'!C127</f>
        <v>0</v>
      </c>
      <c r="D127" s="6">
        <f>'Payroll Summary'!D127</f>
        <v>0</v>
      </c>
      <c r="E127" s="7">
        <f>'Payroll Summary'!E127</f>
        <v>0</v>
      </c>
      <c r="F127" s="7">
        <f>'Payroll Summary'!H127</f>
        <v>0</v>
      </c>
      <c r="G127" s="6">
        <f>'Payroll Summary'!W127</f>
        <v>0</v>
      </c>
      <c r="H127" s="14"/>
      <c r="I127" s="14"/>
      <c r="J127" s="14"/>
      <c r="K127" s="14"/>
      <c r="L127" s="14"/>
      <c r="M127" s="14"/>
      <c r="BV127" s="170"/>
    </row>
    <row r="128" spans="1:74" x14ac:dyDescent="0.25">
      <c r="A128" s="186">
        <f t="shared" si="2"/>
        <v>119</v>
      </c>
      <c r="B128" s="7">
        <f>'Payroll Summary'!B128</f>
        <v>0</v>
      </c>
      <c r="C128" s="8">
        <f>'Payroll Summary'!C128</f>
        <v>0</v>
      </c>
      <c r="D128" s="6">
        <f>'Payroll Summary'!D128</f>
        <v>0</v>
      </c>
      <c r="E128" s="7">
        <f>'Payroll Summary'!E128</f>
        <v>0</v>
      </c>
      <c r="F128" s="7">
        <f>'Payroll Summary'!H128</f>
        <v>0</v>
      </c>
      <c r="G128" s="6">
        <f>'Payroll Summary'!W128</f>
        <v>0</v>
      </c>
      <c r="H128" s="14"/>
      <c r="I128" s="14"/>
      <c r="J128" s="14"/>
      <c r="K128" s="14"/>
      <c r="L128" s="14"/>
      <c r="M128" s="14"/>
      <c r="BV128" s="170"/>
    </row>
    <row r="129" spans="1:74" x14ac:dyDescent="0.25">
      <c r="A129" s="186">
        <f t="shared" si="2"/>
        <v>120</v>
      </c>
      <c r="B129" s="7">
        <f>'Payroll Summary'!B129</f>
        <v>0</v>
      </c>
      <c r="C129" s="8">
        <f>'Payroll Summary'!C129</f>
        <v>0</v>
      </c>
      <c r="D129" s="6">
        <f>'Payroll Summary'!D129</f>
        <v>0</v>
      </c>
      <c r="E129" s="7">
        <f>'Payroll Summary'!E129</f>
        <v>0</v>
      </c>
      <c r="F129" s="7">
        <f>'Payroll Summary'!H129</f>
        <v>0</v>
      </c>
      <c r="G129" s="6">
        <f>'Payroll Summary'!W129</f>
        <v>0</v>
      </c>
      <c r="H129" s="14"/>
      <c r="I129" s="14"/>
      <c r="J129" s="14"/>
      <c r="K129" s="14"/>
      <c r="L129" s="14"/>
      <c r="M129" s="14"/>
      <c r="BV129" s="170"/>
    </row>
    <row r="130" spans="1:74" x14ac:dyDescent="0.25">
      <c r="A130" s="186">
        <f t="shared" si="2"/>
        <v>121</v>
      </c>
      <c r="B130" s="7">
        <f>'Payroll Summary'!B130</f>
        <v>0</v>
      </c>
      <c r="C130" s="8">
        <f>'Payroll Summary'!C130</f>
        <v>0</v>
      </c>
      <c r="D130" s="6">
        <f>'Payroll Summary'!D130</f>
        <v>0</v>
      </c>
      <c r="E130" s="7">
        <f>'Payroll Summary'!E130</f>
        <v>0</v>
      </c>
      <c r="F130" s="7">
        <f>'Payroll Summary'!H130</f>
        <v>0</v>
      </c>
      <c r="G130" s="6">
        <f>'Payroll Summary'!W130</f>
        <v>0</v>
      </c>
      <c r="H130" s="14"/>
      <c r="I130" s="14"/>
      <c r="J130" s="14"/>
      <c r="K130" s="14"/>
      <c r="L130" s="14"/>
      <c r="M130" s="14"/>
      <c r="BV130" s="170"/>
    </row>
    <row r="131" spans="1:74" x14ac:dyDescent="0.25">
      <c r="A131" s="186">
        <f t="shared" si="2"/>
        <v>122</v>
      </c>
      <c r="B131" s="7">
        <f>'Payroll Summary'!B131</f>
        <v>0</v>
      </c>
      <c r="C131" s="8">
        <f>'Payroll Summary'!C131</f>
        <v>0</v>
      </c>
      <c r="D131" s="6">
        <f>'Payroll Summary'!D131</f>
        <v>0</v>
      </c>
      <c r="E131" s="7">
        <f>'Payroll Summary'!E131</f>
        <v>0</v>
      </c>
      <c r="F131" s="7">
        <f>'Payroll Summary'!H131</f>
        <v>0</v>
      </c>
      <c r="G131" s="6">
        <f>'Payroll Summary'!W131</f>
        <v>0</v>
      </c>
      <c r="H131" s="14"/>
      <c r="I131" s="14"/>
      <c r="J131" s="14"/>
      <c r="K131" s="14"/>
      <c r="L131" s="14"/>
      <c r="M131" s="14"/>
      <c r="BV131" s="170"/>
    </row>
    <row r="132" spans="1:74" x14ac:dyDescent="0.25">
      <c r="A132" s="186">
        <f t="shared" si="2"/>
        <v>123</v>
      </c>
      <c r="B132" s="7">
        <f>'Payroll Summary'!B132</f>
        <v>0</v>
      </c>
      <c r="C132" s="8">
        <f>'Payroll Summary'!C132</f>
        <v>0</v>
      </c>
      <c r="D132" s="6">
        <f>'Payroll Summary'!D132</f>
        <v>0</v>
      </c>
      <c r="E132" s="7">
        <f>'Payroll Summary'!E132</f>
        <v>0</v>
      </c>
      <c r="F132" s="7">
        <f>'Payroll Summary'!H132</f>
        <v>0</v>
      </c>
      <c r="G132" s="6">
        <f>'Payroll Summary'!W132</f>
        <v>0</v>
      </c>
      <c r="H132" s="14"/>
      <c r="I132" s="14"/>
      <c r="J132" s="14"/>
      <c r="K132" s="14"/>
      <c r="L132" s="14"/>
      <c r="M132" s="14"/>
      <c r="BV132" s="170"/>
    </row>
    <row r="133" spans="1:74" x14ac:dyDescent="0.25">
      <c r="A133" s="186">
        <f t="shared" si="2"/>
        <v>124</v>
      </c>
      <c r="B133" s="7">
        <f>'Payroll Summary'!B133</f>
        <v>0</v>
      </c>
      <c r="C133" s="8">
        <f>'Payroll Summary'!C133</f>
        <v>0</v>
      </c>
      <c r="D133" s="6">
        <f>'Payroll Summary'!D133</f>
        <v>0</v>
      </c>
      <c r="E133" s="7">
        <f>'Payroll Summary'!E133</f>
        <v>0</v>
      </c>
      <c r="F133" s="7">
        <f>'Payroll Summary'!H133</f>
        <v>0</v>
      </c>
      <c r="G133" s="6">
        <f>'Payroll Summary'!W133</f>
        <v>0</v>
      </c>
      <c r="H133" s="14"/>
      <c r="I133" s="14"/>
      <c r="J133" s="14"/>
      <c r="K133" s="14"/>
      <c r="L133" s="14"/>
      <c r="M133" s="14"/>
      <c r="BV133" s="170"/>
    </row>
    <row r="134" spans="1:74" x14ac:dyDescent="0.25">
      <c r="A134" s="186">
        <f t="shared" si="2"/>
        <v>125</v>
      </c>
      <c r="B134" s="7">
        <f>'Payroll Summary'!B134</f>
        <v>0</v>
      </c>
      <c r="C134" s="8">
        <f>'Payroll Summary'!C134</f>
        <v>0</v>
      </c>
      <c r="D134" s="6">
        <f>'Payroll Summary'!D134</f>
        <v>0</v>
      </c>
      <c r="E134" s="7">
        <f>'Payroll Summary'!E134</f>
        <v>0</v>
      </c>
      <c r="F134" s="7">
        <f>'Payroll Summary'!H134</f>
        <v>0</v>
      </c>
      <c r="G134" s="6">
        <f>'Payroll Summary'!W134</f>
        <v>0</v>
      </c>
      <c r="H134" s="14"/>
      <c r="I134" s="14"/>
      <c r="J134" s="14"/>
      <c r="K134" s="14"/>
      <c r="L134" s="14"/>
      <c r="M134" s="14"/>
      <c r="BV134" s="170"/>
    </row>
    <row r="135" spans="1:74" x14ac:dyDescent="0.25">
      <c r="A135" s="186">
        <f t="shared" si="2"/>
        <v>126</v>
      </c>
      <c r="B135" s="7">
        <f>'Payroll Summary'!B135</f>
        <v>0</v>
      </c>
      <c r="C135" s="8">
        <f>'Payroll Summary'!C135</f>
        <v>0</v>
      </c>
      <c r="D135" s="6">
        <f>'Payroll Summary'!D135</f>
        <v>0</v>
      </c>
      <c r="E135" s="7">
        <f>'Payroll Summary'!E135</f>
        <v>0</v>
      </c>
      <c r="F135" s="7">
        <f>'Payroll Summary'!H135</f>
        <v>0</v>
      </c>
      <c r="G135" s="6">
        <f>'Payroll Summary'!W135</f>
        <v>0</v>
      </c>
      <c r="H135" s="14"/>
      <c r="I135" s="14"/>
      <c r="J135" s="14"/>
      <c r="K135" s="14"/>
      <c r="L135" s="14"/>
      <c r="M135" s="14"/>
      <c r="BV135" s="170"/>
    </row>
    <row r="136" spans="1:74" x14ac:dyDescent="0.25">
      <c r="A136" s="186">
        <f t="shared" si="2"/>
        <v>127</v>
      </c>
      <c r="B136" s="7">
        <f>'Payroll Summary'!B136</f>
        <v>0</v>
      </c>
      <c r="C136" s="8">
        <f>'Payroll Summary'!C136</f>
        <v>0</v>
      </c>
      <c r="D136" s="6">
        <f>'Payroll Summary'!D136</f>
        <v>0</v>
      </c>
      <c r="E136" s="7">
        <f>'Payroll Summary'!E136</f>
        <v>0</v>
      </c>
      <c r="F136" s="7">
        <f>'Payroll Summary'!H136</f>
        <v>0</v>
      </c>
      <c r="G136" s="6">
        <f>'Payroll Summary'!W136</f>
        <v>0</v>
      </c>
      <c r="H136" s="14"/>
      <c r="I136" s="14"/>
      <c r="J136" s="14"/>
      <c r="K136" s="14"/>
      <c r="L136" s="14"/>
      <c r="M136" s="14"/>
      <c r="BV136" s="170"/>
    </row>
    <row r="137" spans="1:74" x14ac:dyDescent="0.25">
      <c r="A137" s="186">
        <f t="shared" si="2"/>
        <v>128</v>
      </c>
      <c r="B137" s="7">
        <f>'Payroll Summary'!B137</f>
        <v>0</v>
      </c>
      <c r="C137" s="8">
        <f>'Payroll Summary'!C137</f>
        <v>0</v>
      </c>
      <c r="D137" s="6">
        <f>'Payroll Summary'!D137</f>
        <v>0</v>
      </c>
      <c r="E137" s="7">
        <f>'Payroll Summary'!E137</f>
        <v>0</v>
      </c>
      <c r="F137" s="7">
        <f>'Payroll Summary'!H137</f>
        <v>0</v>
      </c>
      <c r="G137" s="6">
        <f>'Payroll Summary'!W137</f>
        <v>0</v>
      </c>
      <c r="H137" s="14"/>
      <c r="I137" s="14"/>
      <c r="J137" s="14"/>
      <c r="K137" s="14"/>
      <c r="L137" s="14"/>
      <c r="M137" s="14"/>
      <c r="BV137" s="170"/>
    </row>
    <row r="138" spans="1:74" x14ac:dyDescent="0.25">
      <c r="A138" s="186">
        <f t="shared" si="2"/>
        <v>129</v>
      </c>
      <c r="B138" s="7">
        <f>'Payroll Summary'!B138</f>
        <v>0</v>
      </c>
      <c r="C138" s="8">
        <f>'Payroll Summary'!C138</f>
        <v>0</v>
      </c>
      <c r="D138" s="6">
        <f>'Payroll Summary'!D138</f>
        <v>0</v>
      </c>
      <c r="E138" s="7">
        <f>'Payroll Summary'!E138</f>
        <v>0</v>
      </c>
      <c r="F138" s="7">
        <f>'Payroll Summary'!H138</f>
        <v>0</v>
      </c>
      <c r="G138" s="6">
        <f>'Payroll Summary'!W138</f>
        <v>0</v>
      </c>
      <c r="H138" s="14"/>
      <c r="I138" s="14"/>
      <c r="J138" s="14"/>
      <c r="K138" s="14"/>
      <c r="L138" s="14"/>
      <c r="M138" s="14"/>
      <c r="BV138" s="170"/>
    </row>
    <row r="139" spans="1:74" x14ac:dyDescent="0.25">
      <c r="A139" s="186">
        <f t="shared" si="2"/>
        <v>130</v>
      </c>
      <c r="B139" s="7">
        <f>'Payroll Summary'!B139</f>
        <v>0</v>
      </c>
      <c r="C139" s="8">
        <f>'Payroll Summary'!C139</f>
        <v>0</v>
      </c>
      <c r="D139" s="6">
        <f>'Payroll Summary'!D139</f>
        <v>0</v>
      </c>
      <c r="E139" s="7">
        <f>'Payroll Summary'!E139</f>
        <v>0</v>
      </c>
      <c r="F139" s="7">
        <f>'Payroll Summary'!H139</f>
        <v>0</v>
      </c>
      <c r="G139" s="6">
        <f>'Payroll Summary'!W139</f>
        <v>0</v>
      </c>
      <c r="H139" s="14"/>
      <c r="I139" s="14"/>
      <c r="J139" s="14"/>
      <c r="K139" s="14"/>
      <c r="L139" s="14"/>
      <c r="M139" s="14"/>
      <c r="BV139" s="170"/>
    </row>
    <row r="140" spans="1:74" x14ac:dyDescent="0.25">
      <c r="A140" s="186">
        <f t="shared" si="2"/>
        <v>131</v>
      </c>
      <c r="B140" s="7">
        <f>'Payroll Summary'!B140</f>
        <v>0</v>
      </c>
      <c r="C140" s="8">
        <f>'Payroll Summary'!C140</f>
        <v>0</v>
      </c>
      <c r="D140" s="6">
        <f>'Payroll Summary'!D140</f>
        <v>0</v>
      </c>
      <c r="E140" s="7">
        <f>'Payroll Summary'!E140</f>
        <v>0</v>
      </c>
      <c r="F140" s="7">
        <f>'Payroll Summary'!H140</f>
        <v>0</v>
      </c>
      <c r="G140" s="6">
        <f>'Payroll Summary'!W140</f>
        <v>0</v>
      </c>
      <c r="H140" s="14"/>
      <c r="I140" s="14"/>
      <c r="J140" s="14"/>
      <c r="K140" s="14"/>
      <c r="L140" s="14"/>
      <c r="M140" s="14"/>
      <c r="BV140" s="170"/>
    </row>
    <row r="141" spans="1:74" x14ac:dyDescent="0.25">
      <c r="A141" s="186">
        <f t="shared" si="2"/>
        <v>132</v>
      </c>
      <c r="B141" s="7">
        <f>'Payroll Summary'!B141</f>
        <v>0</v>
      </c>
      <c r="C141" s="8">
        <f>'Payroll Summary'!C141</f>
        <v>0</v>
      </c>
      <c r="D141" s="6">
        <f>'Payroll Summary'!D141</f>
        <v>0</v>
      </c>
      <c r="E141" s="7">
        <f>'Payroll Summary'!E141</f>
        <v>0</v>
      </c>
      <c r="F141" s="7">
        <f>'Payroll Summary'!H141</f>
        <v>0</v>
      </c>
      <c r="G141" s="6">
        <f>'Payroll Summary'!W141</f>
        <v>0</v>
      </c>
      <c r="H141" s="14"/>
      <c r="I141" s="14"/>
      <c r="J141" s="14"/>
      <c r="K141" s="14"/>
      <c r="L141" s="14"/>
      <c r="M141" s="14"/>
      <c r="BV141" s="170"/>
    </row>
    <row r="142" spans="1:74" x14ac:dyDescent="0.25">
      <c r="A142" s="186">
        <f t="shared" si="2"/>
        <v>133</v>
      </c>
      <c r="B142" s="7">
        <f>'Payroll Summary'!B142</f>
        <v>0</v>
      </c>
      <c r="C142" s="8">
        <f>'Payroll Summary'!C142</f>
        <v>0</v>
      </c>
      <c r="D142" s="6">
        <f>'Payroll Summary'!D142</f>
        <v>0</v>
      </c>
      <c r="E142" s="7">
        <f>'Payroll Summary'!E142</f>
        <v>0</v>
      </c>
      <c r="F142" s="7">
        <f>'Payroll Summary'!H142</f>
        <v>0</v>
      </c>
      <c r="G142" s="6">
        <f>'Payroll Summary'!W142</f>
        <v>0</v>
      </c>
      <c r="H142" s="14"/>
      <c r="I142" s="14"/>
      <c r="J142" s="14"/>
      <c r="K142" s="14"/>
      <c r="L142" s="14"/>
      <c r="M142" s="14"/>
      <c r="BV142" s="170"/>
    </row>
    <row r="143" spans="1:74" x14ac:dyDescent="0.25">
      <c r="A143" s="186">
        <f t="shared" si="2"/>
        <v>134</v>
      </c>
      <c r="B143" s="7">
        <f>'Payroll Summary'!B143</f>
        <v>0</v>
      </c>
      <c r="C143" s="8">
        <f>'Payroll Summary'!C143</f>
        <v>0</v>
      </c>
      <c r="D143" s="6">
        <f>'Payroll Summary'!D143</f>
        <v>0</v>
      </c>
      <c r="E143" s="7">
        <f>'Payroll Summary'!E143</f>
        <v>0</v>
      </c>
      <c r="F143" s="7">
        <f>'Payroll Summary'!H143</f>
        <v>0</v>
      </c>
      <c r="G143" s="6">
        <f>'Payroll Summary'!W143</f>
        <v>0</v>
      </c>
      <c r="H143" s="14"/>
      <c r="I143" s="14"/>
      <c r="J143" s="14"/>
      <c r="K143" s="14"/>
      <c r="L143" s="14"/>
      <c r="M143" s="14"/>
      <c r="BV143" s="170"/>
    </row>
    <row r="144" spans="1:74" x14ac:dyDescent="0.25">
      <c r="A144" s="186">
        <f t="shared" si="2"/>
        <v>135</v>
      </c>
      <c r="B144" s="7">
        <f>'Payroll Summary'!B144</f>
        <v>0</v>
      </c>
      <c r="C144" s="8">
        <f>'Payroll Summary'!C144</f>
        <v>0</v>
      </c>
      <c r="D144" s="6">
        <f>'Payroll Summary'!D144</f>
        <v>0</v>
      </c>
      <c r="E144" s="7">
        <f>'Payroll Summary'!E144</f>
        <v>0</v>
      </c>
      <c r="F144" s="7">
        <f>'Payroll Summary'!H144</f>
        <v>0</v>
      </c>
      <c r="G144" s="6">
        <f>'Payroll Summary'!W144</f>
        <v>0</v>
      </c>
      <c r="H144" s="14"/>
      <c r="I144" s="14"/>
      <c r="J144" s="14"/>
      <c r="K144" s="14"/>
      <c r="L144" s="14"/>
      <c r="M144" s="14"/>
      <c r="BV144" s="170"/>
    </row>
    <row r="145" spans="1:74" x14ac:dyDescent="0.25">
      <c r="A145" s="186">
        <f t="shared" si="2"/>
        <v>136</v>
      </c>
      <c r="B145" s="7">
        <f>'Payroll Summary'!B145</f>
        <v>0</v>
      </c>
      <c r="C145" s="8">
        <f>'Payroll Summary'!C145</f>
        <v>0</v>
      </c>
      <c r="D145" s="6">
        <f>'Payroll Summary'!D145</f>
        <v>0</v>
      </c>
      <c r="E145" s="7">
        <f>'Payroll Summary'!E145</f>
        <v>0</v>
      </c>
      <c r="F145" s="7">
        <f>'Payroll Summary'!H145</f>
        <v>0</v>
      </c>
      <c r="G145" s="6">
        <f>'Payroll Summary'!W145</f>
        <v>0</v>
      </c>
      <c r="H145" s="14"/>
      <c r="I145" s="14"/>
      <c r="J145" s="14"/>
      <c r="K145" s="14"/>
      <c r="L145" s="14"/>
      <c r="M145" s="14"/>
      <c r="BV145" s="170"/>
    </row>
    <row r="146" spans="1:74" x14ac:dyDescent="0.25">
      <c r="A146" s="186">
        <f t="shared" si="2"/>
        <v>137</v>
      </c>
      <c r="B146" s="7">
        <f>'Payroll Summary'!B146</f>
        <v>0</v>
      </c>
      <c r="C146" s="8">
        <f>'Payroll Summary'!C146</f>
        <v>0</v>
      </c>
      <c r="D146" s="6">
        <f>'Payroll Summary'!D146</f>
        <v>0</v>
      </c>
      <c r="E146" s="7">
        <f>'Payroll Summary'!E146</f>
        <v>0</v>
      </c>
      <c r="F146" s="7">
        <f>'Payroll Summary'!H146</f>
        <v>0</v>
      </c>
      <c r="G146" s="6">
        <f>'Payroll Summary'!W146</f>
        <v>0</v>
      </c>
      <c r="H146" s="14"/>
      <c r="I146" s="14"/>
      <c r="J146" s="14"/>
      <c r="K146" s="14"/>
      <c r="L146" s="14"/>
      <c r="M146" s="14"/>
      <c r="BV146" s="170"/>
    </row>
    <row r="147" spans="1:74" x14ac:dyDescent="0.25">
      <c r="A147" s="186">
        <f t="shared" si="2"/>
        <v>138</v>
      </c>
      <c r="B147" s="7">
        <f>'Payroll Summary'!B147</f>
        <v>0</v>
      </c>
      <c r="C147" s="8">
        <f>'Payroll Summary'!C147</f>
        <v>0</v>
      </c>
      <c r="D147" s="6">
        <f>'Payroll Summary'!D147</f>
        <v>0</v>
      </c>
      <c r="E147" s="7">
        <f>'Payroll Summary'!E147</f>
        <v>0</v>
      </c>
      <c r="F147" s="7">
        <f>'Payroll Summary'!H147</f>
        <v>0</v>
      </c>
      <c r="G147" s="6">
        <f>'Payroll Summary'!W147</f>
        <v>0</v>
      </c>
      <c r="H147" s="14"/>
      <c r="I147" s="14"/>
      <c r="J147" s="14"/>
      <c r="K147" s="14"/>
      <c r="L147" s="14"/>
      <c r="M147" s="14"/>
      <c r="BV147" s="170"/>
    </row>
    <row r="148" spans="1:74" x14ac:dyDescent="0.25">
      <c r="A148" s="186">
        <f t="shared" si="2"/>
        <v>139</v>
      </c>
      <c r="B148" s="7">
        <f>'Payroll Summary'!B148</f>
        <v>0</v>
      </c>
      <c r="C148" s="8">
        <f>'Payroll Summary'!C148</f>
        <v>0</v>
      </c>
      <c r="D148" s="6">
        <f>'Payroll Summary'!D148</f>
        <v>0</v>
      </c>
      <c r="E148" s="7">
        <f>'Payroll Summary'!E148</f>
        <v>0</v>
      </c>
      <c r="F148" s="7">
        <f>'Payroll Summary'!H148</f>
        <v>0</v>
      </c>
      <c r="G148" s="6">
        <f>'Payroll Summary'!W148</f>
        <v>0</v>
      </c>
      <c r="H148" s="14"/>
      <c r="I148" s="14"/>
      <c r="J148" s="14"/>
      <c r="K148" s="14"/>
      <c r="L148" s="14"/>
      <c r="M148" s="14"/>
      <c r="BV148" s="170"/>
    </row>
    <row r="149" spans="1:74" x14ac:dyDescent="0.25">
      <c r="A149" s="186">
        <f t="shared" si="2"/>
        <v>140</v>
      </c>
      <c r="B149" s="7">
        <f>'Payroll Summary'!B149</f>
        <v>0</v>
      </c>
      <c r="C149" s="8">
        <f>'Payroll Summary'!C149</f>
        <v>0</v>
      </c>
      <c r="D149" s="6">
        <f>'Payroll Summary'!D149</f>
        <v>0</v>
      </c>
      <c r="E149" s="7">
        <f>'Payroll Summary'!E149</f>
        <v>0</v>
      </c>
      <c r="F149" s="7">
        <f>'Payroll Summary'!H149</f>
        <v>0</v>
      </c>
      <c r="G149" s="6">
        <f>'Payroll Summary'!W149</f>
        <v>0</v>
      </c>
      <c r="H149" s="14"/>
      <c r="I149" s="14"/>
      <c r="J149" s="14"/>
      <c r="K149" s="14"/>
      <c r="L149" s="14"/>
      <c r="M149" s="14"/>
      <c r="BV149" s="170"/>
    </row>
    <row r="150" spans="1:74" x14ac:dyDescent="0.25">
      <c r="A150" s="186">
        <f t="shared" si="2"/>
        <v>141</v>
      </c>
      <c r="B150" s="7">
        <f>'Payroll Summary'!B150</f>
        <v>0</v>
      </c>
      <c r="C150" s="8">
        <f>'Payroll Summary'!C150</f>
        <v>0</v>
      </c>
      <c r="D150" s="6">
        <f>'Payroll Summary'!D150</f>
        <v>0</v>
      </c>
      <c r="E150" s="7">
        <f>'Payroll Summary'!E150</f>
        <v>0</v>
      </c>
      <c r="F150" s="7">
        <f>'Payroll Summary'!H150</f>
        <v>0</v>
      </c>
      <c r="G150" s="6">
        <f>'Payroll Summary'!W150</f>
        <v>0</v>
      </c>
      <c r="H150" s="14"/>
      <c r="I150" s="14"/>
      <c r="J150" s="14"/>
      <c r="K150" s="14"/>
      <c r="L150" s="14"/>
      <c r="M150" s="14"/>
      <c r="BV150" s="170"/>
    </row>
    <row r="151" spans="1:74" x14ac:dyDescent="0.25">
      <c r="A151" s="186">
        <f t="shared" si="2"/>
        <v>142</v>
      </c>
      <c r="B151" s="7">
        <f>'Payroll Summary'!B151</f>
        <v>0</v>
      </c>
      <c r="C151" s="8">
        <f>'Payroll Summary'!C151</f>
        <v>0</v>
      </c>
      <c r="D151" s="6">
        <f>'Payroll Summary'!D151</f>
        <v>0</v>
      </c>
      <c r="E151" s="7">
        <f>'Payroll Summary'!E151</f>
        <v>0</v>
      </c>
      <c r="F151" s="7">
        <f>'Payroll Summary'!H151</f>
        <v>0</v>
      </c>
      <c r="G151" s="6">
        <f>'Payroll Summary'!W151</f>
        <v>0</v>
      </c>
      <c r="H151" s="14"/>
      <c r="I151" s="14"/>
      <c r="J151" s="14"/>
      <c r="K151" s="14"/>
      <c r="L151" s="14"/>
      <c r="M151" s="14"/>
      <c r="BV151" s="170"/>
    </row>
    <row r="152" spans="1:74" x14ac:dyDescent="0.25">
      <c r="A152" s="186">
        <f t="shared" si="2"/>
        <v>143</v>
      </c>
      <c r="B152" s="7">
        <f>'Payroll Summary'!B152</f>
        <v>0</v>
      </c>
      <c r="C152" s="8">
        <f>'Payroll Summary'!C152</f>
        <v>0</v>
      </c>
      <c r="D152" s="6">
        <f>'Payroll Summary'!D152</f>
        <v>0</v>
      </c>
      <c r="E152" s="7">
        <f>'Payroll Summary'!E152</f>
        <v>0</v>
      </c>
      <c r="F152" s="7">
        <f>'Payroll Summary'!H152</f>
        <v>0</v>
      </c>
      <c r="G152" s="6">
        <f>'Payroll Summary'!W152</f>
        <v>0</v>
      </c>
      <c r="H152" s="14"/>
      <c r="I152" s="14"/>
      <c r="J152" s="14"/>
      <c r="K152" s="14"/>
      <c r="L152" s="14"/>
      <c r="M152" s="14"/>
      <c r="BV152" s="170"/>
    </row>
    <row r="153" spans="1:74" x14ac:dyDescent="0.25">
      <c r="A153" s="186">
        <f t="shared" si="2"/>
        <v>144</v>
      </c>
      <c r="B153" s="7">
        <f>'Payroll Summary'!B153</f>
        <v>0</v>
      </c>
      <c r="C153" s="8">
        <f>'Payroll Summary'!C153</f>
        <v>0</v>
      </c>
      <c r="D153" s="6">
        <f>'Payroll Summary'!D153</f>
        <v>0</v>
      </c>
      <c r="E153" s="7">
        <f>'Payroll Summary'!E153</f>
        <v>0</v>
      </c>
      <c r="F153" s="7">
        <f>'Payroll Summary'!H153</f>
        <v>0</v>
      </c>
      <c r="G153" s="6">
        <f>'Payroll Summary'!W153</f>
        <v>0</v>
      </c>
      <c r="H153" s="14"/>
      <c r="I153" s="14"/>
      <c r="J153" s="14"/>
      <c r="K153" s="14"/>
      <c r="L153" s="14"/>
      <c r="M153" s="14"/>
      <c r="BV153" s="170"/>
    </row>
    <row r="154" spans="1:74" x14ac:dyDescent="0.25">
      <c r="A154" s="186">
        <f t="shared" si="2"/>
        <v>145</v>
      </c>
      <c r="B154" s="7">
        <f>'Payroll Summary'!B154</f>
        <v>0</v>
      </c>
      <c r="C154" s="8">
        <f>'Payroll Summary'!C154</f>
        <v>0</v>
      </c>
      <c r="D154" s="6">
        <f>'Payroll Summary'!D154</f>
        <v>0</v>
      </c>
      <c r="E154" s="7">
        <f>'Payroll Summary'!E154</f>
        <v>0</v>
      </c>
      <c r="F154" s="7">
        <f>'Payroll Summary'!H154</f>
        <v>0</v>
      </c>
      <c r="G154" s="6">
        <f>'Payroll Summary'!W154</f>
        <v>0</v>
      </c>
      <c r="H154" s="14"/>
      <c r="I154" s="14"/>
      <c r="J154" s="14"/>
      <c r="K154" s="14"/>
      <c r="L154" s="14"/>
      <c r="M154" s="14"/>
      <c r="BV154" s="170"/>
    </row>
    <row r="155" spans="1:74" x14ac:dyDescent="0.25">
      <c r="A155" s="186">
        <f t="shared" si="2"/>
        <v>146</v>
      </c>
      <c r="B155" s="7">
        <f>'Payroll Summary'!B155</f>
        <v>0</v>
      </c>
      <c r="C155" s="8">
        <f>'Payroll Summary'!C155</f>
        <v>0</v>
      </c>
      <c r="D155" s="6">
        <f>'Payroll Summary'!D155</f>
        <v>0</v>
      </c>
      <c r="E155" s="7">
        <f>'Payroll Summary'!E155</f>
        <v>0</v>
      </c>
      <c r="F155" s="7">
        <f>'Payroll Summary'!H155</f>
        <v>0</v>
      </c>
      <c r="G155" s="6">
        <f>'Payroll Summary'!W155</f>
        <v>0</v>
      </c>
      <c r="H155" s="14"/>
      <c r="I155" s="14"/>
      <c r="J155" s="14"/>
      <c r="K155" s="14"/>
      <c r="L155" s="14"/>
      <c r="M155" s="14"/>
      <c r="BV155" s="170"/>
    </row>
    <row r="156" spans="1:74" x14ac:dyDescent="0.25">
      <c r="A156" s="186">
        <f t="shared" si="2"/>
        <v>147</v>
      </c>
      <c r="B156" s="7">
        <f>'Payroll Summary'!B156</f>
        <v>0</v>
      </c>
      <c r="C156" s="8">
        <f>'Payroll Summary'!C156</f>
        <v>0</v>
      </c>
      <c r="D156" s="6">
        <f>'Payroll Summary'!D156</f>
        <v>0</v>
      </c>
      <c r="E156" s="7">
        <f>'Payroll Summary'!E156</f>
        <v>0</v>
      </c>
      <c r="F156" s="7">
        <f>'Payroll Summary'!H156</f>
        <v>0</v>
      </c>
      <c r="G156" s="6">
        <f>'Payroll Summary'!W156</f>
        <v>0</v>
      </c>
      <c r="H156" s="14"/>
      <c r="I156" s="14"/>
      <c r="J156" s="14"/>
      <c r="K156" s="14"/>
      <c r="L156" s="14"/>
      <c r="M156" s="14"/>
      <c r="BV156" s="170"/>
    </row>
    <row r="157" spans="1:74" x14ac:dyDescent="0.25">
      <c r="A157" s="186">
        <f t="shared" si="2"/>
        <v>148</v>
      </c>
      <c r="B157" s="7">
        <f>'Payroll Summary'!B157</f>
        <v>0</v>
      </c>
      <c r="C157" s="8">
        <f>'Payroll Summary'!C157</f>
        <v>0</v>
      </c>
      <c r="D157" s="6">
        <f>'Payroll Summary'!D157</f>
        <v>0</v>
      </c>
      <c r="E157" s="7">
        <f>'Payroll Summary'!E157</f>
        <v>0</v>
      </c>
      <c r="F157" s="7">
        <f>'Payroll Summary'!H157</f>
        <v>0</v>
      </c>
      <c r="G157" s="6">
        <f>'Payroll Summary'!W157</f>
        <v>0</v>
      </c>
      <c r="H157" s="14"/>
      <c r="I157" s="14"/>
      <c r="J157" s="14"/>
      <c r="K157" s="14"/>
      <c r="L157" s="14"/>
      <c r="M157" s="14"/>
      <c r="BV157" s="170"/>
    </row>
    <row r="158" spans="1:74" x14ac:dyDescent="0.25">
      <c r="A158" s="186">
        <f t="shared" si="2"/>
        <v>149</v>
      </c>
      <c r="B158" s="7">
        <f>'Payroll Summary'!B158</f>
        <v>0</v>
      </c>
      <c r="C158" s="8">
        <f>'Payroll Summary'!C158</f>
        <v>0</v>
      </c>
      <c r="D158" s="6">
        <f>'Payroll Summary'!D158</f>
        <v>0</v>
      </c>
      <c r="E158" s="7">
        <f>'Payroll Summary'!E158</f>
        <v>0</v>
      </c>
      <c r="F158" s="7">
        <f>'Payroll Summary'!H158</f>
        <v>0</v>
      </c>
      <c r="G158" s="6">
        <f>'Payroll Summary'!W158</f>
        <v>0</v>
      </c>
      <c r="H158" s="14"/>
      <c r="I158" s="14"/>
      <c r="J158" s="14"/>
      <c r="K158" s="14"/>
      <c r="L158" s="14"/>
      <c r="M158" s="14"/>
      <c r="BV158" s="170"/>
    </row>
    <row r="159" spans="1:74" x14ac:dyDescent="0.25">
      <c r="A159" s="186">
        <f t="shared" si="2"/>
        <v>150</v>
      </c>
      <c r="B159" s="7">
        <f>'Payroll Summary'!B159</f>
        <v>0</v>
      </c>
      <c r="C159" s="8">
        <f>'Payroll Summary'!C159</f>
        <v>0</v>
      </c>
      <c r="D159" s="6">
        <f>'Payroll Summary'!D159</f>
        <v>0</v>
      </c>
      <c r="E159" s="7">
        <f>'Payroll Summary'!E159</f>
        <v>0</v>
      </c>
      <c r="F159" s="7">
        <f>'Payroll Summary'!H159</f>
        <v>0</v>
      </c>
      <c r="G159" s="6">
        <f>'Payroll Summary'!W159</f>
        <v>0</v>
      </c>
      <c r="H159" s="14"/>
      <c r="I159" s="14"/>
      <c r="J159" s="14"/>
      <c r="K159" s="14"/>
      <c r="L159" s="14"/>
      <c r="M159" s="14"/>
      <c r="BV159" s="170"/>
    </row>
    <row r="160" spans="1:74" x14ac:dyDescent="0.25">
      <c r="A160" s="186">
        <f t="shared" si="2"/>
        <v>151</v>
      </c>
      <c r="B160" s="7">
        <f>'Payroll Summary'!B160</f>
        <v>0</v>
      </c>
      <c r="C160" s="8">
        <f>'Payroll Summary'!C160</f>
        <v>0</v>
      </c>
      <c r="D160" s="6">
        <f>'Payroll Summary'!D160</f>
        <v>0</v>
      </c>
      <c r="E160" s="7">
        <f>'Payroll Summary'!E160</f>
        <v>0</v>
      </c>
      <c r="F160" s="7">
        <f>'Payroll Summary'!H160</f>
        <v>0</v>
      </c>
      <c r="G160" s="6">
        <f>'Payroll Summary'!W160</f>
        <v>0</v>
      </c>
      <c r="H160" s="14"/>
      <c r="I160" s="14"/>
      <c r="J160" s="14"/>
      <c r="K160" s="14"/>
      <c r="L160" s="14"/>
      <c r="M160" s="14"/>
      <c r="BV160" s="170"/>
    </row>
    <row r="161" spans="1:78" x14ac:dyDescent="0.25">
      <c r="A161" s="186">
        <f t="shared" si="2"/>
        <v>152</v>
      </c>
      <c r="B161" s="7">
        <f>'Payroll Summary'!B161</f>
        <v>0</v>
      </c>
      <c r="C161" s="8">
        <f>'Payroll Summary'!C161</f>
        <v>0</v>
      </c>
      <c r="D161" s="6">
        <f>'Payroll Summary'!D161</f>
        <v>0</v>
      </c>
      <c r="E161" s="7">
        <f>'Payroll Summary'!E161</f>
        <v>0</v>
      </c>
      <c r="F161" s="7">
        <f>'Payroll Summary'!H161</f>
        <v>0</v>
      </c>
      <c r="G161" s="6">
        <f>'Payroll Summary'!W161</f>
        <v>0</v>
      </c>
      <c r="H161" s="14"/>
      <c r="I161" s="14"/>
      <c r="J161" s="14"/>
      <c r="K161" s="14"/>
      <c r="L161" s="14"/>
      <c r="M161" s="14"/>
      <c r="BV161" s="170"/>
    </row>
    <row r="162" spans="1:78" x14ac:dyDescent="0.25">
      <c r="A162" s="186">
        <f t="shared" si="2"/>
        <v>153</v>
      </c>
      <c r="B162" s="7">
        <f>'Payroll Summary'!B162</f>
        <v>0</v>
      </c>
      <c r="C162" s="8">
        <f>'Payroll Summary'!C162</f>
        <v>0</v>
      </c>
      <c r="D162" s="6">
        <f>'Payroll Summary'!D162</f>
        <v>0</v>
      </c>
      <c r="E162" s="7">
        <f>'Payroll Summary'!E162</f>
        <v>0</v>
      </c>
      <c r="F162" s="7">
        <f>'Payroll Summary'!H162</f>
        <v>0</v>
      </c>
      <c r="G162" s="6">
        <f>'Payroll Summary'!W162</f>
        <v>0</v>
      </c>
      <c r="H162" s="14"/>
      <c r="I162" s="14"/>
      <c r="J162" s="14"/>
      <c r="K162" s="14"/>
      <c r="L162" s="14"/>
      <c r="M162" s="14"/>
      <c r="BV162" s="170"/>
    </row>
    <row r="163" spans="1:78" x14ac:dyDescent="0.25">
      <c r="A163" s="186">
        <f t="shared" si="2"/>
        <v>154</v>
      </c>
      <c r="B163" s="7">
        <f>'Payroll Summary'!B163</f>
        <v>0</v>
      </c>
      <c r="C163" s="8">
        <f>'Payroll Summary'!C163</f>
        <v>0</v>
      </c>
      <c r="D163" s="6">
        <f>'Payroll Summary'!D163</f>
        <v>0</v>
      </c>
      <c r="E163" s="7">
        <f>'Payroll Summary'!E163</f>
        <v>0</v>
      </c>
      <c r="F163" s="7">
        <f>'Payroll Summary'!H163</f>
        <v>0</v>
      </c>
      <c r="G163" s="6">
        <f>'Payroll Summary'!W163</f>
        <v>0</v>
      </c>
      <c r="H163" s="14"/>
      <c r="I163" s="14"/>
      <c r="J163" s="14"/>
      <c r="K163" s="14"/>
      <c r="L163" s="14"/>
      <c r="M163" s="14"/>
      <c r="BV163" s="170"/>
    </row>
    <row r="164" spans="1:78" x14ac:dyDescent="0.25">
      <c r="A164" s="186">
        <f t="shared" si="2"/>
        <v>155</v>
      </c>
      <c r="B164" s="7">
        <f>'Payroll Summary'!B164</f>
        <v>0</v>
      </c>
      <c r="C164" s="8">
        <f>'Payroll Summary'!C164</f>
        <v>0</v>
      </c>
      <c r="D164" s="6">
        <f>'Payroll Summary'!D164</f>
        <v>0</v>
      </c>
      <c r="E164" s="7">
        <f>'Payroll Summary'!E164</f>
        <v>0</v>
      </c>
      <c r="F164" s="7">
        <f>'Payroll Summary'!H164</f>
        <v>0</v>
      </c>
      <c r="G164" s="6">
        <f>'Payroll Summary'!W164</f>
        <v>0</v>
      </c>
      <c r="H164" s="14"/>
      <c r="I164" s="14"/>
      <c r="J164" s="14"/>
      <c r="K164" s="14"/>
      <c r="L164" s="14"/>
      <c r="M164" s="14"/>
      <c r="BV164" s="170"/>
    </row>
    <row r="165" spans="1:78" x14ac:dyDescent="0.25">
      <c r="A165" s="186">
        <f t="shared" si="2"/>
        <v>156</v>
      </c>
      <c r="B165" s="7">
        <f>'Payroll Summary'!B165</f>
        <v>0</v>
      </c>
      <c r="C165" s="8">
        <f>'Payroll Summary'!C165</f>
        <v>0</v>
      </c>
      <c r="D165" s="6">
        <f>'Payroll Summary'!D165</f>
        <v>0</v>
      </c>
      <c r="E165" s="7">
        <f>'Payroll Summary'!E165</f>
        <v>0</v>
      </c>
      <c r="F165" s="7">
        <f>'Payroll Summary'!H165</f>
        <v>0</v>
      </c>
      <c r="G165" s="6">
        <f>'Payroll Summary'!W165</f>
        <v>0</v>
      </c>
      <c r="H165" s="14"/>
      <c r="I165" s="14"/>
      <c r="J165" s="14"/>
      <c r="K165" s="14"/>
      <c r="L165" s="14"/>
      <c r="M165" s="14"/>
      <c r="BV165" s="170"/>
    </row>
    <row r="166" spans="1:78" x14ac:dyDescent="0.25">
      <c r="A166" s="186">
        <f t="shared" si="2"/>
        <v>157</v>
      </c>
      <c r="B166" s="7">
        <f>'Payroll Summary'!B166</f>
        <v>0</v>
      </c>
      <c r="C166" s="8">
        <f>'Payroll Summary'!C166</f>
        <v>0</v>
      </c>
      <c r="D166" s="6">
        <f>'Payroll Summary'!D166</f>
        <v>0</v>
      </c>
      <c r="E166" s="7">
        <f>'Payroll Summary'!E166</f>
        <v>0</v>
      </c>
      <c r="F166" s="7">
        <f>'Payroll Summary'!H166</f>
        <v>0</v>
      </c>
      <c r="G166" s="6">
        <f>'Payroll Summary'!W166</f>
        <v>0</v>
      </c>
      <c r="H166" s="14"/>
      <c r="I166" s="14"/>
      <c r="J166" s="14"/>
      <c r="K166" s="14"/>
      <c r="L166" s="14"/>
      <c r="M166" s="14"/>
      <c r="BV166" s="170"/>
    </row>
    <row r="167" spans="1:78" x14ac:dyDescent="0.25">
      <c r="A167" s="186">
        <f t="shared" si="2"/>
        <v>158</v>
      </c>
      <c r="B167" s="7">
        <f>'Payroll Summary'!B167</f>
        <v>0</v>
      </c>
      <c r="C167" s="8">
        <f>'Payroll Summary'!C167</f>
        <v>0</v>
      </c>
      <c r="D167" s="6">
        <f>'Payroll Summary'!D167</f>
        <v>0</v>
      </c>
      <c r="E167" s="7">
        <f>'Payroll Summary'!E167</f>
        <v>0</v>
      </c>
      <c r="F167" s="7">
        <f>'Payroll Summary'!H167</f>
        <v>0</v>
      </c>
      <c r="G167" s="6">
        <f>'Payroll Summary'!W167</f>
        <v>0</v>
      </c>
      <c r="H167" s="14"/>
      <c r="I167" s="14"/>
      <c r="J167" s="14"/>
      <c r="K167" s="14"/>
      <c r="L167" s="14"/>
      <c r="M167" s="14"/>
      <c r="BV167" s="170"/>
    </row>
    <row r="168" spans="1:78" x14ac:dyDescent="0.25">
      <c r="A168" s="186">
        <f t="shared" si="2"/>
        <v>159</v>
      </c>
      <c r="B168" s="7">
        <f>'Payroll Summary'!B168</f>
        <v>0</v>
      </c>
      <c r="C168" s="8">
        <f>'Payroll Summary'!C168</f>
        <v>0</v>
      </c>
      <c r="D168" s="6">
        <f>'Payroll Summary'!D168</f>
        <v>0</v>
      </c>
      <c r="E168" s="7">
        <f>'Payroll Summary'!E168</f>
        <v>0</v>
      </c>
      <c r="F168" s="7">
        <f>'Payroll Summary'!H168</f>
        <v>0</v>
      </c>
      <c r="G168" s="6">
        <f>'Payroll Summary'!W168</f>
        <v>0</v>
      </c>
      <c r="H168" s="14"/>
      <c r="I168" s="14"/>
      <c r="J168" s="14"/>
      <c r="K168" s="14"/>
      <c r="L168" s="14"/>
      <c r="M168" s="14"/>
      <c r="BV168" s="170"/>
    </row>
    <row r="169" spans="1:78" x14ac:dyDescent="0.25">
      <c r="A169" s="186">
        <f t="shared" si="2"/>
        <v>160</v>
      </c>
      <c r="B169" s="7">
        <f>'Payroll Summary'!B169</f>
        <v>0</v>
      </c>
      <c r="C169" s="8">
        <f>'Payroll Summary'!C169</f>
        <v>0</v>
      </c>
      <c r="D169" s="6">
        <f>'Payroll Summary'!D169</f>
        <v>0</v>
      </c>
      <c r="E169" s="7">
        <f>'Payroll Summary'!E169</f>
        <v>0</v>
      </c>
      <c r="F169" s="7">
        <f>'Payroll Summary'!H169</f>
        <v>0</v>
      </c>
      <c r="G169" s="6">
        <f>'Payroll Summary'!W169</f>
        <v>0</v>
      </c>
      <c r="H169" s="14"/>
      <c r="I169" s="14"/>
      <c r="J169" s="14"/>
      <c r="K169" s="14"/>
      <c r="L169" s="14"/>
      <c r="M169" s="14"/>
      <c r="BV169" s="170"/>
    </row>
    <row r="170" spans="1:78" x14ac:dyDescent="0.25">
      <c r="BV170" s="170" t="s">
        <v>18</v>
      </c>
    </row>
    <row r="171" spans="1:78" x14ac:dyDescent="0.25">
      <c r="BV171" s="170" t="s">
        <v>19</v>
      </c>
    </row>
    <row r="172" spans="1:78" x14ac:dyDescent="0.25">
      <c r="BV172" s="170" t="s">
        <v>20</v>
      </c>
      <c r="BW172" s="5" t="e">
        <f>#REF!</f>
        <v>#REF!</v>
      </c>
      <c r="BX172" s="190" t="s">
        <v>21</v>
      </c>
      <c r="BY172" s="5" t="e">
        <f>#REF!</f>
        <v>#REF!</v>
      </c>
    </row>
    <row r="173" spans="1:78" hidden="1" x14ac:dyDescent="0.25">
      <c r="B173" s="2" t="s">
        <v>214</v>
      </c>
    </row>
    <row r="174" spans="1:78" hidden="1" x14ac:dyDescent="0.25">
      <c r="B174" s="2" t="s">
        <v>215</v>
      </c>
      <c r="BV174" s="170" t="s">
        <v>22</v>
      </c>
      <c r="BX174" s="190" t="s">
        <v>5</v>
      </c>
      <c r="BZ174" s="170" t="s">
        <v>23</v>
      </c>
    </row>
    <row r="175" spans="1:78" hidden="1" x14ac:dyDescent="0.25">
      <c r="B175" s="2" t="s">
        <v>216</v>
      </c>
      <c r="BW175" s="170" t="s">
        <v>6</v>
      </c>
      <c r="BX175" s="191" t="e">
        <f>#REF!</f>
        <v>#REF!</v>
      </c>
      <c r="BZ175" s="5" t="e">
        <f>BY172*BX175</f>
        <v>#REF!</v>
      </c>
    </row>
    <row r="176" spans="1:78" x14ac:dyDescent="0.25">
      <c r="BW176" s="170" t="s">
        <v>7</v>
      </c>
      <c r="BX176" s="191"/>
      <c r="BZ176" s="5" t="e">
        <f>#REF!</f>
        <v>#REF!</v>
      </c>
    </row>
    <row r="177" spans="74:78" x14ac:dyDescent="0.25">
      <c r="BW177" s="170" t="s">
        <v>8</v>
      </c>
      <c r="BX177" s="191"/>
      <c r="BZ177" s="5" t="e">
        <f>#REF!</f>
        <v>#REF!</v>
      </c>
    </row>
    <row r="178" spans="74:78" x14ac:dyDescent="0.25">
      <c r="BW178" s="170" t="s">
        <v>24</v>
      </c>
      <c r="BX178" s="191" t="e">
        <f>#REF!</f>
        <v>#REF!</v>
      </c>
      <c r="BZ178" s="5" t="e">
        <f>BY172*BX178</f>
        <v>#REF!</v>
      </c>
    </row>
    <row r="179" spans="74:78" x14ac:dyDescent="0.25">
      <c r="BW179" s="170" t="s">
        <v>9</v>
      </c>
      <c r="BX179" s="191"/>
      <c r="BZ179" s="5" t="e">
        <f>#REF!</f>
        <v>#REF!</v>
      </c>
    </row>
    <row r="181" spans="74:78" x14ac:dyDescent="0.25">
      <c r="BW181" s="170" t="s">
        <v>25</v>
      </c>
      <c r="BZ181" s="192" t="e">
        <f>SUM(BZ175:BZ179)</f>
        <v>#REF!</v>
      </c>
    </row>
    <row r="183" spans="74:78" x14ac:dyDescent="0.25">
      <c r="BV183" s="170" t="s">
        <v>26</v>
      </c>
    </row>
    <row r="184" spans="74:78" x14ac:dyDescent="0.25">
      <c r="BW184" s="170" t="s">
        <v>27</v>
      </c>
      <c r="BZ184" s="5" t="e">
        <f>-#REF!</f>
        <v>#REF!</v>
      </c>
    </row>
    <row r="185" spans="74:78" x14ac:dyDescent="0.25">
      <c r="BW185" s="170" t="s">
        <v>28</v>
      </c>
      <c r="BZ185" s="5" t="e">
        <f>-#REF!</f>
        <v>#REF!</v>
      </c>
    </row>
    <row r="186" spans="74:78" x14ac:dyDescent="0.25">
      <c r="BW186" s="170" t="s">
        <v>29</v>
      </c>
      <c r="BZ186" s="5" t="e">
        <f>-#REF!</f>
        <v>#REF!</v>
      </c>
    </row>
    <row r="187" spans="74:78" x14ac:dyDescent="0.25">
      <c r="BW187" s="170" t="s">
        <v>9</v>
      </c>
      <c r="BZ187" s="5" t="e">
        <f>-#REF!</f>
        <v>#REF!</v>
      </c>
    </row>
    <row r="189" spans="74:78" x14ac:dyDescent="0.25">
      <c r="BW189" s="170" t="s">
        <v>30</v>
      </c>
      <c r="BZ189" s="192" t="e">
        <f>SUM(BZ184:BZ187)</f>
        <v>#REF!</v>
      </c>
    </row>
    <row r="191" spans="74:78" x14ac:dyDescent="0.25">
      <c r="BW191" s="170" t="s">
        <v>31</v>
      </c>
      <c r="BZ191" s="193" t="e">
        <f>BZ181+BZ189</f>
        <v>#REF!</v>
      </c>
    </row>
    <row r="194" spans="74:78" x14ac:dyDescent="0.25">
      <c r="BX194" s="170" t="s">
        <v>14</v>
      </c>
    </row>
    <row r="196" spans="74:78" x14ac:dyDescent="0.25">
      <c r="BW196" s="4">
        <f ca="1">NOW()</f>
        <v>42471.421543287041</v>
      </c>
    </row>
    <row r="197" spans="74:78" x14ac:dyDescent="0.25">
      <c r="BV197" s="170" t="s">
        <v>15</v>
      </c>
      <c r="BW197" s="5">
        <v>13</v>
      </c>
    </row>
    <row r="198" spans="74:78" x14ac:dyDescent="0.25">
      <c r="BV198" s="170" t="s">
        <v>16</v>
      </c>
      <c r="BW198" s="5" t="e">
        <f>#REF!</f>
        <v>#REF!</v>
      </c>
    </row>
    <row r="199" spans="74:78" x14ac:dyDescent="0.25">
      <c r="BV199" s="170" t="s">
        <v>17</v>
      </c>
      <c r="BW199" s="5" t="e">
        <f>#REF!</f>
        <v>#REF!</v>
      </c>
    </row>
    <row r="200" spans="74:78" x14ac:dyDescent="0.25">
      <c r="BV200" s="170" t="s">
        <v>18</v>
      </c>
    </row>
    <row r="201" spans="74:78" x14ac:dyDescent="0.25">
      <c r="BV201" s="170" t="s">
        <v>19</v>
      </c>
    </row>
    <row r="202" spans="74:78" x14ac:dyDescent="0.25">
      <c r="BV202" s="170" t="s">
        <v>20</v>
      </c>
      <c r="BW202" s="5" t="e">
        <f>#REF!</f>
        <v>#REF!</v>
      </c>
      <c r="BX202" s="190" t="s">
        <v>21</v>
      </c>
      <c r="BY202" s="5" t="e">
        <f>#REF!</f>
        <v>#REF!</v>
      </c>
    </row>
    <row r="204" spans="74:78" x14ac:dyDescent="0.25">
      <c r="BV204" s="170" t="s">
        <v>22</v>
      </c>
      <c r="BX204" s="190" t="s">
        <v>5</v>
      </c>
      <c r="BZ204" s="170" t="s">
        <v>23</v>
      </c>
    </row>
    <row r="205" spans="74:78" x14ac:dyDescent="0.25">
      <c r="BW205" s="170" t="s">
        <v>6</v>
      </c>
      <c r="BX205" s="191" t="e">
        <f>#REF!</f>
        <v>#REF!</v>
      </c>
      <c r="BZ205" s="5" t="e">
        <f>BY202*BX205</f>
        <v>#REF!</v>
      </c>
    </row>
    <row r="206" spans="74:78" x14ac:dyDescent="0.25">
      <c r="BW206" s="170" t="s">
        <v>7</v>
      </c>
      <c r="BX206" s="191"/>
      <c r="BZ206" s="5" t="e">
        <f>#REF!</f>
        <v>#REF!</v>
      </c>
    </row>
    <row r="207" spans="74:78" x14ac:dyDescent="0.25">
      <c r="BW207" s="170" t="s">
        <v>8</v>
      </c>
      <c r="BX207" s="191"/>
      <c r="BZ207" s="5" t="e">
        <f>#REF!</f>
        <v>#REF!</v>
      </c>
    </row>
    <row r="208" spans="74:78" x14ac:dyDescent="0.25">
      <c r="BW208" s="170" t="s">
        <v>24</v>
      </c>
      <c r="BX208" s="191" t="e">
        <f>#REF!</f>
        <v>#REF!</v>
      </c>
      <c r="BZ208" s="5" t="e">
        <f>BY202*BX208</f>
        <v>#REF!</v>
      </c>
    </row>
    <row r="209" spans="74:78" x14ac:dyDescent="0.25">
      <c r="BW209" s="170" t="s">
        <v>9</v>
      </c>
      <c r="BX209" s="191"/>
      <c r="BZ209" s="5" t="e">
        <f>#REF!</f>
        <v>#REF!</v>
      </c>
    </row>
    <row r="211" spans="74:78" x14ac:dyDescent="0.25">
      <c r="BW211" s="170" t="s">
        <v>25</v>
      </c>
      <c r="BZ211" s="192" t="e">
        <f>SUM(BZ205:BZ209)</f>
        <v>#REF!</v>
      </c>
    </row>
    <row r="213" spans="74:78" x14ac:dyDescent="0.25">
      <c r="BV213" s="170" t="s">
        <v>26</v>
      </c>
    </row>
    <row r="214" spans="74:78" x14ac:dyDescent="0.25">
      <c r="BW214" s="170" t="s">
        <v>27</v>
      </c>
      <c r="BZ214" s="5" t="e">
        <f>-#REF!</f>
        <v>#REF!</v>
      </c>
    </row>
    <row r="215" spans="74:78" x14ac:dyDescent="0.25">
      <c r="BW215" s="170" t="s">
        <v>28</v>
      </c>
      <c r="BZ215" s="5" t="e">
        <f>-#REF!</f>
        <v>#REF!</v>
      </c>
    </row>
    <row r="216" spans="74:78" x14ac:dyDescent="0.25">
      <c r="BW216" s="170" t="s">
        <v>29</v>
      </c>
      <c r="BZ216" s="5" t="e">
        <f>-#REF!</f>
        <v>#REF!</v>
      </c>
    </row>
    <row r="217" spans="74:78" x14ac:dyDescent="0.25">
      <c r="BW217" s="170" t="s">
        <v>9</v>
      </c>
      <c r="BZ217" s="5" t="e">
        <f>-#REF!</f>
        <v>#REF!</v>
      </c>
    </row>
    <row r="219" spans="74:78" x14ac:dyDescent="0.25">
      <c r="BW219" s="170" t="s">
        <v>30</v>
      </c>
      <c r="BZ219" s="192" t="e">
        <f>SUM(BZ214:BZ217)</f>
        <v>#REF!</v>
      </c>
    </row>
    <row r="221" spans="74:78" x14ac:dyDescent="0.25">
      <c r="BW221" s="170" t="s">
        <v>31</v>
      </c>
      <c r="BZ221" s="193" t="e">
        <f>BZ211+BZ219</f>
        <v>#REF!</v>
      </c>
    </row>
    <row r="224" spans="74:78" x14ac:dyDescent="0.25">
      <c r="BX224" s="170" t="s">
        <v>14</v>
      </c>
    </row>
    <row r="226" spans="74:78" x14ac:dyDescent="0.25">
      <c r="BW226" s="4">
        <f ca="1">NOW()</f>
        <v>42471.421543287041</v>
      </c>
    </row>
    <row r="227" spans="74:78" x14ac:dyDescent="0.25">
      <c r="BV227" s="170" t="s">
        <v>15</v>
      </c>
      <c r="BW227" s="5">
        <v>14</v>
      </c>
    </row>
    <row r="228" spans="74:78" x14ac:dyDescent="0.25">
      <c r="BV228" s="170" t="s">
        <v>16</v>
      </c>
      <c r="BW228" s="5" t="e">
        <f>#REF!</f>
        <v>#REF!</v>
      </c>
    </row>
    <row r="229" spans="74:78" x14ac:dyDescent="0.25">
      <c r="BV229" s="170" t="s">
        <v>17</v>
      </c>
      <c r="BW229" s="5" t="e">
        <f>#REF!</f>
        <v>#REF!</v>
      </c>
    </row>
    <row r="230" spans="74:78" x14ac:dyDescent="0.25">
      <c r="BV230" s="170" t="s">
        <v>18</v>
      </c>
    </row>
    <row r="231" spans="74:78" x14ac:dyDescent="0.25">
      <c r="BV231" s="170" t="s">
        <v>19</v>
      </c>
    </row>
    <row r="232" spans="74:78" x14ac:dyDescent="0.25">
      <c r="BV232" s="170" t="s">
        <v>20</v>
      </c>
      <c r="BW232" s="5" t="e">
        <f>#REF!</f>
        <v>#REF!</v>
      </c>
      <c r="BX232" s="190" t="s">
        <v>21</v>
      </c>
      <c r="BY232" s="5" t="e">
        <f>#REF!</f>
        <v>#REF!</v>
      </c>
    </row>
    <row r="234" spans="74:78" x14ac:dyDescent="0.25">
      <c r="BV234" s="170" t="s">
        <v>22</v>
      </c>
      <c r="BX234" s="190" t="s">
        <v>5</v>
      </c>
      <c r="BZ234" s="170" t="s">
        <v>23</v>
      </c>
    </row>
    <row r="235" spans="74:78" x14ac:dyDescent="0.25">
      <c r="BW235" s="170" t="s">
        <v>6</v>
      </c>
      <c r="BX235" s="191" t="e">
        <f>#REF!</f>
        <v>#REF!</v>
      </c>
      <c r="BZ235" s="5" t="e">
        <f>BY232*BX235</f>
        <v>#REF!</v>
      </c>
    </row>
    <row r="236" spans="74:78" x14ac:dyDescent="0.25">
      <c r="BW236" s="170" t="s">
        <v>7</v>
      </c>
      <c r="BX236" s="191"/>
      <c r="BZ236" s="5" t="e">
        <f>#REF!</f>
        <v>#REF!</v>
      </c>
    </row>
    <row r="237" spans="74:78" x14ac:dyDescent="0.25">
      <c r="BW237" s="170" t="s">
        <v>8</v>
      </c>
      <c r="BX237" s="191"/>
      <c r="BZ237" s="5" t="e">
        <f>#REF!</f>
        <v>#REF!</v>
      </c>
    </row>
    <row r="238" spans="74:78" x14ac:dyDescent="0.25">
      <c r="BW238" s="170" t="s">
        <v>24</v>
      </c>
      <c r="BX238" s="191" t="e">
        <f>#REF!</f>
        <v>#REF!</v>
      </c>
      <c r="BZ238" s="5" t="e">
        <f>BY232*BX238</f>
        <v>#REF!</v>
      </c>
    </row>
    <row r="239" spans="74:78" x14ac:dyDescent="0.25">
      <c r="BW239" s="170" t="s">
        <v>9</v>
      </c>
      <c r="BX239" s="191"/>
      <c r="BZ239" s="5" t="e">
        <f>#REF!</f>
        <v>#REF!</v>
      </c>
    </row>
    <row r="241" spans="74:78" x14ac:dyDescent="0.25">
      <c r="BW241" s="170" t="s">
        <v>25</v>
      </c>
      <c r="BZ241" s="192" t="e">
        <f>SUM(BZ235:BZ239)</f>
        <v>#REF!</v>
      </c>
    </row>
    <row r="243" spans="74:78" x14ac:dyDescent="0.25">
      <c r="BV243" s="170" t="s">
        <v>26</v>
      </c>
    </row>
    <row r="244" spans="74:78" x14ac:dyDescent="0.25">
      <c r="BW244" s="170" t="s">
        <v>27</v>
      </c>
      <c r="BZ244" s="5" t="e">
        <f>-#REF!</f>
        <v>#REF!</v>
      </c>
    </row>
    <row r="245" spans="74:78" x14ac:dyDescent="0.25">
      <c r="BW245" s="170" t="s">
        <v>28</v>
      </c>
      <c r="BZ245" s="5" t="e">
        <f>-#REF!</f>
        <v>#REF!</v>
      </c>
    </row>
    <row r="246" spans="74:78" x14ac:dyDescent="0.25">
      <c r="BW246" s="170" t="s">
        <v>29</v>
      </c>
      <c r="BZ246" s="5" t="e">
        <f>-#REF!</f>
        <v>#REF!</v>
      </c>
    </row>
    <row r="247" spans="74:78" x14ac:dyDescent="0.25">
      <c r="BW247" s="170" t="s">
        <v>9</v>
      </c>
      <c r="BZ247" s="5" t="e">
        <f>-#REF!</f>
        <v>#REF!</v>
      </c>
    </row>
    <row r="249" spans="74:78" x14ac:dyDescent="0.25">
      <c r="BW249" s="170" t="s">
        <v>30</v>
      </c>
      <c r="BZ249" s="192" t="e">
        <f>SUM(BZ244:BZ247)</f>
        <v>#REF!</v>
      </c>
    </row>
    <row r="251" spans="74:78" x14ac:dyDescent="0.25">
      <c r="BW251" s="170" t="s">
        <v>31</v>
      </c>
      <c r="BZ251" s="193" t="e">
        <f>BZ241+BZ249</f>
        <v>#REF!</v>
      </c>
    </row>
    <row r="254" spans="74:78" x14ac:dyDescent="0.25">
      <c r="BX254" s="170" t="s">
        <v>14</v>
      </c>
    </row>
    <row r="256" spans="74:78" x14ac:dyDescent="0.25">
      <c r="BW256" s="4">
        <f ca="1">NOW()</f>
        <v>42471.421543287041</v>
      </c>
    </row>
    <row r="257" spans="74:78" x14ac:dyDescent="0.25">
      <c r="BV257" s="170" t="s">
        <v>15</v>
      </c>
      <c r="BW257" s="5">
        <v>15</v>
      </c>
    </row>
    <row r="258" spans="74:78" x14ac:dyDescent="0.25">
      <c r="BV258" s="170" t="s">
        <v>16</v>
      </c>
      <c r="BW258" s="5" t="e">
        <f>#REF!</f>
        <v>#REF!</v>
      </c>
    </row>
    <row r="259" spans="74:78" x14ac:dyDescent="0.25">
      <c r="BV259" s="170" t="s">
        <v>17</v>
      </c>
      <c r="BW259" s="5" t="e">
        <f>#REF!</f>
        <v>#REF!</v>
      </c>
    </row>
    <row r="260" spans="74:78" x14ac:dyDescent="0.25">
      <c r="BV260" s="170" t="s">
        <v>18</v>
      </c>
    </row>
    <row r="261" spans="74:78" x14ac:dyDescent="0.25">
      <c r="BV261" s="170" t="s">
        <v>19</v>
      </c>
    </row>
    <row r="262" spans="74:78" x14ac:dyDescent="0.25">
      <c r="BV262" s="170" t="s">
        <v>20</v>
      </c>
      <c r="BW262" s="5" t="e">
        <f>#REF!</f>
        <v>#REF!</v>
      </c>
      <c r="BX262" s="190" t="s">
        <v>21</v>
      </c>
      <c r="BY262" s="5" t="e">
        <f>#REF!</f>
        <v>#REF!</v>
      </c>
    </row>
    <row r="264" spans="74:78" x14ac:dyDescent="0.25">
      <c r="BV264" s="170" t="s">
        <v>22</v>
      </c>
      <c r="BX264" s="190" t="s">
        <v>5</v>
      </c>
      <c r="BZ264" s="170" t="s">
        <v>23</v>
      </c>
    </row>
    <row r="265" spans="74:78" x14ac:dyDescent="0.25">
      <c r="BW265" s="170" t="s">
        <v>6</v>
      </c>
      <c r="BX265" s="191" t="e">
        <f>#REF!</f>
        <v>#REF!</v>
      </c>
      <c r="BZ265" s="5" t="e">
        <f>BY262*BX265</f>
        <v>#REF!</v>
      </c>
    </row>
    <row r="266" spans="74:78" x14ac:dyDescent="0.25">
      <c r="BW266" s="170" t="s">
        <v>7</v>
      </c>
      <c r="BX266" s="191"/>
      <c r="BZ266" s="5" t="e">
        <f>#REF!</f>
        <v>#REF!</v>
      </c>
    </row>
    <row r="267" spans="74:78" x14ac:dyDescent="0.25">
      <c r="BW267" s="170" t="s">
        <v>8</v>
      </c>
      <c r="BX267" s="191"/>
      <c r="BZ267" s="5" t="e">
        <f>#REF!</f>
        <v>#REF!</v>
      </c>
    </row>
    <row r="268" spans="74:78" x14ac:dyDescent="0.25">
      <c r="BW268" s="170" t="s">
        <v>24</v>
      </c>
      <c r="BX268" s="191" t="e">
        <f>#REF!</f>
        <v>#REF!</v>
      </c>
      <c r="BZ268" s="5" t="e">
        <f>BY262*BX268</f>
        <v>#REF!</v>
      </c>
    </row>
    <row r="269" spans="74:78" x14ac:dyDescent="0.25">
      <c r="BW269" s="170" t="s">
        <v>9</v>
      </c>
      <c r="BX269" s="191"/>
      <c r="BZ269" s="5" t="e">
        <f>#REF!</f>
        <v>#REF!</v>
      </c>
    </row>
    <row r="271" spans="74:78" x14ac:dyDescent="0.25">
      <c r="BW271" s="170" t="s">
        <v>25</v>
      </c>
      <c r="BZ271" s="192" t="e">
        <f>SUM(BZ265:BZ269)</f>
        <v>#REF!</v>
      </c>
    </row>
    <row r="273" spans="74:78" x14ac:dyDescent="0.25">
      <c r="BV273" s="170" t="s">
        <v>26</v>
      </c>
    </row>
    <row r="274" spans="74:78" x14ac:dyDescent="0.25">
      <c r="BW274" s="170" t="s">
        <v>27</v>
      </c>
      <c r="BZ274" s="5" t="e">
        <f>-#REF!</f>
        <v>#REF!</v>
      </c>
    </row>
    <row r="275" spans="74:78" x14ac:dyDescent="0.25">
      <c r="BW275" s="170" t="s">
        <v>28</v>
      </c>
      <c r="BZ275" s="5" t="e">
        <f>-#REF!</f>
        <v>#REF!</v>
      </c>
    </row>
    <row r="276" spans="74:78" x14ac:dyDescent="0.25">
      <c r="BW276" s="170" t="s">
        <v>29</v>
      </c>
      <c r="BZ276" s="5" t="e">
        <f>-#REF!</f>
        <v>#REF!</v>
      </c>
    </row>
    <row r="277" spans="74:78" x14ac:dyDescent="0.25">
      <c r="BW277" s="170" t="s">
        <v>9</v>
      </c>
      <c r="BZ277" s="5" t="e">
        <f>-#REF!</f>
        <v>#REF!</v>
      </c>
    </row>
    <row r="279" spans="74:78" x14ac:dyDescent="0.25">
      <c r="BW279" s="170" t="s">
        <v>30</v>
      </c>
      <c r="BZ279" s="192" t="e">
        <f>SUM(BZ274:BZ277)</f>
        <v>#REF!</v>
      </c>
    </row>
    <row r="281" spans="74:78" x14ac:dyDescent="0.25">
      <c r="BW281" s="170" t="s">
        <v>31</v>
      </c>
      <c r="BZ281" s="193" t="e">
        <f>BZ271+BZ279</f>
        <v>#REF!</v>
      </c>
    </row>
    <row r="284" spans="74:78" x14ac:dyDescent="0.25">
      <c r="BX284" s="170" t="s">
        <v>14</v>
      </c>
    </row>
    <row r="286" spans="74:78" x14ac:dyDescent="0.25">
      <c r="BW286" s="4">
        <f ca="1">NOW()</f>
        <v>42471.421543287041</v>
      </c>
    </row>
    <row r="287" spans="74:78" x14ac:dyDescent="0.25">
      <c r="BV287" s="170" t="s">
        <v>15</v>
      </c>
      <c r="BW287" s="5">
        <v>17</v>
      </c>
    </row>
    <row r="288" spans="74:78" x14ac:dyDescent="0.25">
      <c r="BV288" s="170" t="s">
        <v>16</v>
      </c>
      <c r="BW288" s="5" t="e">
        <f>#REF!</f>
        <v>#REF!</v>
      </c>
    </row>
    <row r="289" spans="74:78" x14ac:dyDescent="0.25">
      <c r="BV289" s="170" t="s">
        <v>17</v>
      </c>
      <c r="BW289" s="5" t="e">
        <f>#REF!</f>
        <v>#REF!</v>
      </c>
    </row>
    <row r="290" spans="74:78" x14ac:dyDescent="0.25">
      <c r="BV290" s="170" t="s">
        <v>18</v>
      </c>
    </row>
    <row r="291" spans="74:78" x14ac:dyDescent="0.25">
      <c r="BV291" s="170" t="s">
        <v>19</v>
      </c>
    </row>
    <row r="292" spans="74:78" x14ac:dyDescent="0.25">
      <c r="BV292" s="170" t="s">
        <v>20</v>
      </c>
      <c r="BW292" s="5" t="e">
        <f>#REF!</f>
        <v>#REF!</v>
      </c>
      <c r="BX292" s="190" t="s">
        <v>21</v>
      </c>
      <c r="BY292" s="5" t="e">
        <f>#REF!</f>
        <v>#REF!</v>
      </c>
    </row>
    <row r="294" spans="74:78" x14ac:dyDescent="0.25">
      <c r="BV294" s="170" t="s">
        <v>22</v>
      </c>
      <c r="BX294" s="190" t="s">
        <v>5</v>
      </c>
      <c r="BZ294" s="170" t="s">
        <v>23</v>
      </c>
    </row>
    <row r="295" spans="74:78" x14ac:dyDescent="0.25">
      <c r="BW295" s="170" t="s">
        <v>6</v>
      </c>
      <c r="BX295" s="191" t="e">
        <f>#REF!</f>
        <v>#REF!</v>
      </c>
      <c r="BZ295" s="5" t="e">
        <f>BY292*BX295</f>
        <v>#REF!</v>
      </c>
    </row>
    <row r="296" spans="74:78" x14ac:dyDescent="0.25">
      <c r="BW296" s="170" t="s">
        <v>7</v>
      </c>
      <c r="BX296" s="191"/>
      <c r="BZ296" s="5" t="e">
        <f>#REF!</f>
        <v>#REF!</v>
      </c>
    </row>
    <row r="297" spans="74:78" x14ac:dyDescent="0.25">
      <c r="BW297" s="170" t="s">
        <v>8</v>
      </c>
      <c r="BX297" s="191"/>
      <c r="BZ297" s="5" t="e">
        <f>#REF!</f>
        <v>#REF!</v>
      </c>
    </row>
    <row r="298" spans="74:78" x14ac:dyDescent="0.25">
      <c r="BW298" s="170" t="s">
        <v>24</v>
      </c>
      <c r="BX298" s="191" t="e">
        <f>#REF!</f>
        <v>#REF!</v>
      </c>
      <c r="BZ298" s="5" t="e">
        <f>BY292*BX298</f>
        <v>#REF!</v>
      </c>
    </row>
    <row r="299" spans="74:78" x14ac:dyDescent="0.25">
      <c r="BW299" s="170" t="s">
        <v>9</v>
      </c>
      <c r="BX299" s="191"/>
      <c r="BZ299" s="5" t="e">
        <f>#REF!</f>
        <v>#REF!</v>
      </c>
    </row>
    <row r="301" spans="74:78" x14ac:dyDescent="0.25">
      <c r="BW301" s="170" t="s">
        <v>25</v>
      </c>
      <c r="BZ301" s="192" t="e">
        <f>SUM(BZ295:BZ299)</f>
        <v>#REF!</v>
      </c>
    </row>
    <row r="303" spans="74:78" x14ac:dyDescent="0.25">
      <c r="BV303" s="170" t="s">
        <v>26</v>
      </c>
    </row>
    <row r="304" spans="74:78" x14ac:dyDescent="0.25">
      <c r="BW304" s="170" t="s">
        <v>27</v>
      </c>
      <c r="BZ304" s="5" t="e">
        <f>-#REF!</f>
        <v>#REF!</v>
      </c>
    </row>
    <row r="305" spans="2:78" x14ac:dyDescent="0.25">
      <c r="BW305" s="170" t="s">
        <v>28</v>
      </c>
      <c r="BZ305" s="5" t="e">
        <f>-#REF!</f>
        <v>#REF!</v>
      </c>
    </row>
    <row r="306" spans="2:78" x14ac:dyDescent="0.25">
      <c r="BW306" s="170" t="s">
        <v>29</v>
      </c>
      <c r="BZ306" s="5" t="e">
        <f>-#REF!</f>
        <v>#REF!</v>
      </c>
    </row>
    <row r="307" spans="2:78" x14ac:dyDescent="0.25">
      <c r="BW307" s="170" t="s">
        <v>9</v>
      </c>
      <c r="BZ307" s="5" t="e">
        <f>-#REF!</f>
        <v>#REF!</v>
      </c>
    </row>
    <row r="309" spans="2:78" x14ac:dyDescent="0.25">
      <c r="BW309" s="170" t="s">
        <v>30</v>
      </c>
      <c r="BZ309" s="192" t="e">
        <f>SUM(BZ304:BZ307)</f>
        <v>#REF!</v>
      </c>
    </row>
    <row r="311" spans="2:78" x14ac:dyDescent="0.25">
      <c r="BW311" s="170" t="s">
        <v>31</v>
      </c>
      <c r="BZ311" s="193" t="e">
        <f>BZ301+BZ309</f>
        <v>#REF!</v>
      </c>
    </row>
    <row r="312" spans="2:78" x14ac:dyDescent="0.25">
      <c r="B312" s="2" t="s">
        <v>61</v>
      </c>
    </row>
    <row r="313" spans="2:78" x14ac:dyDescent="0.25">
      <c r="B313" s="2" t="s">
        <v>62</v>
      </c>
    </row>
    <row r="314" spans="2:78" x14ac:dyDescent="0.25">
      <c r="BX314" s="170" t="s">
        <v>14</v>
      </c>
    </row>
    <row r="315" spans="2:78" x14ac:dyDescent="0.25">
      <c r="B315" s="2" t="s">
        <v>98</v>
      </c>
    </row>
    <row r="316" spans="2:78" x14ac:dyDescent="0.25">
      <c r="B316" s="2" t="s">
        <v>99</v>
      </c>
      <c r="BW316" s="4">
        <f ca="1">NOW()</f>
        <v>42471.421543287041</v>
      </c>
    </row>
    <row r="317" spans="2:78" x14ac:dyDescent="0.25">
      <c r="BV317" s="170" t="s">
        <v>15</v>
      </c>
      <c r="BW317" s="5">
        <v>18</v>
      </c>
    </row>
    <row r="318" spans="2:78" x14ac:dyDescent="0.25">
      <c r="B318" s="2" t="s">
        <v>102</v>
      </c>
      <c r="BV318" s="170" t="s">
        <v>16</v>
      </c>
      <c r="BW318" s="5" t="e">
        <f>#REF!</f>
        <v>#REF!</v>
      </c>
    </row>
    <row r="319" spans="2:78" x14ac:dyDescent="0.25">
      <c r="B319" s="2" t="s">
        <v>103</v>
      </c>
      <c r="BV319" s="170" t="s">
        <v>17</v>
      </c>
      <c r="BW319" s="5" t="e">
        <f>#REF!</f>
        <v>#REF!</v>
      </c>
    </row>
    <row r="320" spans="2:78" x14ac:dyDescent="0.25">
      <c r="B320" s="2" t="s">
        <v>104</v>
      </c>
      <c r="BV320" s="170" t="s">
        <v>18</v>
      </c>
    </row>
    <row r="321" spans="2:78" x14ac:dyDescent="0.25">
      <c r="B321" s="2" t="s">
        <v>105</v>
      </c>
      <c r="BV321" s="170" t="s">
        <v>19</v>
      </c>
    </row>
    <row r="322" spans="2:78" x14ac:dyDescent="0.25">
      <c r="B322" s="2" t="s">
        <v>106</v>
      </c>
      <c r="BV322" s="170" t="s">
        <v>20</v>
      </c>
      <c r="BW322" s="5" t="e">
        <f>#REF!</f>
        <v>#REF!</v>
      </c>
      <c r="BX322" s="190" t="s">
        <v>21</v>
      </c>
      <c r="BY322" s="5" t="e">
        <f>#REF!</f>
        <v>#REF!</v>
      </c>
    </row>
    <row r="323" spans="2:78" x14ac:dyDescent="0.25">
      <c r="B323" s="2" t="s">
        <v>107</v>
      </c>
    </row>
    <row r="324" spans="2:78" x14ac:dyDescent="0.25">
      <c r="B324" s="2" t="s">
        <v>108</v>
      </c>
      <c r="BV324" s="170" t="s">
        <v>22</v>
      </c>
      <c r="BX324" s="190" t="s">
        <v>5</v>
      </c>
      <c r="BZ324" s="170" t="s">
        <v>23</v>
      </c>
    </row>
    <row r="325" spans="2:78" x14ac:dyDescent="0.25">
      <c r="B325" s="2" t="s">
        <v>109</v>
      </c>
      <c r="BW325" s="170" t="s">
        <v>6</v>
      </c>
      <c r="BX325" s="191" t="e">
        <f>#REF!</f>
        <v>#REF!</v>
      </c>
      <c r="BZ325" s="5" t="e">
        <f>BY322*BX325</f>
        <v>#REF!</v>
      </c>
    </row>
    <row r="326" spans="2:78" x14ac:dyDescent="0.25">
      <c r="B326" s="2" t="s">
        <v>110</v>
      </c>
      <c r="BW326" s="170" t="s">
        <v>7</v>
      </c>
      <c r="BX326" s="191"/>
      <c r="BZ326" s="5" t="e">
        <f>#REF!</f>
        <v>#REF!</v>
      </c>
    </row>
    <row r="327" spans="2:78" x14ac:dyDescent="0.25">
      <c r="B327" s="2" t="s">
        <v>111</v>
      </c>
      <c r="BW327" s="170" t="s">
        <v>8</v>
      </c>
      <c r="BX327" s="191"/>
      <c r="BZ327" s="5" t="e">
        <f>#REF!</f>
        <v>#REF!</v>
      </c>
    </row>
    <row r="328" spans="2:78" x14ac:dyDescent="0.25">
      <c r="B328" s="2" t="s">
        <v>112</v>
      </c>
      <c r="BW328" s="170" t="s">
        <v>24</v>
      </c>
      <c r="BX328" s="191" t="e">
        <f>#REF!</f>
        <v>#REF!</v>
      </c>
      <c r="BZ328" s="5" t="e">
        <f>BY322*BX328</f>
        <v>#REF!</v>
      </c>
    </row>
    <row r="329" spans="2:78" x14ac:dyDescent="0.25">
      <c r="B329" s="2" t="s">
        <v>113</v>
      </c>
      <c r="BW329" s="170" t="s">
        <v>9</v>
      </c>
      <c r="BX329" s="191"/>
      <c r="BZ329" s="5" t="e">
        <f>#REF!</f>
        <v>#REF!</v>
      </c>
    </row>
    <row r="330" spans="2:78" x14ac:dyDescent="0.25">
      <c r="B330" s="2" t="s">
        <v>114</v>
      </c>
    </row>
    <row r="331" spans="2:78" x14ac:dyDescent="0.25">
      <c r="B331" s="2" t="s">
        <v>115</v>
      </c>
      <c r="BW331" s="170" t="s">
        <v>25</v>
      </c>
      <c r="BZ331" s="192" t="e">
        <f>SUM(BZ325:BZ329)</f>
        <v>#REF!</v>
      </c>
    </row>
    <row r="332" spans="2:78" x14ac:dyDescent="0.25">
      <c r="B332" s="2" t="s">
        <v>116</v>
      </c>
    </row>
    <row r="333" spans="2:78" x14ac:dyDescent="0.25">
      <c r="B333" s="2" t="s">
        <v>117</v>
      </c>
      <c r="BW333" s="170" t="s">
        <v>27</v>
      </c>
      <c r="BZ333" s="5" t="e">
        <f>-#REF!</f>
        <v>#REF!</v>
      </c>
    </row>
    <row r="334" spans="2:78" x14ac:dyDescent="0.25">
      <c r="B334" s="2" t="s">
        <v>118</v>
      </c>
      <c r="BW334" s="170" t="s">
        <v>28</v>
      </c>
      <c r="BZ334" s="5" t="e">
        <f>-#REF!</f>
        <v>#REF!</v>
      </c>
    </row>
    <row r="335" spans="2:78" x14ac:dyDescent="0.25">
      <c r="B335" s="2" t="s">
        <v>119</v>
      </c>
      <c r="BW335" s="170" t="s">
        <v>29</v>
      </c>
      <c r="BZ335" s="5" t="e">
        <f>-#REF!</f>
        <v>#REF!</v>
      </c>
    </row>
    <row r="336" spans="2:78" x14ac:dyDescent="0.25">
      <c r="B336" s="2" t="s">
        <v>120</v>
      </c>
      <c r="BW336" s="170" t="s">
        <v>9</v>
      </c>
      <c r="BZ336" s="5" t="e">
        <f>-#REF!</f>
        <v>#REF!</v>
      </c>
    </row>
    <row r="337" spans="2:78" x14ac:dyDescent="0.25">
      <c r="B337" s="2" t="s">
        <v>121</v>
      </c>
    </row>
    <row r="338" spans="2:78" x14ac:dyDescent="0.25">
      <c r="B338" s="2" t="s">
        <v>122</v>
      </c>
      <c r="BW338" s="170" t="s">
        <v>30</v>
      </c>
      <c r="BZ338" s="192" t="e">
        <f>SUM(BZ333:BZ336)</f>
        <v>#REF!</v>
      </c>
    </row>
    <row r="339" spans="2:78" x14ac:dyDescent="0.25">
      <c r="B339" s="2" t="s">
        <v>123</v>
      </c>
    </row>
    <row r="340" spans="2:78" x14ac:dyDescent="0.25">
      <c r="B340" s="2" t="s">
        <v>124</v>
      </c>
      <c r="BW340" s="170" t="s">
        <v>31</v>
      </c>
      <c r="BZ340" s="193" t="e">
        <f>BZ331+BZ338</f>
        <v>#REF!</v>
      </c>
    </row>
    <row r="341" spans="2:78" x14ac:dyDescent="0.25">
      <c r="B341" s="2" t="s">
        <v>125</v>
      </c>
    </row>
    <row r="342" spans="2:78" x14ac:dyDescent="0.25">
      <c r="B342" s="2" t="s">
        <v>126</v>
      </c>
    </row>
    <row r="343" spans="2:78" x14ac:dyDescent="0.25">
      <c r="B343" s="2" t="s">
        <v>127</v>
      </c>
      <c r="BX343" s="170" t="s">
        <v>14</v>
      </c>
    </row>
    <row r="344" spans="2:78" x14ac:dyDescent="0.25">
      <c r="B344" s="2" t="s">
        <v>128</v>
      </c>
    </row>
    <row r="345" spans="2:78" x14ac:dyDescent="0.25">
      <c r="B345" s="2" t="s">
        <v>129</v>
      </c>
      <c r="BW345" s="4">
        <f ca="1">NOW()</f>
        <v>42471.421543287041</v>
      </c>
    </row>
    <row r="346" spans="2:78" x14ac:dyDescent="0.25">
      <c r="B346" s="2" t="s">
        <v>130</v>
      </c>
      <c r="BV346" s="170" t="s">
        <v>15</v>
      </c>
      <c r="BW346" s="5" t="e">
        <f>#REF!</f>
        <v>#REF!</v>
      </c>
    </row>
    <row r="347" spans="2:78" x14ac:dyDescent="0.25">
      <c r="B347" s="2" t="s">
        <v>131</v>
      </c>
      <c r="BV347" s="170" t="s">
        <v>16</v>
      </c>
      <c r="BW347" s="5" t="e">
        <f>#REF!</f>
        <v>#REF!</v>
      </c>
    </row>
    <row r="348" spans="2:78" x14ac:dyDescent="0.25">
      <c r="B348" s="2" t="s">
        <v>132</v>
      </c>
      <c r="BV348" s="170" t="s">
        <v>17</v>
      </c>
      <c r="BW348" s="5" t="e">
        <f>#REF!</f>
        <v>#REF!</v>
      </c>
    </row>
    <row r="349" spans="2:78" x14ac:dyDescent="0.25">
      <c r="B349" s="2" t="s">
        <v>133</v>
      </c>
      <c r="BV349" s="170" t="s">
        <v>18</v>
      </c>
    </row>
    <row r="350" spans="2:78" x14ac:dyDescent="0.25">
      <c r="B350" s="2" t="s">
        <v>134</v>
      </c>
      <c r="BV350" s="170" t="s">
        <v>19</v>
      </c>
    </row>
    <row r="351" spans="2:78" x14ac:dyDescent="0.25">
      <c r="B351" s="2" t="s">
        <v>135</v>
      </c>
      <c r="BV351" s="170" t="s">
        <v>20</v>
      </c>
      <c r="BW351" s="5" t="e">
        <f>#REF!</f>
        <v>#REF!</v>
      </c>
      <c r="BX351" s="190" t="s">
        <v>21</v>
      </c>
      <c r="BY351" s="5" t="e">
        <f>#REF!</f>
        <v>#REF!</v>
      </c>
    </row>
    <row r="352" spans="2:78" x14ac:dyDescent="0.25">
      <c r="B352" s="2" t="s">
        <v>136</v>
      </c>
    </row>
    <row r="353" spans="2:78" x14ac:dyDescent="0.25">
      <c r="B353" s="2" t="s">
        <v>137</v>
      </c>
      <c r="BV353" s="170" t="s">
        <v>22</v>
      </c>
      <c r="BX353" s="190" t="s">
        <v>5</v>
      </c>
      <c r="BZ353" s="170" t="s">
        <v>23</v>
      </c>
    </row>
    <row r="354" spans="2:78" x14ac:dyDescent="0.25">
      <c r="B354" s="2" t="s">
        <v>138</v>
      </c>
      <c r="BW354" s="170" t="s">
        <v>6</v>
      </c>
      <c r="BX354" s="191" t="e">
        <f>#REF!</f>
        <v>#REF!</v>
      </c>
      <c r="BZ354" s="5" t="e">
        <f>BY351*BX354</f>
        <v>#REF!</v>
      </c>
    </row>
    <row r="355" spans="2:78" x14ac:dyDescent="0.25">
      <c r="B355" s="2" t="s">
        <v>139</v>
      </c>
      <c r="BW355" s="170" t="s">
        <v>7</v>
      </c>
      <c r="BX355" s="191"/>
      <c r="BZ355" s="5" t="e">
        <f>#REF!</f>
        <v>#REF!</v>
      </c>
    </row>
    <row r="356" spans="2:78" x14ac:dyDescent="0.25">
      <c r="B356" s="2" t="s">
        <v>140</v>
      </c>
      <c r="BW356" s="170" t="s">
        <v>8</v>
      </c>
      <c r="BX356" s="191"/>
      <c r="BZ356" s="5" t="e">
        <f>#REF!</f>
        <v>#REF!</v>
      </c>
    </row>
    <row r="357" spans="2:78" x14ac:dyDescent="0.25">
      <c r="B357" s="2" t="s">
        <v>141</v>
      </c>
      <c r="BW357" s="170" t="s">
        <v>24</v>
      </c>
      <c r="BX357" s="191" t="e">
        <f>#REF!</f>
        <v>#REF!</v>
      </c>
      <c r="BZ357" s="5" t="e">
        <f>BY351*BX357</f>
        <v>#REF!</v>
      </c>
    </row>
    <row r="358" spans="2:78" x14ac:dyDescent="0.25">
      <c r="B358" s="2" t="s">
        <v>142</v>
      </c>
      <c r="BW358" s="170" t="s">
        <v>9</v>
      </c>
      <c r="BX358" s="191"/>
      <c r="BZ358" s="5" t="e">
        <f>#REF!</f>
        <v>#REF!</v>
      </c>
    </row>
    <row r="359" spans="2:78" x14ac:dyDescent="0.25">
      <c r="B359" s="2" t="s">
        <v>143</v>
      </c>
    </row>
    <row r="360" spans="2:78" x14ac:dyDescent="0.25">
      <c r="B360" s="2" t="s">
        <v>144</v>
      </c>
    </row>
    <row r="361" spans="2:78" x14ac:dyDescent="0.25">
      <c r="B361" s="2" t="s">
        <v>145</v>
      </c>
      <c r="BV361" s="170" t="s">
        <v>26</v>
      </c>
    </row>
    <row r="362" spans="2:78" x14ac:dyDescent="0.25">
      <c r="B362" s="2" t="s">
        <v>146</v>
      </c>
      <c r="BW362" s="170" t="s">
        <v>27</v>
      </c>
      <c r="BZ362" s="5" t="e">
        <f>-#REF!</f>
        <v>#REF!</v>
      </c>
    </row>
    <row r="363" spans="2:78" x14ac:dyDescent="0.25">
      <c r="B363" s="2" t="s">
        <v>147</v>
      </c>
      <c r="BW363" s="170" t="s">
        <v>28</v>
      </c>
      <c r="BZ363" s="5" t="e">
        <f>-#REF!</f>
        <v>#REF!</v>
      </c>
    </row>
    <row r="364" spans="2:78" x14ac:dyDescent="0.25">
      <c r="B364" s="2" t="s">
        <v>148</v>
      </c>
      <c r="BW364" s="170" t="s">
        <v>29</v>
      </c>
      <c r="BZ364" s="5" t="e">
        <f>-#REF!</f>
        <v>#REF!</v>
      </c>
    </row>
    <row r="365" spans="2:78" x14ac:dyDescent="0.25">
      <c r="B365" s="2" t="s">
        <v>149</v>
      </c>
      <c r="BW365" s="170" t="s">
        <v>9</v>
      </c>
      <c r="BZ365" s="5" t="e">
        <f>-#REF!</f>
        <v>#REF!</v>
      </c>
    </row>
    <row r="366" spans="2:78" x14ac:dyDescent="0.25">
      <c r="B366" s="2" t="s">
        <v>150</v>
      </c>
    </row>
    <row r="367" spans="2:78" x14ac:dyDescent="0.25">
      <c r="B367" s="2" t="s">
        <v>151</v>
      </c>
      <c r="BW367" s="170" t="s">
        <v>30</v>
      </c>
      <c r="BZ367" s="192" t="e">
        <f>SUM(BZ362:BZ365)</f>
        <v>#REF!</v>
      </c>
    </row>
    <row r="368" spans="2:78" x14ac:dyDescent="0.25">
      <c r="B368" s="2" t="s">
        <v>152</v>
      </c>
    </row>
    <row r="369" spans="2:78" x14ac:dyDescent="0.25">
      <c r="B369" s="2" t="s">
        <v>153</v>
      </c>
      <c r="BW369" s="170" t="s">
        <v>31</v>
      </c>
      <c r="BZ369" s="193" t="e">
        <f>#REF!+BZ367</f>
        <v>#REF!</v>
      </c>
    </row>
    <row r="372" spans="2:78" x14ac:dyDescent="0.25">
      <c r="BX372" s="170" t="s">
        <v>14</v>
      </c>
    </row>
    <row r="374" spans="2:78" x14ac:dyDescent="0.25">
      <c r="BW374" s="4">
        <f ca="1">NOW()</f>
        <v>42471.421543287041</v>
      </c>
    </row>
    <row r="375" spans="2:78" x14ac:dyDescent="0.25">
      <c r="BV375" s="170" t="s">
        <v>15</v>
      </c>
      <c r="BW375" s="5" t="e">
        <f>#REF!</f>
        <v>#REF!</v>
      </c>
    </row>
    <row r="376" spans="2:78" x14ac:dyDescent="0.25">
      <c r="BV376" s="170" t="s">
        <v>16</v>
      </c>
      <c r="BW376" s="5" t="e">
        <f>#REF!</f>
        <v>#REF!</v>
      </c>
    </row>
    <row r="377" spans="2:78" x14ac:dyDescent="0.25">
      <c r="BV377" s="170" t="s">
        <v>17</v>
      </c>
      <c r="BW377" s="5" t="e">
        <f>#REF!</f>
        <v>#REF!</v>
      </c>
    </row>
    <row r="378" spans="2:78" x14ac:dyDescent="0.25">
      <c r="BV378" s="170" t="s">
        <v>18</v>
      </c>
    </row>
    <row r="379" spans="2:78" x14ac:dyDescent="0.25">
      <c r="BV379" s="170" t="s">
        <v>19</v>
      </c>
    </row>
    <row r="380" spans="2:78" x14ac:dyDescent="0.25">
      <c r="BV380" s="170" t="s">
        <v>20</v>
      </c>
      <c r="BW380" s="5" t="e">
        <f>#REF!</f>
        <v>#REF!</v>
      </c>
      <c r="BX380" s="190" t="s">
        <v>21</v>
      </c>
      <c r="BY380" s="5" t="e">
        <f>#REF!</f>
        <v>#REF!</v>
      </c>
    </row>
    <row r="382" spans="2:78" x14ac:dyDescent="0.25">
      <c r="BV382" s="170" t="s">
        <v>22</v>
      </c>
      <c r="BX382" s="190" t="s">
        <v>5</v>
      </c>
      <c r="BZ382" s="170" t="s">
        <v>23</v>
      </c>
    </row>
    <row r="383" spans="2:78" x14ac:dyDescent="0.25">
      <c r="BW383" s="170" t="s">
        <v>6</v>
      </c>
      <c r="BX383" s="191" t="e">
        <f>#REF!</f>
        <v>#REF!</v>
      </c>
      <c r="BZ383" s="5" t="e">
        <f>BY380*BX383</f>
        <v>#REF!</v>
      </c>
    </row>
    <row r="384" spans="2:78" x14ac:dyDescent="0.25">
      <c r="BW384" s="170" t="s">
        <v>7</v>
      </c>
      <c r="BX384" s="191"/>
      <c r="BZ384" s="5" t="e">
        <f>#REF!</f>
        <v>#REF!</v>
      </c>
    </row>
    <row r="385" spans="74:78" x14ac:dyDescent="0.25">
      <c r="BW385" s="170" t="s">
        <v>8</v>
      </c>
      <c r="BX385" s="191"/>
      <c r="BZ385" s="5" t="e">
        <f>#REF!</f>
        <v>#REF!</v>
      </c>
    </row>
    <row r="386" spans="74:78" x14ac:dyDescent="0.25">
      <c r="BW386" s="170" t="s">
        <v>24</v>
      </c>
      <c r="BX386" s="191" t="e">
        <f>#REF!</f>
        <v>#REF!</v>
      </c>
      <c r="BZ386" s="5" t="e">
        <f>BY380*BX386</f>
        <v>#REF!</v>
      </c>
    </row>
    <row r="387" spans="74:78" x14ac:dyDescent="0.25">
      <c r="BW387" s="170" t="s">
        <v>9</v>
      </c>
      <c r="BX387" s="191"/>
      <c r="BZ387" s="5" t="e">
        <f>#REF!</f>
        <v>#REF!</v>
      </c>
    </row>
    <row r="389" spans="74:78" x14ac:dyDescent="0.25">
      <c r="BW389" s="170" t="s">
        <v>25</v>
      </c>
      <c r="BZ389" s="192" t="e">
        <f>SUM(BZ383:BZ387)</f>
        <v>#REF!</v>
      </c>
    </row>
    <row r="391" spans="74:78" x14ac:dyDescent="0.25">
      <c r="BV391" s="170" t="s">
        <v>26</v>
      </c>
    </row>
    <row r="392" spans="74:78" x14ac:dyDescent="0.25">
      <c r="BW392" s="170" t="s">
        <v>27</v>
      </c>
      <c r="BZ392" s="5" t="e">
        <f>-#REF!</f>
        <v>#REF!</v>
      </c>
    </row>
    <row r="393" spans="74:78" x14ac:dyDescent="0.25">
      <c r="BW393" s="170" t="s">
        <v>28</v>
      </c>
      <c r="BZ393" s="5" t="e">
        <f>-#REF!</f>
        <v>#REF!</v>
      </c>
    </row>
    <row r="394" spans="74:78" x14ac:dyDescent="0.25">
      <c r="BW394" s="170" t="s">
        <v>29</v>
      </c>
      <c r="BZ394" s="5" t="e">
        <f>-#REF!</f>
        <v>#REF!</v>
      </c>
    </row>
    <row r="395" spans="74:78" x14ac:dyDescent="0.25">
      <c r="BW395" s="170" t="s">
        <v>9</v>
      </c>
      <c r="BZ395" s="5" t="e">
        <f>-#REF!</f>
        <v>#REF!</v>
      </c>
    </row>
    <row r="397" spans="74:78" x14ac:dyDescent="0.25">
      <c r="BW397" s="170" t="s">
        <v>30</v>
      </c>
      <c r="BZ397" s="192" t="e">
        <f>SUM(BZ392:BZ395)</f>
        <v>#REF!</v>
      </c>
    </row>
    <row r="399" spans="74:78" x14ac:dyDescent="0.25">
      <c r="BW399" s="170" t="s">
        <v>31</v>
      </c>
      <c r="BZ399" s="193" t="e">
        <f>BZ389+BZ397</f>
        <v>#REF!</v>
      </c>
    </row>
    <row r="402" spans="74:78" x14ac:dyDescent="0.25">
      <c r="BX402" s="170" t="s">
        <v>14</v>
      </c>
    </row>
    <row r="404" spans="74:78" x14ac:dyDescent="0.25">
      <c r="BW404" s="4">
        <f ca="1">NOW()</f>
        <v>42471.421543287041</v>
      </c>
    </row>
    <row r="405" spans="74:78" x14ac:dyDescent="0.25">
      <c r="BV405" s="170" t="s">
        <v>15</v>
      </c>
      <c r="BW405" s="5" t="e">
        <f>#REF!</f>
        <v>#REF!</v>
      </c>
    </row>
    <row r="406" spans="74:78" x14ac:dyDescent="0.25">
      <c r="BV406" s="170" t="s">
        <v>16</v>
      </c>
      <c r="BW406" s="5" t="e">
        <f>#REF!</f>
        <v>#REF!</v>
      </c>
    </row>
    <row r="407" spans="74:78" x14ac:dyDescent="0.25">
      <c r="BV407" s="170" t="s">
        <v>17</v>
      </c>
      <c r="BW407" s="5" t="e">
        <f>#REF!</f>
        <v>#REF!</v>
      </c>
    </row>
    <row r="408" spans="74:78" x14ac:dyDescent="0.25">
      <c r="BV408" s="170" t="s">
        <v>18</v>
      </c>
    </row>
    <row r="409" spans="74:78" x14ac:dyDescent="0.25">
      <c r="BV409" s="170" t="s">
        <v>19</v>
      </c>
    </row>
    <row r="410" spans="74:78" x14ac:dyDescent="0.25">
      <c r="BV410" s="170" t="s">
        <v>20</v>
      </c>
      <c r="BW410" s="5" t="e">
        <f>#REF!</f>
        <v>#REF!</v>
      </c>
      <c r="BX410" s="190" t="s">
        <v>21</v>
      </c>
      <c r="BY410" s="5" t="e">
        <f>#REF!</f>
        <v>#REF!</v>
      </c>
    </row>
    <row r="412" spans="74:78" x14ac:dyDescent="0.25">
      <c r="BV412" s="170" t="s">
        <v>22</v>
      </c>
      <c r="BX412" s="190" t="s">
        <v>5</v>
      </c>
      <c r="BZ412" s="170" t="s">
        <v>23</v>
      </c>
    </row>
    <row r="413" spans="74:78" x14ac:dyDescent="0.25">
      <c r="BW413" s="170" t="s">
        <v>6</v>
      </c>
      <c r="BX413" s="191" t="e">
        <f>#REF!</f>
        <v>#REF!</v>
      </c>
      <c r="BZ413" s="5" t="e">
        <f>BY410*BX413</f>
        <v>#REF!</v>
      </c>
    </row>
    <row r="414" spans="74:78" x14ac:dyDescent="0.25">
      <c r="BW414" s="170" t="s">
        <v>7</v>
      </c>
      <c r="BX414" s="191"/>
      <c r="BZ414" s="5" t="e">
        <f>#REF!</f>
        <v>#REF!</v>
      </c>
    </row>
    <row r="415" spans="74:78" x14ac:dyDescent="0.25">
      <c r="BW415" s="170" t="s">
        <v>8</v>
      </c>
      <c r="BX415" s="191"/>
      <c r="BZ415" s="5" t="e">
        <f>#REF!</f>
        <v>#REF!</v>
      </c>
    </row>
    <row r="416" spans="74:78" x14ac:dyDescent="0.25">
      <c r="BW416" s="170" t="s">
        <v>24</v>
      </c>
      <c r="BX416" s="191" t="e">
        <f>#REF!</f>
        <v>#REF!</v>
      </c>
      <c r="BZ416" s="5" t="e">
        <f>BY410*BX416</f>
        <v>#REF!</v>
      </c>
    </row>
    <row r="417" spans="74:78" x14ac:dyDescent="0.25">
      <c r="BW417" s="170" t="s">
        <v>9</v>
      </c>
      <c r="BX417" s="191"/>
      <c r="BZ417" s="5" t="e">
        <f>#REF!</f>
        <v>#REF!</v>
      </c>
    </row>
    <row r="419" spans="74:78" x14ac:dyDescent="0.25">
      <c r="BW419" s="170" t="s">
        <v>25</v>
      </c>
      <c r="BZ419" s="192" t="e">
        <f>SUM(BZ413:BZ417)</f>
        <v>#REF!</v>
      </c>
    </row>
    <row r="421" spans="74:78" x14ac:dyDescent="0.25">
      <c r="BV421" s="170" t="s">
        <v>26</v>
      </c>
    </row>
    <row r="422" spans="74:78" x14ac:dyDescent="0.25">
      <c r="BW422" s="170" t="s">
        <v>27</v>
      </c>
      <c r="BZ422" s="5" t="e">
        <f>-#REF!</f>
        <v>#REF!</v>
      </c>
    </row>
    <row r="423" spans="74:78" x14ac:dyDescent="0.25">
      <c r="BW423" s="170" t="s">
        <v>28</v>
      </c>
      <c r="BZ423" s="5" t="e">
        <f>-#REF!</f>
        <v>#REF!</v>
      </c>
    </row>
    <row r="424" spans="74:78" x14ac:dyDescent="0.25">
      <c r="BW424" s="170" t="s">
        <v>29</v>
      </c>
      <c r="BZ424" s="5" t="e">
        <f>-#REF!</f>
        <v>#REF!</v>
      </c>
    </row>
    <row r="425" spans="74:78" x14ac:dyDescent="0.25">
      <c r="BW425" s="170" t="s">
        <v>9</v>
      </c>
      <c r="BZ425" s="5" t="e">
        <f>-#REF!</f>
        <v>#REF!</v>
      </c>
    </row>
    <row r="427" spans="74:78" x14ac:dyDescent="0.25">
      <c r="BW427" s="170" t="s">
        <v>30</v>
      </c>
      <c r="BZ427" s="192" t="e">
        <f>SUM(BZ422:BZ425)</f>
        <v>#REF!</v>
      </c>
    </row>
    <row r="429" spans="74:78" x14ac:dyDescent="0.25">
      <c r="BW429" s="170" t="s">
        <v>31</v>
      </c>
      <c r="BZ429" s="193" t="e">
        <f>BZ419+BZ427</f>
        <v>#REF!</v>
      </c>
    </row>
    <row r="432" spans="74:78" x14ac:dyDescent="0.25">
      <c r="BX432" s="170" t="s">
        <v>14</v>
      </c>
    </row>
    <row r="434" spans="74:78" x14ac:dyDescent="0.25">
      <c r="BW434" s="4">
        <f ca="1">NOW()</f>
        <v>42471.421543287041</v>
      </c>
    </row>
    <row r="435" spans="74:78" x14ac:dyDescent="0.25">
      <c r="BV435" s="170" t="s">
        <v>15</v>
      </c>
      <c r="BW435" s="5" t="e">
        <f>#REF!</f>
        <v>#REF!</v>
      </c>
    </row>
    <row r="436" spans="74:78" x14ac:dyDescent="0.25">
      <c r="BV436" s="170" t="s">
        <v>16</v>
      </c>
      <c r="BW436" s="5" t="e">
        <f>#REF!</f>
        <v>#REF!</v>
      </c>
    </row>
    <row r="437" spans="74:78" x14ac:dyDescent="0.25">
      <c r="BV437" s="170" t="s">
        <v>17</v>
      </c>
      <c r="BW437" s="5" t="e">
        <f>#REF!</f>
        <v>#REF!</v>
      </c>
    </row>
    <row r="438" spans="74:78" x14ac:dyDescent="0.25">
      <c r="BV438" s="170" t="s">
        <v>18</v>
      </c>
    </row>
    <row r="439" spans="74:78" x14ac:dyDescent="0.25">
      <c r="BV439" s="170" t="s">
        <v>19</v>
      </c>
    </row>
    <row r="440" spans="74:78" x14ac:dyDescent="0.25">
      <c r="BV440" s="170" t="s">
        <v>20</v>
      </c>
      <c r="BW440" s="5" t="e">
        <f>#REF!</f>
        <v>#REF!</v>
      </c>
      <c r="BX440" s="190" t="s">
        <v>21</v>
      </c>
      <c r="BY440" s="5" t="e">
        <f>#REF!</f>
        <v>#REF!</v>
      </c>
    </row>
    <row r="442" spans="74:78" x14ac:dyDescent="0.25">
      <c r="BV442" s="170" t="s">
        <v>22</v>
      </c>
      <c r="BX442" s="190" t="s">
        <v>5</v>
      </c>
      <c r="BZ442" s="170" t="s">
        <v>23</v>
      </c>
    </row>
    <row r="443" spans="74:78" x14ac:dyDescent="0.25">
      <c r="BW443" s="170" t="s">
        <v>6</v>
      </c>
      <c r="BX443" s="191" t="e">
        <f>#REF!</f>
        <v>#REF!</v>
      </c>
      <c r="BZ443" s="5" t="e">
        <f>BY440*BX443</f>
        <v>#REF!</v>
      </c>
    </row>
    <row r="444" spans="74:78" x14ac:dyDescent="0.25">
      <c r="BW444" s="170" t="s">
        <v>7</v>
      </c>
      <c r="BX444" s="191"/>
      <c r="BZ444" s="5" t="e">
        <f>#REF!</f>
        <v>#REF!</v>
      </c>
    </row>
    <row r="445" spans="74:78" x14ac:dyDescent="0.25">
      <c r="BW445" s="170" t="s">
        <v>8</v>
      </c>
      <c r="BX445" s="191"/>
      <c r="BZ445" s="5" t="e">
        <f>#REF!</f>
        <v>#REF!</v>
      </c>
    </row>
    <row r="446" spans="74:78" x14ac:dyDescent="0.25">
      <c r="BW446" s="170" t="s">
        <v>24</v>
      </c>
      <c r="BX446" s="191" t="e">
        <f>#REF!</f>
        <v>#REF!</v>
      </c>
      <c r="BZ446" s="5" t="e">
        <f>BY440*BX446</f>
        <v>#REF!</v>
      </c>
    </row>
    <row r="447" spans="74:78" x14ac:dyDescent="0.25">
      <c r="BW447" s="170" t="s">
        <v>9</v>
      </c>
      <c r="BX447" s="191"/>
      <c r="BZ447" s="5" t="e">
        <f>#REF!</f>
        <v>#REF!</v>
      </c>
    </row>
    <row r="449" spans="74:78" x14ac:dyDescent="0.25">
      <c r="BW449" s="170" t="s">
        <v>25</v>
      </c>
      <c r="BZ449" s="192" t="e">
        <f>SUM(BZ443:BZ447)</f>
        <v>#REF!</v>
      </c>
    </row>
    <row r="451" spans="74:78" x14ac:dyDescent="0.25">
      <c r="BV451" s="170" t="s">
        <v>26</v>
      </c>
    </row>
    <row r="452" spans="74:78" x14ac:dyDescent="0.25">
      <c r="BW452" s="170" t="s">
        <v>27</v>
      </c>
      <c r="BZ452" s="5" t="e">
        <f>-#REF!</f>
        <v>#REF!</v>
      </c>
    </row>
    <row r="453" spans="74:78" x14ac:dyDescent="0.25">
      <c r="BW453" s="170" t="s">
        <v>28</v>
      </c>
      <c r="BZ453" s="5" t="e">
        <f>-#REF!</f>
        <v>#REF!</v>
      </c>
    </row>
    <row r="454" spans="74:78" x14ac:dyDescent="0.25">
      <c r="BW454" s="170" t="s">
        <v>29</v>
      </c>
      <c r="BZ454" s="5" t="e">
        <f>-#REF!</f>
        <v>#REF!</v>
      </c>
    </row>
    <row r="455" spans="74:78" x14ac:dyDescent="0.25">
      <c r="BW455" s="170" t="s">
        <v>9</v>
      </c>
      <c r="BZ455" s="5" t="e">
        <f>-#REF!</f>
        <v>#REF!</v>
      </c>
    </row>
    <row r="457" spans="74:78" x14ac:dyDescent="0.25">
      <c r="BW457" s="170" t="s">
        <v>30</v>
      </c>
      <c r="BZ457" s="192" t="e">
        <f>SUM(BZ452:BZ455)</f>
        <v>#REF!</v>
      </c>
    </row>
    <row r="459" spans="74:78" x14ac:dyDescent="0.25">
      <c r="BW459" s="170" t="s">
        <v>31</v>
      </c>
      <c r="BZ459" s="193" t="e">
        <f>BZ449+BZ457</f>
        <v>#REF!</v>
      </c>
    </row>
    <row r="462" spans="74:78" x14ac:dyDescent="0.25">
      <c r="BX462" s="170" t="s">
        <v>14</v>
      </c>
    </row>
    <row r="464" spans="74:78" x14ac:dyDescent="0.25">
      <c r="BW464" s="4">
        <f ca="1">NOW()</f>
        <v>42471.421543287041</v>
      </c>
    </row>
    <row r="465" spans="74:78" x14ac:dyDescent="0.25">
      <c r="BV465" s="170" t="s">
        <v>15</v>
      </c>
      <c r="BW465" s="5" t="e">
        <f>#REF!</f>
        <v>#REF!</v>
      </c>
    </row>
    <row r="466" spans="74:78" x14ac:dyDescent="0.25">
      <c r="BV466" s="170" t="s">
        <v>16</v>
      </c>
      <c r="BW466" s="5" t="e">
        <f>#REF!</f>
        <v>#REF!</v>
      </c>
    </row>
    <row r="467" spans="74:78" x14ac:dyDescent="0.25">
      <c r="BV467" s="170" t="s">
        <v>17</v>
      </c>
      <c r="BW467" s="5" t="e">
        <f>#REF!</f>
        <v>#REF!</v>
      </c>
    </row>
    <row r="468" spans="74:78" x14ac:dyDescent="0.25">
      <c r="BV468" s="170" t="s">
        <v>18</v>
      </c>
    </row>
    <row r="469" spans="74:78" x14ac:dyDescent="0.25">
      <c r="BV469" s="170" t="s">
        <v>19</v>
      </c>
    </row>
    <row r="470" spans="74:78" x14ac:dyDescent="0.25">
      <c r="BV470" s="170" t="s">
        <v>20</v>
      </c>
      <c r="BW470" s="5" t="e">
        <f>#REF!</f>
        <v>#REF!</v>
      </c>
      <c r="BX470" s="190" t="s">
        <v>21</v>
      </c>
      <c r="BY470" s="5" t="e">
        <f>#REF!</f>
        <v>#REF!</v>
      </c>
    </row>
    <row r="472" spans="74:78" x14ac:dyDescent="0.25">
      <c r="BV472" s="170" t="s">
        <v>22</v>
      </c>
      <c r="BX472" s="190" t="s">
        <v>5</v>
      </c>
      <c r="BZ472" s="170" t="s">
        <v>23</v>
      </c>
    </row>
    <row r="473" spans="74:78" x14ac:dyDescent="0.25">
      <c r="BW473" s="170" t="s">
        <v>6</v>
      </c>
      <c r="BX473" s="191" t="e">
        <f>#REF!</f>
        <v>#REF!</v>
      </c>
      <c r="BZ473" s="5" t="e">
        <f>BY470*BX473</f>
        <v>#REF!</v>
      </c>
    </row>
    <row r="474" spans="74:78" x14ac:dyDescent="0.25">
      <c r="BW474" s="170" t="s">
        <v>7</v>
      </c>
      <c r="BX474" s="191"/>
      <c r="BZ474" s="5" t="e">
        <f>#REF!</f>
        <v>#REF!</v>
      </c>
    </row>
    <row r="475" spans="74:78" x14ac:dyDescent="0.25">
      <c r="BW475" s="170" t="s">
        <v>8</v>
      </c>
      <c r="BX475" s="191"/>
      <c r="BZ475" s="5" t="e">
        <f>#REF!</f>
        <v>#REF!</v>
      </c>
    </row>
    <row r="476" spans="74:78" x14ac:dyDescent="0.25">
      <c r="BW476" s="170" t="s">
        <v>24</v>
      </c>
      <c r="BX476" s="191" t="e">
        <f>#REF!</f>
        <v>#REF!</v>
      </c>
      <c r="BZ476" s="5" t="e">
        <f>BY470*BX476</f>
        <v>#REF!</v>
      </c>
    </row>
    <row r="477" spans="74:78" x14ac:dyDescent="0.25">
      <c r="BW477" s="170" t="s">
        <v>9</v>
      </c>
      <c r="BX477" s="191"/>
      <c r="BZ477" s="5" t="e">
        <f>#REF!</f>
        <v>#REF!</v>
      </c>
    </row>
    <row r="479" spans="74:78" x14ac:dyDescent="0.25">
      <c r="BW479" s="170" t="s">
        <v>25</v>
      </c>
      <c r="BZ479" s="192" t="e">
        <f>SUM(BZ473:BZ477)</f>
        <v>#REF!</v>
      </c>
    </row>
    <row r="481" spans="74:78" x14ac:dyDescent="0.25">
      <c r="BV481" s="170" t="s">
        <v>26</v>
      </c>
    </row>
    <row r="482" spans="74:78" x14ac:dyDescent="0.25">
      <c r="BW482" s="170" t="s">
        <v>27</v>
      </c>
      <c r="BZ482" s="5" t="e">
        <f>-#REF!</f>
        <v>#REF!</v>
      </c>
    </row>
    <row r="483" spans="74:78" x14ac:dyDescent="0.25">
      <c r="BW483" s="170" t="s">
        <v>28</v>
      </c>
      <c r="BZ483" s="5" t="e">
        <f>-#REF!</f>
        <v>#REF!</v>
      </c>
    </row>
    <row r="484" spans="74:78" x14ac:dyDescent="0.25">
      <c r="BW484" s="170" t="s">
        <v>29</v>
      </c>
      <c r="BZ484" s="5" t="e">
        <f>-#REF!</f>
        <v>#REF!</v>
      </c>
    </row>
    <row r="485" spans="74:78" x14ac:dyDescent="0.25">
      <c r="BW485" s="170" t="s">
        <v>9</v>
      </c>
      <c r="BZ485" s="5" t="e">
        <f>-#REF!</f>
        <v>#REF!</v>
      </c>
    </row>
    <row r="487" spans="74:78" x14ac:dyDescent="0.25">
      <c r="BW487" s="170" t="s">
        <v>30</v>
      </c>
      <c r="BZ487" s="192" t="e">
        <f>SUM(BZ482:BZ485)</f>
        <v>#REF!</v>
      </c>
    </row>
    <row r="489" spans="74:78" x14ac:dyDescent="0.25">
      <c r="BW489" s="170" t="s">
        <v>31</v>
      </c>
      <c r="BZ489" s="193" t="e">
        <f>BZ479+BZ487</f>
        <v>#REF!</v>
      </c>
    </row>
    <row r="492" spans="74:78" x14ac:dyDescent="0.25">
      <c r="BX492" s="170" t="s">
        <v>14</v>
      </c>
    </row>
    <row r="494" spans="74:78" x14ac:dyDescent="0.25">
      <c r="BW494" s="4">
        <f ca="1">NOW()</f>
        <v>42471.421543287041</v>
      </c>
    </row>
    <row r="495" spans="74:78" x14ac:dyDescent="0.25">
      <c r="BV495" s="170" t="s">
        <v>15</v>
      </c>
      <c r="BW495" s="5" t="e">
        <f>#REF!</f>
        <v>#REF!</v>
      </c>
    </row>
    <row r="496" spans="74:78" x14ac:dyDescent="0.25">
      <c r="BV496" s="170" t="s">
        <v>16</v>
      </c>
      <c r="BW496" s="5" t="e">
        <f>#REF!</f>
        <v>#REF!</v>
      </c>
    </row>
    <row r="497" spans="74:78" x14ac:dyDescent="0.25">
      <c r="BV497" s="170" t="s">
        <v>17</v>
      </c>
      <c r="BW497" s="5" t="e">
        <f>#REF!</f>
        <v>#REF!</v>
      </c>
    </row>
    <row r="498" spans="74:78" x14ac:dyDescent="0.25">
      <c r="BV498" s="170" t="s">
        <v>18</v>
      </c>
    </row>
    <row r="499" spans="74:78" x14ac:dyDescent="0.25">
      <c r="BV499" s="170" t="s">
        <v>19</v>
      </c>
    </row>
    <row r="500" spans="74:78" x14ac:dyDescent="0.25">
      <c r="BV500" s="170" t="s">
        <v>20</v>
      </c>
      <c r="BW500" s="5" t="e">
        <f>#REF!</f>
        <v>#REF!</v>
      </c>
      <c r="BX500" s="190" t="s">
        <v>21</v>
      </c>
      <c r="BY500" s="5" t="e">
        <f>#REF!</f>
        <v>#REF!</v>
      </c>
    </row>
    <row r="502" spans="74:78" x14ac:dyDescent="0.25">
      <c r="BV502" s="170" t="s">
        <v>22</v>
      </c>
      <c r="BX502" s="190" t="s">
        <v>5</v>
      </c>
      <c r="BZ502" s="170" t="s">
        <v>23</v>
      </c>
    </row>
    <row r="503" spans="74:78" x14ac:dyDescent="0.25">
      <c r="BW503" s="170" t="s">
        <v>6</v>
      </c>
      <c r="BX503" s="191" t="e">
        <f>#REF!</f>
        <v>#REF!</v>
      </c>
      <c r="BZ503" s="5" t="e">
        <f>BY500*BX503</f>
        <v>#REF!</v>
      </c>
    </row>
    <row r="504" spans="74:78" x14ac:dyDescent="0.25">
      <c r="BW504" s="170" t="s">
        <v>7</v>
      </c>
      <c r="BX504" s="191"/>
      <c r="BZ504" s="5" t="e">
        <f>#REF!</f>
        <v>#REF!</v>
      </c>
    </row>
    <row r="505" spans="74:78" x14ac:dyDescent="0.25">
      <c r="BW505" s="170" t="s">
        <v>8</v>
      </c>
      <c r="BX505" s="191"/>
      <c r="BZ505" s="5" t="e">
        <f>#REF!</f>
        <v>#REF!</v>
      </c>
    </row>
    <row r="506" spans="74:78" x14ac:dyDescent="0.25">
      <c r="BW506" s="170" t="s">
        <v>24</v>
      </c>
      <c r="BX506" s="191" t="e">
        <f>#REF!</f>
        <v>#REF!</v>
      </c>
      <c r="BZ506" s="5" t="e">
        <f>BY500*BX506</f>
        <v>#REF!</v>
      </c>
    </row>
    <row r="507" spans="74:78" x14ac:dyDescent="0.25">
      <c r="BW507" s="170" t="s">
        <v>9</v>
      </c>
      <c r="BX507" s="191"/>
      <c r="BZ507" s="5" t="e">
        <f>#REF!</f>
        <v>#REF!</v>
      </c>
    </row>
    <row r="509" spans="74:78" x14ac:dyDescent="0.25">
      <c r="BW509" s="170" t="s">
        <v>25</v>
      </c>
      <c r="BZ509" s="192" t="e">
        <f>SUM(BZ503:BZ507)</f>
        <v>#REF!</v>
      </c>
    </row>
    <row r="511" spans="74:78" x14ac:dyDescent="0.25">
      <c r="BV511" s="170" t="s">
        <v>26</v>
      </c>
    </row>
    <row r="512" spans="74:78" x14ac:dyDescent="0.25">
      <c r="BW512" s="170" t="s">
        <v>27</v>
      </c>
      <c r="BZ512" s="5" t="e">
        <f>-#REF!</f>
        <v>#REF!</v>
      </c>
    </row>
    <row r="513" spans="74:78" x14ac:dyDescent="0.25">
      <c r="BW513" s="170" t="s">
        <v>28</v>
      </c>
      <c r="BZ513" s="5" t="e">
        <f>-#REF!</f>
        <v>#REF!</v>
      </c>
    </row>
    <row r="514" spans="74:78" x14ac:dyDescent="0.25">
      <c r="BW514" s="170" t="s">
        <v>29</v>
      </c>
      <c r="BZ514" s="5" t="e">
        <f>-#REF!</f>
        <v>#REF!</v>
      </c>
    </row>
    <row r="515" spans="74:78" x14ac:dyDescent="0.25">
      <c r="BW515" s="170" t="s">
        <v>9</v>
      </c>
      <c r="BZ515" s="5" t="e">
        <f>-#REF!</f>
        <v>#REF!</v>
      </c>
    </row>
    <row r="517" spans="74:78" x14ac:dyDescent="0.25">
      <c r="BW517" s="170" t="s">
        <v>30</v>
      </c>
      <c r="BZ517" s="192" t="e">
        <f>SUM(BZ512:BZ515)</f>
        <v>#REF!</v>
      </c>
    </row>
    <row r="519" spans="74:78" x14ac:dyDescent="0.25">
      <c r="BW519" s="170" t="s">
        <v>31</v>
      </c>
      <c r="BZ519" s="193" t="e">
        <f>BZ509+BZ517</f>
        <v>#REF!</v>
      </c>
    </row>
    <row r="522" spans="74:78" x14ac:dyDescent="0.25">
      <c r="BX522" s="170" t="s">
        <v>14</v>
      </c>
    </row>
    <row r="524" spans="74:78" x14ac:dyDescent="0.25">
      <c r="BW524" s="4">
        <f ca="1">NOW()</f>
        <v>42471.421543287041</v>
      </c>
    </row>
    <row r="525" spans="74:78" x14ac:dyDescent="0.25">
      <c r="BV525" s="170" t="s">
        <v>15</v>
      </c>
      <c r="BW525" s="5" t="e">
        <f>#REF!</f>
        <v>#REF!</v>
      </c>
    </row>
    <row r="526" spans="74:78" x14ac:dyDescent="0.25">
      <c r="BV526" s="170" t="s">
        <v>16</v>
      </c>
      <c r="BW526" s="5" t="e">
        <f>#REF!</f>
        <v>#REF!</v>
      </c>
    </row>
    <row r="527" spans="74:78" x14ac:dyDescent="0.25">
      <c r="BV527" s="170" t="s">
        <v>17</v>
      </c>
      <c r="BW527" s="5" t="e">
        <f>#REF!</f>
        <v>#REF!</v>
      </c>
    </row>
    <row r="528" spans="74:78" x14ac:dyDescent="0.25">
      <c r="BV528" s="170" t="s">
        <v>18</v>
      </c>
    </row>
    <row r="529" spans="74:78" x14ac:dyDescent="0.25">
      <c r="BV529" s="170" t="s">
        <v>19</v>
      </c>
    </row>
    <row r="530" spans="74:78" x14ac:dyDescent="0.25">
      <c r="BV530" s="170" t="s">
        <v>20</v>
      </c>
      <c r="BW530" s="5" t="e">
        <f>#REF!</f>
        <v>#REF!</v>
      </c>
      <c r="BX530" s="190" t="s">
        <v>21</v>
      </c>
      <c r="BY530" s="5" t="e">
        <f>#REF!</f>
        <v>#REF!</v>
      </c>
    </row>
    <row r="532" spans="74:78" x14ac:dyDescent="0.25">
      <c r="BV532" s="170" t="s">
        <v>22</v>
      </c>
      <c r="BX532" s="190" t="s">
        <v>5</v>
      </c>
      <c r="BZ532" s="170" t="s">
        <v>23</v>
      </c>
    </row>
    <row r="533" spans="74:78" x14ac:dyDescent="0.25">
      <c r="BW533" s="170" t="s">
        <v>6</v>
      </c>
      <c r="BX533" s="191" t="e">
        <f>#REF!</f>
        <v>#REF!</v>
      </c>
      <c r="BZ533" s="5" t="e">
        <f>BY530*BX533</f>
        <v>#REF!</v>
      </c>
    </row>
    <row r="534" spans="74:78" x14ac:dyDescent="0.25">
      <c r="BW534" s="170" t="s">
        <v>7</v>
      </c>
      <c r="BX534" s="191"/>
      <c r="BZ534" s="5" t="e">
        <f>#REF!</f>
        <v>#REF!</v>
      </c>
    </row>
    <row r="535" spans="74:78" x14ac:dyDescent="0.25">
      <c r="BW535" s="170" t="s">
        <v>8</v>
      </c>
      <c r="BX535" s="191"/>
      <c r="BZ535" s="5" t="e">
        <f>#REF!</f>
        <v>#REF!</v>
      </c>
    </row>
    <row r="536" spans="74:78" x14ac:dyDescent="0.25">
      <c r="BW536" s="170" t="s">
        <v>24</v>
      </c>
      <c r="BX536" s="191" t="e">
        <f>#REF!</f>
        <v>#REF!</v>
      </c>
      <c r="BZ536" s="5" t="e">
        <f>BY530*BX536</f>
        <v>#REF!</v>
      </c>
    </row>
    <row r="537" spans="74:78" x14ac:dyDescent="0.25">
      <c r="BW537" s="170" t="s">
        <v>9</v>
      </c>
      <c r="BX537" s="191"/>
      <c r="BZ537" s="5" t="e">
        <f>#REF!</f>
        <v>#REF!</v>
      </c>
    </row>
    <row r="539" spans="74:78" x14ac:dyDescent="0.25">
      <c r="BW539" s="170" t="s">
        <v>25</v>
      </c>
      <c r="BZ539" s="192" t="e">
        <f>SUM(BZ533:BZ537)</f>
        <v>#REF!</v>
      </c>
    </row>
    <row r="541" spans="74:78" x14ac:dyDescent="0.25">
      <c r="BV541" s="170" t="s">
        <v>26</v>
      </c>
    </row>
    <row r="542" spans="74:78" x14ac:dyDescent="0.25">
      <c r="BW542" s="170" t="s">
        <v>27</v>
      </c>
      <c r="BZ542" s="5" t="e">
        <f>-#REF!</f>
        <v>#REF!</v>
      </c>
    </row>
    <row r="543" spans="74:78" x14ac:dyDescent="0.25">
      <c r="BW543" s="170" t="s">
        <v>28</v>
      </c>
      <c r="BZ543" s="5" t="e">
        <f>-#REF!</f>
        <v>#REF!</v>
      </c>
    </row>
    <row r="544" spans="74:78" x14ac:dyDescent="0.25">
      <c r="BW544" s="170" t="s">
        <v>29</v>
      </c>
      <c r="BZ544" s="5" t="e">
        <f>-#REF!</f>
        <v>#REF!</v>
      </c>
    </row>
    <row r="545" spans="74:78" x14ac:dyDescent="0.25">
      <c r="BW545" s="170" t="s">
        <v>9</v>
      </c>
      <c r="BZ545" s="5" t="e">
        <f>-#REF!</f>
        <v>#REF!</v>
      </c>
    </row>
    <row r="547" spans="74:78" x14ac:dyDescent="0.25">
      <c r="BW547" s="170" t="s">
        <v>30</v>
      </c>
      <c r="BZ547" s="192" t="e">
        <f>SUM(BZ542:BZ545)</f>
        <v>#REF!</v>
      </c>
    </row>
    <row r="549" spans="74:78" x14ac:dyDescent="0.25">
      <c r="BW549" s="170" t="s">
        <v>31</v>
      </c>
      <c r="BZ549" s="193" t="e">
        <f>BZ539+BZ547</f>
        <v>#REF!</v>
      </c>
    </row>
    <row r="552" spans="74:78" x14ac:dyDescent="0.25">
      <c r="BX552" s="170" t="s">
        <v>14</v>
      </c>
    </row>
    <row r="554" spans="74:78" x14ac:dyDescent="0.25">
      <c r="BW554" s="4">
        <f ca="1">NOW()</f>
        <v>42471.421543287041</v>
      </c>
    </row>
    <row r="555" spans="74:78" x14ac:dyDescent="0.25">
      <c r="BV555" s="170" t="s">
        <v>15</v>
      </c>
      <c r="BW555" s="5">
        <v>26</v>
      </c>
    </row>
    <row r="556" spans="74:78" x14ac:dyDescent="0.25">
      <c r="BV556" s="170" t="s">
        <v>16</v>
      </c>
      <c r="BW556" s="5" t="e">
        <f>#REF!</f>
        <v>#REF!</v>
      </c>
    </row>
    <row r="557" spans="74:78" x14ac:dyDescent="0.25">
      <c r="BV557" s="170" t="s">
        <v>17</v>
      </c>
      <c r="BW557" s="5" t="e">
        <f>#REF!</f>
        <v>#REF!</v>
      </c>
    </row>
    <row r="558" spans="74:78" x14ac:dyDescent="0.25">
      <c r="BV558" s="170" t="s">
        <v>18</v>
      </c>
    </row>
    <row r="559" spans="74:78" x14ac:dyDescent="0.25">
      <c r="BV559" s="170" t="s">
        <v>19</v>
      </c>
    </row>
    <row r="560" spans="74:78" x14ac:dyDescent="0.25">
      <c r="BV560" s="170" t="s">
        <v>20</v>
      </c>
      <c r="BW560" s="5" t="e">
        <f>#REF!</f>
        <v>#REF!</v>
      </c>
      <c r="BX560" s="190" t="s">
        <v>21</v>
      </c>
      <c r="BY560" s="5" t="e">
        <f>#REF!</f>
        <v>#REF!</v>
      </c>
    </row>
    <row r="562" spans="74:78" x14ac:dyDescent="0.25">
      <c r="BV562" s="170" t="s">
        <v>22</v>
      </c>
      <c r="BX562" s="190" t="s">
        <v>5</v>
      </c>
      <c r="BZ562" s="170" t="s">
        <v>23</v>
      </c>
    </row>
    <row r="563" spans="74:78" x14ac:dyDescent="0.25">
      <c r="BW563" s="170" t="s">
        <v>6</v>
      </c>
      <c r="BX563" s="191" t="e">
        <f>#REF!</f>
        <v>#REF!</v>
      </c>
      <c r="BZ563" s="5" t="e">
        <f>BY560*BX563</f>
        <v>#REF!</v>
      </c>
    </row>
    <row r="564" spans="74:78" x14ac:dyDescent="0.25">
      <c r="BW564" s="170" t="s">
        <v>7</v>
      </c>
      <c r="BX564" s="191"/>
      <c r="BZ564" s="5" t="e">
        <f>#REF!</f>
        <v>#REF!</v>
      </c>
    </row>
    <row r="565" spans="74:78" x14ac:dyDescent="0.25">
      <c r="BW565" s="170" t="s">
        <v>8</v>
      </c>
      <c r="BX565" s="191"/>
      <c r="BZ565" s="5" t="e">
        <f>#REF!</f>
        <v>#REF!</v>
      </c>
    </row>
    <row r="566" spans="74:78" x14ac:dyDescent="0.25">
      <c r="BW566" s="170" t="s">
        <v>24</v>
      </c>
      <c r="BX566" s="191" t="e">
        <f>#REF!</f>
        <v>#REF!</v>
      </c>
      <c r="BZ566" s="5" t="e">
        <f>BY560*BX566</f>
        <v>#REF!</v>
      </c>
    </row>
    <row r="567" spans="74:78" x14ac:dyDescent="0.25">
      <c r="BW567" s="170" t="s">
        <v>9</v>
      </c>
      <c r="BX567" s="191"/>
      <c r="BZ567" s="5" t="e">
        <f>#REF!</f>
        <v>#REF!</v>
      </c>
    </row>
    <row r="569" spans="74:78" x14ac:dyDescent="0.25">
      <c r="BW569" s="170" t="s">
        <v>25</v>
      </c>
      <c r="BZ569" s="192" t="e">
        <f>SUM(BZ563:BZ567)</f>
        <v>#REF!</v>
      </c>
    </row>
    <row r="571" spans="74:78" x14ac:dyDescent="0.25">
      <c r="BV571" s="170" t="s">
        <v>26</v>
      </c>
    </row>
    <row r="572" spans="74:78" x14ac:dyDescent="0.25">
      <c r="BW572" s="170" t="s">
        <v>27</v>
      </c>
      <c r="BZ572" s="5" t="e">
        <f>-#REF!</f>
        <v>#REF!</v>
      </c>
    </row>
    <row r="573" spans="74:78" x14ac:dyDescent="0.25">
      <c r="BW573" s="170" t="s">
        <v>28</v>
      </c>
      <c r="BZ573" s="5" t="e">
        <f>-#REF!</f>
        <v>#REF!</v>
      </c>
    </row>
    <row r="574" spans="74:78" x14ac:dyDescent="0.25">
      <c r="BW574" s="170" t="s">
        <v>29</v>
      </c>
      <c r="BZ574" s="5" t="e">
        <f>-#REF!</f>
        <v>#REF!</v>
      </c>
    </row>
    <row r="575" spans="74:78" x14ac:dyDescent="0.25">
      <c r="BW575" s="170" t="s">
        <v>9</v>
      </c>
      <c r="BZ575" s="5" t="e">
        <f>-#REF!</f>
        <v>#REF!</v>
      </c>
    </row>
    <row r="577" spans="74:78" x14ac:dyDescent="0.25">
      <c r="BW577" s="170" t="s">
        <v>30</v>
      </c>
      <c r="BZ577" s="192" t="e">
        <f>SUM(BZ572:BZ575)</f>
        <v>#REF!</v>
      </c>
    </row>
    <row r="579" spans="74:78" x14ac:dyDescent="0.25">
      <c r="BW579" s="170" t="s">
        <v>31</v>
      </c>
      <c r="BZ579" s="193" t="e">
        <f>BZ569+BZ577</f>
        <v>#REF!</v>
      </c>
    </row>
    <row r="582" spans="74:78" x14ac:dyDescent="0.25">
      <c r="BX582" s="170" t="s">
        <v>14</v>
      </c>
    </row>
    <row r="584" spans="74:78" x14ac:dyDescent="0.25">
      <c r="BW584" s="4">
        <f ca="1">NOW()</f>
        <v>42471.421543287041</v>
      </c>
    </row>
    <row r="585" spans="74:78" x14ac:dyDescent="0.25">
      <c r="BV585" s="170" t="s">
        <v>15</v>
      </c>
      <c r="BW585" s="5">
        <v>27</v>
      </c>
    </row>
    <row r="586" spans="74:78" x14ac:dyDescent="0.25">
      <c r="BV586" s="170" t="s">
        <v>16</v>
      </c>
      <c r="BW586" s="5" t="e">
        <f>#REF!</f>
        <v>#REF!</v>
      </c>
    </row>
    <row r="587" spans="74:78" x14ac:dyDescent="0.25">
      <c r="BV587" s="170" t="s">
        <v>17</v>
      </c>
      <c r="BW587" s="5" t="e">
        <f>#VALUE!</f>
        <v>#VALUE!</v>
      </c>
    </row>
    <row r="588" spans="74:78" x14ac:dyDescent="0.25">
      <c r="BV588" s="170" t="s">
        <v>18</v>
      </c>
    </row>
    <row r="589" spans="74:78" x14ac:dyDescent="0.25">
      <c r="BV589" s="170" t="s">
        <v>19</v>
      </c>
    </row>
    <row r="590" spans="74:78" x14ac:dyDescent="0.25">
      <c r="BV590" s="170" t="s">
        <v>20</v>
      </c>
      <c r="BW590" s="5" t="e">
        <f>#REF!</f>
        <v>#REF!</v>
      </c>
      <c r="BX590" s="190" t="s">
        <v>21</v>
      </c>
      <c r="BY590" s="5" t="e">
        <f>#REF!</f>
        <v>#REF!</v>
      </c>
    </row>
    <row r="592" spans="74:78" x14ac:dyDescent="0.25">
      <c r="BV592" s="170" t="s">
        <v>22</v>
      </c>
      <c r="BX592" s="190" t="s">
        <v>5</v>
      </c>
      <c r="BZ592" s="170" t="s">
        <v>23</v>
      </c>
    </row>
    <row r="593" spans="74:78" x14ac:dyDescent="0.25">
      <c r="BW593" s="170" t="s">
        <v>6</v>
      </c>
      <c r="BX593" s="191" t="e">
        <f>#REF!</f>
        <v>#REF!</v>
      </c>
      <c r="BZ593" s="5" t="e">
        <f>BY590*BX593</f>
        <v>#REF!</v>
      </c>
    </row>
    <row r="594" spans="74:78" x14ac:dyDescent="0.25">
      <c r="BW594" s="170" t="s">
        <v>7</v>
      </c>
      <c r="BX594" s="191"/>
      <c r="BZ594" s="5" t="e">
        <f>#REF!</f>
        <v>#REF!</v>
      </c>
    </row>
    <row r="595" spans="74:78" x14ac:dyDescent="0.25">
      <c r="BW595" s="170" t="s">
        <v>8</v>
      </c>
      <c r="BX595" s="191"/>
      <c r="BZ595" s="5" t="e">
        <f>#REF!</f>
        <v>#REF!</v>
      </c>
    </row>
    <row r="596" spans="74:78" x14ac:dyDescent="0.25">
      <c r="BW596" s="170" t="s">
        <v>24</v>
      </c>
      <c r="BX596" s="191" t="e">
        <f>#REF!</f>
        <v>#REF!</v>
      </c>
      <c r="BZ596" s="5" t="e">
        <f>BY590*BX596</f>
        <v>#REF!</v>
      </c>
    </row>
    <row r="597" spans="74:78" x14ac:dyDescent="0.25">
      <c r="BW597" s="170" t="s">
        <v>9</v>
      </c>
      <c r="BX597" s="191"/>
      <c r="BZ597" s="5" t="e">
        <f>#REF!</f>
        <v>#REF!</v>
      </c>
    </row>
    <row r="599" spans="74:78" x14ac:dyDescent="0.25">
      <c r="BW599" s="170" t="s">
        <v>25</v>
      </c>
      <c r="BZ599" s="192" t="e">
        <f>SUM(BZ593:BZ597)</f>
        <v>#REF!</v>
      </c>
    </row>
    <row r="601" spans="74:78" x14ac:dyDescent="0.25">
      <c r="BV601" s="170" t="s">
        <v>26</v>
      </c>
    </row>
    <row r="602" spans="74:78" x14ac:dyDescent="0.25">
      <c r="BW602" s="170" t="s">
        <v>27</v>
      </c>
      <c r="BZ602" s="5" t="e">
        <f>-#REF!</f>
        <v>#REF!</v>
      </c>
    </row>
    <row r="603" spans="74:78" x14ac:dyDescent="0.25">
      <c r="BW603" s="170" t="s">
        <v>28</v>
      </c>
      <c r="BZ603" s="5" t="e">
        <f>-#REF!</f>
        <v>#REF!</v>
      </c>
    </row>
    <row r="604" spans="74:78" x14ac:dyDescent="0.25">
      <c r="BW604" s="170" t="s">
        <v>29</v>
      </c>
      <c r="BZ604" s="5" t="e">
        <f>-#REF!</f>
        <v>#REF!</v>
      </c>
    </row>
    <row r="605" spans="74:78" x14ac:dyDescent="0.25">
      <c r="BW605" s="170" t="s">
        <v>9</v>
      </c>
      <c r="BZ605" s="5" t="e">
        <f>-#REF!</f>
        <v>#REF!</v>
      </c>
    </row>
    <row r="607" spans="74:78" x14ac:dyDescent="0.25">
      <c r="BW607" s="170" t="s">
        <v>30</v>
      </c>
      <c r="BZ607" s="192" t="e">
        <f>SUM(BZ602:BZ605)</f>
        <v>#REF!</v>
      </c>
    </row>
    <row r="609" spans="74:78" x14ac:dyDescent="0.25">
      <c r="BW609" s="170" t="s">
        <v>31</v>
      </c>
      <c r="BZ609" s="193" t="e">
        <f>BZ599+BZ607</f>
        <v>#REF!</v>
      </c>
    </row>
    <row r="612" spans="74:78" x14ac:dyDescent="0.25">
      <c r="BX612" s="170" t="s">
        <v>14</v>
      </c>
    </row>
    <row r="614" spans="74:78" x14ac:dyDescent="0.25">
      <c r="BW614" s="4">
        <f ca="1">NOW()</f>
        <v>42471.421543287041</v>
      </c>
    </row>
    <row r="615" spans="74:78" x14ac:dyDescent="0.25">
      <c r="BV615" s="170" t="s">
        <v>15</v>
      </c>
      <c r="BW615" s="5">
        <v>28</v>
      </c>
    </row>
    <row r="616" spans="74:78" x14ac:dyDescent="0.25">
      <c r="BV616" s="170" t="s">
        <v>16</v>
      </c>
      <c r="BW616" s="5" t="e">
        <f>#REF!</f>
        <v>#REF!</v>
      </c>
    </row>
    <row r="617" spans="74:78" x14ac:dyDescent="0.25">
      <c r="BV617" s="170" t="s">
        <v>17</v>
      </c>
      <c r="BW617" s="5" t="e">
        <f>#REF!</f>
        <v>#REF!</v>
      </c>
    </row>
    <row r="618" spans="74:78" x14ac:dyDescent="0.25">
      <c r="BV618" s="170" t="s">
        <v>18</v>
      </c>
    </row>
    <row r="619" spans="74:78" x14ac:dyDescent="0.25">
      <c r="BV619" s="170" t="s">
        <v>19</v>
      </c>
    </row>
    <row r="620" spans="74:78" x14ac:dyDescent="0.25">
      <c r="BV620" s="170" t="s">
        <v>20</v>
      </c>
      <c r="BW620" s="5" t="e">
        <f>#REF!</f>
        <v>#REF!</v>
      </c>
      <c r="BX620" s="190" t="s">
        <v>21</v>
      </c>
      <c r="BY620" s="5" t="e">
        <f>#REF!</f>
        <v>#REF!</v>
      </c>
    </row>
    <row r="622" spans="74:78" x14ac:dyDescent="0.25">
      <c r="BV622" s="170" t="s">
        <v>22</v>
      </c>
      <c r="BX622" s="190" t="s">
        <v>5</v>
      </c>
      <c r="BZ622" s="170" t="s">
        <v>23</v>
      </c>
    </row>
    <row r="623" spans="74:78" x14ac:dyDescent="0.25">
      <c r="BW623" s="170" t="s">
        <v>6</v>
      </c>
      <c r="BX623" s="191" t="e">
        <f>#REF!</f>
        <v>#REF!</v>
      </c>
      <c r="BZ623" s="5" t="e">
        <f>BY620*BX623</f>
        <v>#REF!</v>
      </c>
    </row>
    <row r="624" spans="74:78" x14ac:dyDescent="0.25">
      <c r="BW624" s="170" t="s">
        <v>7</v>
      </c>
      <c r="BX624" s="191"/>
      <c r="BZ624" s="5" t="e">
        <f>#REF!</f>
        <v>#REF!</v>
      </c>
    </row>
    <row r="625" spans="74:78" x14ac:dyDescent="0.25">
      <c r="BW625" s="170" t="s">
        <v>8</v>
      </c>
      <c r="BX625" s="191"/>
      <c r="BZ625" s="5" t="e">
        <f>#REF!</f>
        <v>#REF!</v>
      </c>
    </row>
    <row r="626" spans="74:78" x14ac:dyDescent="0.25">
      <c r="BW626" s="170" t="s">
        <v>24</v>
      </c>
      <c r="BX626" s="191" t="e">
        <f>#REF!</f>
        <v>#REF!</v>
      </c>
      <c r="BZ626" s="5" t="e">
        <f>BY620*BX626</f>
        <v>#REF!</v>
      </c>
    </row>
    <row r="627" spans="74:78" x14ac:dyDescent="0.25">
      <c r="BW627" s="170" t="s">
        <v>9</v>
      </c>
      <c r="BX627" s="191"/>
      <c r="BZ627" s="5" t="e">
        <f>#REF!</f>
        <v>#REF!</v>
      </c>
    </row>
    <row r="629" spans="74:78" x14ac:dyDescent="0.25">
      <c r="BW629" s="170" t="s">
        <v>25</v>
      </c>
      <c r="BZ629" s="192" t="e">
        <f>SUM(BZ623:BZ627)</f>
        <v>#REF!</v>
      </c>
    </row>
    <row r="631" spans="74:78" x14ac:dyDescent="0.25">
      <c r="BV631" s="170" t="s">
        <v>26</v>
      </c>
    </row>
    <row r="632" spans="74:78" x14ac:dyDescent="0.25">
      <c r="BW632" s="170" t="s">
        <v>27</v>
      </c>
      <c r="BZ632" s="5" t="e">
        <f>-#REF!</f>
        <v>#REF!</v>
      </c>
    </row>
    <row r="633" spans="74:78" x14ac:dyDescent="0.25">
      <c r="BW633" s="170" t="s">
        <v>28</v>
      </c>
      <c r="BZ633" s="5" t="e">
        <f>-#REF!</f>
        <v>#REF!</v>
      </c>
    </row>
    <row r="634" spans="74:78" x14ac:dyDescent="0.25">
      <c r="BW634" s="170" t="s">
        <v>29</v>
      </c>
      <c r="BZ634" s="5" t="e">
        <f>-#REF!</f>
        <v>#REF!</v>
      </c>
    </row>
    <row r="635" spans="74:78" x14ac:dyDescent="0.25">
      <c r="BW635" s="170" t="s">
        <v>9</v>
      </c>
      <c r="BZ635" s="5" t="e">
        <f>-#REF!</f>
        <v>#REF!</v>
      </c>
    </row>
    <row r="637" spans="74:78" x14ac:dyDescent="0.25">
      <c r="BW637" s="170" t="s">
        <v>30</v>
      </c>
      <c r="BZ637" s="192" t="e">
        <f>SUM(BZ632:BZ635)</f>
        <v>#REF!</v>
      </c>
    </row>
    <row r="639" spans="74:78" x14ac:dyDescent="0.25">
      <c r="BW639" s="170" t="s">
        <v>31</v>
      </c>
      <c r="BZ639" s="193" t="e">
        <f>BZ629+BZ637</f>
        <v>#REF!</v>
      </c>
    </row>
    <row r="642" spans="74:78" x14ac:dyDescent="0.25">
      <c r="BX642" s="170" t="s">
        <v>14</v>
      </c>
    </row>
    <row r="644" spans="74:78" x14ac:dyDescent="0.25">
      <c r="BW644" s="4">
        <f ca="1">NOW()</f>
        <v>42471.421543287041</v>
      </c>
    </row>
    <row r="645" spans="74:78" x14ac:dyDescent="0.25">
      <c r="BV645" s="170" t="s">
        <v>15</v>
      </c>
      <c r="BW645" s="5">
        <v>29</v>
      </c>
    </row>
    <row r="646" spans="74:78" x14ac:dyDescent="0.25">
      <c r="BV646" s="170" t="s">
        <v>16</v>
      </c>
      <c r="BW646" s="5" t="e">
        <f>#REF!</f>
        <v>#REF!</v>
      </c>
    </row>
    <row r="647" spans="74:78" x14ac:dyDescent="0.25">
      <c r="BV647" s="170" t="s">
        <v>17</v>
      </c>
      <c r="BW647" s="5" t="e">
        <f>#REF!</f>
        <v>#REF!</v>
      </c>
    </row>
    <row r="648" spans="74:78" x14ac:dyDescent="0.25">
      <c r="BV648" s="170" t="s">
        <v>18</v>
      </c>
    </row>
    <row r="649" spans="74:78" x14ac:dyDescent="0.25">
      <c r="BV649" s="170" t="s">
        <v>19</v>
      </c>
    </row>
    <row r="650" spans="74:78" x14ac:dyDescent="0.25">
      <c r="BV650" s="170" t="s">
        <v>20</v>
      </c>
      <c r="BW650" s="5" t="e">
        <f>#REF!</f>
        <v>#REF!</v>
      </c>
      <c r="BX650" s="190" t="s">
        <v>21</v>
      </c>
      <c r="BY650" s="5" t="e">
        <f>#REF!</f>
        <v>#REF!</v>
      </c>
    </row>
    <row r="652" spans="74:78" x14ac:dyDescent="0.25">
      <c r="BV652" s="170" t="s">
        <v>22</v>
      </c>
      <c r="BX652" s="190" t="s">
        <v>5</v>
      </c>
      <c r="BZ652" s="170" t="s">
        <v>23</v>
      </c>
    </row>
    <row r="653" spans="74:78" x14ac:dyDescent="0.25">
      <c r="BW653" s="170" t="s">
        <v>6</v>
      </c>
      <c r="BX653" s="191" t="e">
        <f>#REF!</f>
        <v>#REF!</v>
      </c>
      <c r="BZ653" s="5" t="e">
        <f>BY650*BX653</f>
        <v>#REF!</v>
      </c>
    </row>
    <row r="654" spans="74:78" x14ac:dyDescent="0.25">
      <c r="BW654" s="170" t="s">
        <v>7</v>
      </c>
      <c r="BX654" s="191"/>
      <c r="BZ654" s="5" t="e">
        <f>#REF!</f>
        <v>#REF!</v>
      </c>
    </row>
    <row r="655" spans="74:78" x14ac:dyDescent="0.25">
      <c r="BW655" s="170" t="s">
        <v>8</v>
      </c>
      <c r="BX655" s="191"/>
      <c r="BZ655" s="5" t="e">
        <f>#REF!</f>
        <v>#REF!</v>
      </c>
    </row>
    <row r="656" spans="74:78" x14ac:dyDescent="0.25">
      <c r="BW656" s="170" t="s">
        <v>24</v>
      </c>
      <c r="BX656" s="191" t="e">
        <f>#REF!</f>
        <v>#REF!</v>
      </c>
      <c r="BZ656" s="5" t="e">
        <f>BY650*BX656</f>
        <v>#REF!</v>
      </c>
    </row>
    <row r="657" spans="74:78" x14ac:dyDescent="0.25">
      <c r="BW657" s="170" t="s">
        <v>9</v>
      </c>
      <c r="BX657" s="191"/>
      <c r="BZ657" s="5" t="e">
        <f>#REF!</f>
        <v>#REF!</v>
      </c>
    </row>
    <row r="659" spans="74:78" x14ac:dyDescent="0.25">
      <c r="BW659" s="170" t="s">
        <v>25</v>
      </c>
      <c r="BZ659" s="192" t="e">
        <f>SUM(BZ653:BZ657)</f>
        <v>#REF!</v>
      </c>
    </row>
    <row r="661" spans="74:78" x14ac:dyDescent="0.25">
      <c r="BV661" s="170" t="s">
        <v>26</v>
      </c>
    </row>
    <row r="662" spans="74:78" x14ac:dyDescent="0.25">
      <c r="BW662" s="170" t="s">
        <v>27</v>
      </c>
      <c r="BZ662" s="5" t="e">
        <f>-#REF!</f>
        <v>#REF!</v>
      </c>
    </row>
    <row r="663" spans="74:78" x14ac:dyDescent="0.25">
      <c r="BW663" s="170" t="s">
        <v>28</v>
      </c>
      <c r="BZ663" s="5" t="e">
        <f>-#REF!</f>
        <v>#REF!</v>
      </c>
    </row>
    <row r="664" spans="74:78" x14ac:dyDescent="0.25">
      <c r="BW664" s="170" t="s">
        <v>29</v>
      </c>
      <c r="BZ664" s="5" t="e">
        <f>-#REF!</f>
        <v>#REF!</v>
      </c>
    </row>
    <row r="665" spans="74:78" x14ac:dyDescent="0.25">
      <c r="BW665" s="170" t="s">
        <v>9</v>
      </c>
      <c r="BZ665" s="5" t="e">
        <f>-#REF!</f>
        <v>#REF!</v>
      </c>
    </row>
    <row r="667" spans="74:78" x14ac:dyDescent="0.25">
      <c r="BW667" s="170" t="s">
        <v>30</v>
      </c>
      <c r="BZ667" s="192" t="e">
        <f>SUM(BZ662:BZ665)</f>
        <v>#REF!</v>
      </c>
    </row>
    <row r="669" spans="74:78" x14ac:dyDescent="0.25">
      <c r="BW669" s="170" t="s">
        <v>31</v>
      </c>
      <c r="BZ669" s="193" t="e">
        <f>BZ659+BZ667</f>
        <v>#REF!</v>
      </c>
    </row>
    <row r="672" spans="74:78" x14ac:dyDescent="0.25">
      <c r="BX672" s="170" t="s">
        <v>14</v>
      </c>
    </row>
    <row r="674" spans="74:78" x14ac:dyDescent="0.25">
      <c r="BW674" s="4">
        <f ca="1">NOW()</f>
        <v>42471.421543287041</v>
      </c>
    </row>
    <row r="675" spans="74:78" x14ac:dyDescent="0.25">
      <c r="BV675" s="170" t="s">
        <v>15</v>
      </c>
      <c r="BW675" s="5" t="e">
        <f>#REF!</f>
        <v>#REF!</v>
      </c>
    </row>
    <row r="676" spans="74:78" x14ac:dyDescent="0.25">
      <c r="BV676" s="170" t="s">
        <v>16</v>
      </c>
      <c r="BW676" s="5" t="e">
        <f>#REF!</f>
        <v>#REF!</v>
      </c>
    </row>
    <row r="677" spans="74:78" x14ac:dyDescent="0.25">
      <c r="BV677" s="170" t="s">
        <v>17</v>
      </c>
      <c r="BW677" s="5" t="e">
        <f>#REF!</f>
        <v>#REF!</v>
      </c>
    </row>
    <row r="678" spans="74:78" x14ac:dyDescent="0.25">
      <c r="BV678" s="170" t="s">
        <v>18</v>
      </c>
    </row>
    <row r="679" spans="74:78" x14ac:dyDescent="0.25">
      <c r="BV679" s="170" t="s">
        <v>19</v>
      </c>
    </row>
    <row r="680" spans="74:78" x14ac:dyDescent="0.25">
      <c r="BV680" s="170" t="s">
        <v>20</v>
      </c>
      <c r="BW680" s="5" t="e">
        <f>#REF!</f>
        <v>#REF!</v>
      </c>
      <c r="BX680" s="190" t="s">
        <v>21</v>
      </c>
      <c r="BY680" s="5" t="e">
        <f>#REF!</f>
        <v>#REF!</v>
      </c>
    </row>
    <row r="682" spans="74:78" x14ac:dyDescent="0.25">
      <c r="BV682" s="170" t="s">
        <v>22</v>
      </c>
      <c r="BX682" s="190" t="s">
        <v>5</v>
      </c>
      <c r="BZ682" s="170" t="s">
        <v>23</v>
      </c>
    </row>
    <row r="683" spans="74:78" x14ac:dyDescent="0.25">
      <c r="BW683" s="170" t="s">
        <v>6</v>
      </c>
      <c r="BX683" s="191" t="e">
        <f>#REF!</f>
        <v>#REF!</v>
      </c>
      <c r="BZ683" s="5" t="e">
        <f>BY680*BX683</f>
        <v>#REF!</v>
      </c>
    </row>
    <row r="684" spans="74:78" x14ac:dyDescent="0.25">
      <c r="BW684" s="170" t="s">
        <v>7</v>
      </c>
      <c r="BX684" s="191"/>
      <c r="BZ684" s="5" t="e">
        <f>#REF!</f>
        <v>#REF!</v>
      </c>
    </row>
    <row r="685" spans="74:78" x14ac:dyDescent="0.25">
      <c r="BW685" s="170" t="s">
        <v>8</v>
      </c>
      <c r="BX685" s="191"/>
      <c r="BZ685" s="5" t="e">
        <f>#REF!</f>
        <v>#REF!</v>
      </c>
    </row>
    <row r="686" spans="74:78" x14ac:dyDescent="0.25">
      <c r="BW686" s="170" t="s">
        <v>24</v>
      </c>
      <c r="BX686" s="191" t="e">
        <f>#REF!</f>
        <v>#REF!</v>
      </c>
      <c r="BZ686" s="5" t="e">
        <f>BY680*BX686</f>
        <v>#REF!</v>
      </c>
    </row>
    <row r="687" spans="74:78" x14ac:dyDescent="0.25">
      <c r="BW687" s="170" t="s">
        <v>9</v>
      </c>
      <c r="BX687" s="191"/>
      <c r="BZ687" s="5" t="e">
        <f>#REF!</f>
        <v>#REF!</v>
      </c>
    </row>
    <row r="689" spans="74:78" x14ac:dyDescent="0.25">
      <c r="BW689" s="170" t="s">
        <v>25</v>
      </c>
      <c r="BZ689" s="192" t="e">
        <f>SUM(BZ683:BZ687)</f>
        <v>#REF!</v>
      </c>
    </row>
    <row r="691" spans="74:78" x14ac:dyDescent="0.25">
      <c r="BV691" s="170" t="s">
        <v>26</v>
      </c>
    </row>
    <row r="692" spans="74:78" x14ac:dyDescent="0.25">
      <c r="BW692" s="170" t="s">
        <v>27</v>
      </c>
      <c r="BZ692" s="5" t="e">
        <f>-#REF!</f>
        <v>#REF!</v>
      </c>
    </row>
    <row r="693" spans="74:78" x14ac:dyDescent="0.25">
      <c r="BW693" s="170" t="s">
        <v>28</v>
      </c>
      <c r="BZ693" s="5" t="e">
        <f>-#REF!</f>
        <v>#REF!</v>
      </c>
    </row>
    <row r="694" spans="74:78" x14ac:dyDescent="0.25">
      <c r="BW694" s="170" t="s">
        <v>29</v>
      </c>
      <c r="BZ694" s="5" t="e">
        <f>-#REF!</f>
        <v>#REF!</v>
      </c>
    </row>
    <row r="695" spans="74:78" x14ac:dyDescent="0.25">
      <c r="BW695" s="170" t="s">
        <v>9</v>
      </c>
      <c r="BZ695" s="5" t="e">
        <f>-#REF!</f>
        <v>#REF!</v>
      </c>
    </row>
    <row r="697" spans="74:78" x14ac:dyDescent="0.25">
      <c r="BW697" s="170" t="s">
        <v>30</v>
      </c>
      <c r="BZ697" s="192" t="e">
        <f>SUM(BZ692:BZ695)</f>
        <v>#REF!</v>
      </c>
    </row>
    <row r="699" spans="74:78" x14ac:dyDescent="0.25">
      <c r="BW699" s="170" t="s">
        <v>31</v>
      </c>
      <c r="BZ699" s="193" t="e">
        <f>BZ689+BZ697</f>
        <v>#REF!</v>
      </c>
    </row>
    <row r="702" spans="74:78" x14ac:dyDescent="0.25">
      <c r="BX702" s="170" t="s">
        <v>14</v>
      </c>
    </row>
    <row r="704" spans="74:78" x14ac:dyDescent="0.25">
      <c r="BW704" s="4">
        <f ca="1">NOW()</f>
        <v>42471.421543287041</v>
      </c>
    </row>
    <row r="705" spans="74:78" x14ac:dyDescent="0.25">
      <c r="BV705" s="170" t="s">
        <v>15</v>
      </c>
      <c r="BW705" s="5" t="e">
        <f>#REF!</f>
        <v>#REF!</v>
      </c>
    </row>
    <row r="706" spans="74:78" x14ac:dyDescent="0.25">
      <c r="BV706" s="170" t="s">
        <v>16</v>
      </c>
      <c r="BW706" s="5" t="e">
        <f>#REF!</f>
        <v>#REF!</v>
      </c>
    </row>
    <row r="707" spans="74:78" x14ac:dyDescent="0.25">
      <c r="BV707" s="170" t="s">
        <v>17</v>
      </c>
      <c r="BW707" s="5" t="e">
        <f>#REF!</f>
        <v>#REF!</v>
      </c>
    </row>
    <row r="708" spans="74:78" x14ac:dyDescent="0.25">
      <c r="BV708" s="170" t="s">
        <v>18</v>
      </c>
    </row>
    <row r="709" spans="74:78" x14ac:dyDescent="0.25">
      <c r="BV709" s="170" t="s">
        <v>19</v>
      </c>
    </row>
    <row r="710" spans="74:78" x14ac:dyDescent="0.25">
      <c r="BV710" s="170" t="s">
        <v>20</v>
      </c>
      <c r="BW710" s="5" t="e">
        <f>#REF!</f>
        <v>#REF!</v>
      </c>
      <c r="BX710" s="190" t="s">
        <v>21</v>
      </c>
      <c r="BY710" s="5" t="e">
        <f>#REF!</f>
        <v>#REF!</v>
      </c>
    </row>
    <row r="712" spans="74:78" x14ac:dyDescent="0.25">
      <c r="BV712" s="170" t="s">
        <v>22</v>
      </c>
      <c r="BX712" s="190" t="s">
        <v>5</v>
      </c>
      <c r="BZ712" s="170" t="s">
        <v>23</v>
      </c>
    </row>
    <row r="713" spans="74:78" x14ac:dyDescent="0.25">
      <c r="BW713" s="170" t="s">
        <v>6</v>
      </c>
      <c r="BX713" s="191" t="e">
        <f>#REF!</f>
        <v>#REF!</v>
      </c>
      <c r="BZ713" s="5" t="e">
        <f>BY710*BX713</f>
        <v>#REF!</v>
      </c>
    </row>
    <row r="714" spans="74:78" x14ac:dyDescent="0.25">
      <c r="BW714" s="170" t="s">
        <v>7</v>
      </c>
      <c r="BX714" s="191"/>
      <c r="BZ714" s="5" t="e">
        <f>#REF!</f>
        <v>#REF!</v>
      </c>
    </row>
    <row r="715" spans="74:78" x14ac:dyDescent="0.25">
      <c r="BW715" s="170" t="s">
        <v>8</v>
      </c>
      <c r="BX715" s="191"/>
      <c r="BZ715" s="5" t="e">
        <f>#REF!</f>
        <v>#REF!</v>
      </c>
    </row>
    <row r="716" spans="74:78" x14ac:dyDescent="0.25">
      <c r="BW716" s="170" t="s">
        <v>24</v>
      </c>
      <c r="BX716" s="191" t="e">
        <f>#REF!</f>
        <v>#REF!</v>
      </c>
      <c r="BZ716" s="5" t="e">
        <f>BY710*BX716</f>
        <v>#REF!</v>
      </c>
    </row>
    <row r="717" spans="74:78" x14ac:dyDescent="0.25">
      <c r="BW717" s="170" t="s">
        <v>9</v>
      </c>
      <c r="BX717" s="191"/>
      <c r="BZ717" s="5" t="e">
        <f>#REF!</f>
        <v>#REF!</v>
      </c>
    </row>
    <row r="719" spans="74:78" x14ac:dyDescent="0.25">
      <c r="BW719" s="170" t="s">
        <v>25</v>
      </c>
      <c r="BZ719" s="192" t="e">
        <f>SUM(BZ713:BZ717)</f>
        <v>#REF!</v>
      </c>
    </row>
    <row r="721" spans="74:78" x14ac:dyDescent="0.25">
      <c r="BV721" s="170" t="s">
        <v>26</v>
      </c>
    </row>
    <row r="722" spans="74:78" x14ac:dyDescent="0.25">
      <c r="BW722" s="170" t="s">
        <v>27</v>
      </c>
      <c r="BZ722" s="5" t="e">
        <f>-#REF!</f>
        <v>#REF!</v>
      </c>
    </row>
    <row r="723" spans="74:78" x14ac:dyDescent="0.25">
      <c r="BW723" s="170" t="s">
        <v>28</v>
      </c>
      <c r="BZ723" s="5" t="e">
        <f>-#REF!</f>
        <v>#REF!</v>
      </c>
    </row>
    <row r="724" spans="74:78" x14ac:dyDescent="0.25">
      <c r="BW724" s="170" t="s">
        <v>29</v>
      </c>
      <c r="BZ724" s="5" t="e">
        <f>-#REF!</f>
        <v>#REF!</v>
      </c>
    </row>
    <row r="725" spans="74:78" x14ac:dyDescent="0.25">
      <c r="BW725" s="170" t="s">
        <v>9</v>
      </c>
      <c r="BZ725" s="5" t="e">
        <f>-#REF!</f>
        <v>#REF!</v>
      </c>
    </row>
    <row r="727" spans="74:78" x14ac:dyDescent="0.25">
      <c r="BW727" s="170" t="s">
        <v>30</v>
      </c>
      <c r="BZ727" s="192" t="e">
        <f>SUM(BZ722:BZ725)</f>
        <v>#REF!</v>
      </c>
    </row>
    <row r="729" spans="74:78" x14ac:dyDescent="0.25">
      <c r="BW729" s="170" t="s">
        <v>31</v>
      </c>
      <c r="BZ729" s="193" t="e">
        <f>BZ719+BZ727</f>
        <v>#REF!</v>
      </c>
    </row>
    <row r="732" spans="74:78" x14ac:dyDescent="0.25">
      <c r="BX732" s="170" t="s">
        <v>14</v>
      </c>
    </row>
    <row r="734" spans="74:78" x14ac:dyDescent="0.25">
      <c r="BW734" s="4">
        <f ca="1">NOW()</f>
        <v>42471.421543287041</v>
      </c>
    </row>
    <row r="735" spans="74:78" x14ac:dyDescent="0.25">
      <c r="BV735" s="170" t="s">
        <v>15</v>
      </c>
      <c r="BW735" s="5" t="e">
        <f>#REF!</f>
        <v>#REF!</v>
      </c>
    </row>
    <row r="736" spans="74:78" x14ac:dyDescent="0.25">
      <c r="BV736" s="170" t="s">
        <v>16</v>
      </c>
      <c r="BW736" s="5" t="e">
        <f>#REF!</f>
        <v>#REF!</v>
      </c>
    </row>
    <row r="737" spans="74:78" x14ac:dyDescent="0.25">
      <c r="BV737" s="170" t="s">
        <v>17</v>
      </c>
      <c r="BW737" s="5" t="e">
        <f>#REF!</f>
        <v>#REF!</v>
      </c>
    </row>
    <row r="738" spans="74:78" x14ac:dyDescent="0.25">
      <c r="BV738" s="170" t="s">
        <v>18</v>
      </c>
    </row>
    <row r="739" spans="74:78" x14ac:dyDescent="0.25">
      <c r="BV739" s="170" t="s">
        <v>19</v>
      </c>
    </row>
    <row r="740" spans="74:78" x14ac:dyDescent="0.25">
      <c r="BV740" s="170" t="s">
        <v>20</v>
      </c>
      <c r="BW740" s="5" t="e">
        <f>#REF!</f>
        <v>#REF!</v>
      </c>
      <c r="BX740" s="190" t="s">
        <v>21</v>
      </c>
      <c r="BY740" s="5" t="e">
        <f>#REF!</f>
        <v>#REF!</v>
      </c>
    </row>
    <row r="742" spans="74:78" x14ac:dyDescent="0.25">
      <c r="BV742" s="170" t="s">
        <v>22</v>
      </c>
      <c r="BX742" s="190" t="s">
        <v>5</v>
      </c>
      <c r="BZ742" s="170" t="s">
        <v>23</v>
      </c>
    </row>
    <row r="743" spans="74:78" x14ac:dyDescent="0.25">
      <c r="BW743" s="170" t="s">
        <v>6</v>
      </c>
      <c r="BX743" s="191" t="e">
        <f>#REF!</f>
        <v>#REF!</v>
      </c>
      <c r="BZ743" s="5" t="e">
        <f>BY740*BX743</f>
        <v>#REF!</v>
      </c>
    </row>
    <row r="744" spans="74:78" x14ac:dyDescent="0.25">
      <c r="BW744" s="170" t="s">
        <v>7</v>
      </c>
      <c r="BX744" s="191"/>
      <c r="BZ744" s="5" t="e">
        <f>#REF!</f>
        <v>#REF!</v>
      </c>
    </row>
    <row r="745" spans="74:78" x14ac:dyDescent="0.25">
      <c r="BW745" s="170" t="s">
        <v>8</v>
      </c>
      <c r="BX745" s="191"/>
      <c r="BZ745" s="5" t="e">
        <f>#REF!</f>
        <v>#REF!</v>
      </c>
    </row>
    <row r="746" spans="74:78" x14ac:dyDescent="0.25">
      <c r="BW746" s="170" t="s">
        <v>24</v>
      </c>
      <c r="BX746" s="191" t="e">
        <f>#REF!</f>
        <v>#REF!</v>
      </c>
      <c r="BZ746" s="5" t="e">
        <f>BY740*BX746</f>
        <v>#REF!</v>
      </c>
    </row>
    <row r="747" spans="74:78" x14ac:dyDescent="0.25">
      <c r="BW747" s="170" t="s">
        <v>9</v>
      </c>
      <c r="BX747" s="191"/>
      <c r="BZ747" s="5" t="e">
        <f>#REF!</f>
        <v>#REF!</v>
      </c>
    </row>
    <row r="749" spans="74:78" x14ac:dyDescent="0.25">
      <c r="BW749" s="170" t="s">
        <v>25</v>
      </c>
      <c r="BZ749" s="192" t="e">
        <f>SUM(BZ743:BZ747)</f>
        <v>#REF!</v>
      </c>
    </row>
    <row r="751" spans="74:78" x14ac:dyDescent="0.25">
      <c r="BV751" s="170" t="s">
        <v>26</v>
      </c>
    </row>
    <row r="752" spans="74:78" x14ac:dyDescent="0.25">
      <c r="BW752" s="170" t="s">
        <v>27</v>
      </c>
      <c r="BZ752" s="5" t="e">
        <f>-#REF!</f>
        <v>#REF!</v>
      </c>
    </row>
    <row r="753" spans="74:78" x14ac:dyDescent="0.25">
      <c r="BW753" s="170" t="s">
        <v>28</v>
      </c>
      <c r="BZ753" s="5" t="e">
        <f>-#REF!</f>
        <v>#REF!</v>
      </c>
    </row>
    <row r="754" spans="74:78" x14ac:dyDescent="0.25">
      <c r="BW754" s="170" t="s">
        <v>29</v>
      </c>
      <c r="BZ754" s="5" t="e">
        <f>-#REF!</f>
        <v>#REF!</v>
      </c>
    </row>
    <row r="755" spans="74:78" x14ac:dyDescent="0.25">
      <c r="BW755" s="170" t="s">
        <v>9</v>
      </c>
      <c r="BZ755" s="5" t="e">
        <f>-#REF!</f>
        <v>#REF!</v>
      </c>
    </row>
    <row r="757" spans="74:78" x14ac:dyDescent="0.25">
      <c r="BW757" s="170" t="s">
        <v>30</v>
      </c>
      <c r="BZ757" s="192" t="e">
        <f>SUM(BZ752:BZ755)</f>
        <v>#REF!</v>
      </c>
    </row>
    <row r="759" spans="74:78" x14ac:dyDescent="0.25">
      <c r="BW759" s="170" t="s">
        <v>31</v>
      </c>
      <c r="BZ759" s="193" t="e">
        <f>BZ749+BZ757</f>
        <v>#REF!</v>
      </c>
    </row>
    <row r="762" spans="74:78" x14ac:dyDescent="0.25">
      <c r="BX762" s="170" t="s">
        <v>14</v>
      </c>
    </row>
    <row r="764" spans="74:78" x14ac:dyDescent="0.25">
      <c r="BW764" s="4">
        <f ca="1">NOW()</f>
        <v>42471.421543287041</v>
      </c>
    </row>
    <row r="765" spans="74:78" x14ac:dyDescent="0.25">
      <c r="BV765" s="170" t="s">
        <v>15</v>
      </c>
      <c r="BW765" s="5">
        <v>34</v>
      </c>
    </row>
    <row r="766" spans="74:78" x14ac:dyDescent="0.25">
      <c r="BV766" s="170" t="s">
        <v>16</v>
      </c>
      <c r="BW766" s="5" t="e">
        <f>#REF!</f>
        <v>#REF!</v>
      </c>
    </row>
    <row r="767" spans="74:78" x14ac:dyDescent="0.25">
      <c r="BV767" s="170" t="s">
        <v>17</v>
      </c>
      <c r="BW767" s="5" t="e">
        <f>#REF!</f>
        <v>#REF!</v>
      </c>
    </row>
    <row r="768" spans="74:78" x14ac:dyDescent="0.25">
      <c r="BV768" s="170" t="s">
        <v>18</v>
      </c>
    </row>
    <row r="769" spans="74:78" x14ac:dyDescent="0.25">
      <c r="BV769" s="170" t="s">
        <v>19</v>
      </c>
    </row>
    <row r="770" spans="74:78" x14ac:dyDescent="0.25">
      <c r="BV770" s="170" t="s">
        <v>20</v>
      </c>
      <c r="BW770" s="5" t="e">
        <f>#REF!</f>
        <v>#REF!</v>
      </c>
      <c r="BX770" s="190" t="s">
        <v>21</v>
      </c>
      <c r="BY770" s="5" t="e">
        <f>#REF!</f>
        <v>#REF!</v>
      </c>
    </row>
    <row r="772" spans="74:78" x14ac:dyDescent="0.25">
      <c r="BV772" s="170" t="s">
        <v>22</v>
      </c>
      <c r="BX772" s="190" t="s">
        <v>5</v>
      </c>
      <c r="BZ772" s="170" t="s">
        <v>23</v>
      </c>
    </row>
    <row r="773" spans="74:78" x14ac:dyDescent="0.25">
      <c r="BW773" s="170" t="s">
        <v>6</v>
      </c>
      <c r="BX773" s="191" t="e">
        <f>#REF!</f>
        <v>#REF!</v>
      </c>
      <c r="BZ773" s="5" t="e">
        <f>BY770*BX773</f>
        <v>#REF!</v>
      </c>
    </row>
    <row r="774" spans="74:78" x14ac:dyDescent="0.25">
      <c r="BW774" s="170" t="s">
        <v>7</v>
      </c>
      <c r="BX774" s="191"/>
      <c r="BZ774" s="5" t="e">
        <f>#REF!</f>
        <v>#REF!</v>
      </c>
    </row>
    <row r="775" spans="74:78" x14ac:dyDescent="0.25">
      <c r="BW775" s="170" t="s">
        <v>8</v>
      </c>
      <c r="BX775" s="191"/>
      <c r="BZ775" s="5" t="e">
        <f>#REF!</f>
        <v>#REF!</v>
      </c>
    </row>
    <row r="776" spans="74:78" x14ac:dyDescent="0.25">
      <c r="BW776" s="170" t="s">
        <v>24</v>
      </c>
      <c r="BX776" s="191" t="e">
        <f>#REF!</f>
        <v>#REF!</v>
      </c>
      <c r="BZ776" s="5" t="e">
        <f>BY770*BX776</f>
        <v>#REF!</v>
      </c>
    </row>
    <row r="777" spans="74:78" x14ac:dyDescent="0.25">
      <c r="BW777" s="170" t="s">
        <v>9</v>
      </c>
      <c r="BX777" s="191"/>
      <c r="BZ777" s="5" t="e">
        <f>#REF!</f>
        <v>#REF!</v>
      </c>
    </row>
    <row r="779" spans="74:78" x14ac:dyDescent="0.25">
      <c r="BW779" s="170" t="s">
        <v>25</v>
      </c>
      <c r="BZ779" s="192" t="e">
        <f>SUM(BZ773:BZ777)</f>
        <v>#REF!</v>
      </c>
    </row>
    <row r="781" spans="74:78" x14ac:dyDescent="0.25">
      <c r="BV781" s="170" t="s">
        <v>26</v>
      </c>
    </row>
    <row r="782" spans="74:78" x14ac:dyDescent="0.25">
      <c r="BW782" s="170" t="s">
        <v>27</v>
      </c>
      <c r="BZ782" s="5" t="e">
        <f>-#REF!</f>
        <v>#REF!</v>
      </c>
    </row>
    <row r="783" spans="74:78" x14ac:dyDescent="0.25">
      <c r="BW783" s="170" t="s">
        <v>28</v>
      </c>
      <c r="BZ783" s="5" t="e">
        <f>-#REF!</f>
        <v>#REF!</v>
      </c>
    </row>
    <row r="784" spans="74:78" x14ac:dyDescent="0.25">
      <c r="BW784" s="170" t="s">
        <v>29</v>
      </c>
      <c r="BZ784" s="5" t="e">
        <f>-#REF!</f>
        <v>#REF!</v>
      </c>
    </row>
    <row r="785" spans="74:78" x14ac:dyDescent="0.25">
      <c r="BW785" s="170" t="s">
        <v>9</v>
      </c>
      <c r="BZ785" s="5" t="e">
        <f>-#REF!</f>
        <v>#REF!</v>
      </c>
    </row>
    <row r="787" spans="74:78" x14ac:dyDescent="0.25">
      <c r="BW787" s="170" t="s">
        <v>30</v>
      </c>
      <c r="BZ787" s="192" t="e">
        <f>SUM(BZ782:BZ785)</f>
        <v>#REF!</v>
      </c>
    </row>
    <row r="789" spans="74:78" x14ac:dyDescent="0.25">
      <c r="BW789" s="170" t="s">
        <v>31</v>
      </c>
      <c r="BZ789" s="193" t="e">
        <f>BZ779+BZ787</f>
        <v>#REF!</v>
      </c>
    </row>
    <row r="792" spans="74:78" x14ac:dyDescent="0.25">
      <c r="BX792" s="170" t="s">
        <v>14</v>
      </c>
    </row>
    <row r="794" spans="74:78" x14ac:dyDescent="0.25">
      <c r="BW794" s="4">
        <f ca="1">NOW()</f>
        <v>42471.421543287041</v>
      </c>
    </row>
    <row r="795" spans="74:78" x14ac:dyDescent="0.25">
      <c r="BV795" s="170" t="s">
        <v>15</v>
      </c>
      <c r="BW795" s="5" t="e">
        <f>#REF!</f>
        <v>#REF!</v>
      </c>
    </row>
    <row r="796" spans="74:78" x14ac:dyDescent="0.25">
      <c r="BV796" s="170" t="s">
        <v>16</v>
      </c>
      <c r="BW796" s="5" t="e">
        <f>#REF!</f>
        <v>#REF!</v>
      </c>
    </row>
    <row r="797" spans="74:78" x14ac:dyDescent="0.25">
      <c r="BV797" s="170" t="s">
        <v>17</v>
      </c>
      <c r="BW797" s="5" t="e">
        <f>#REF!</f>
        <v>#REF!</v>
      </c>
    </row>
    <row r="798" spans="74:78" x14ac:dyDescent="0.25">
      <c r="BV798" s="170" t="s">
        <v>18</v>
      </c>
    </row>
    <row r="799" spans="74:78" x14ac:dyDescent="0.25">
      <c r="BV799" s="170" t="s">
        <v>19</v>
      </c>
    </row>
    <row r="800" spans="74:78" x14ac:dyDescent="0.25">
      <c r="BV800" s="170" t="s">
        <v>20</v>
      </c>
      <c r="BW800" s="5" t="e">
        <f>#REF!</f>
        <v>#REF!</v>
      </c>
      <c r="BX800" s="190" t="s">
        <v>21</v>
      </c>
      <c r="BY800" s="5" t="e">
        <f>#REF!</f>
        <v>#REF!</v>
      </c>
    </row>
    <row r="802" spans="74:78" x14ac:dyDescent="0.25">
      <c r="BV802" s="170" t="s">
        <v>22</v>
      </c>
      <c r="BX802" s="190" t="s">
        <v>5</v>
      </c>
      <c r="BZ802" s="170" t="s">
        <v>23</v>
      </c>
    </row>
    <row r="803" spans="74:78" x14ac:dyDescent="0.25">
      <c r="BW803" s="170" t="s">
        <v>6</v>
      </c>
      <c r="BX803" s="191" t="e">
        <f>#REF!</f>
        <v>#REF!</v>
      </c>
      <c r="BZ803" s="5" t="e">
        <f>BY800*BX803</f>
        <v>#REF!</v>
      </c>
    </row>
    <row r="804" spans="74:78" x14ac:dyDescent="0.25">
      <c r="BW804" s="170" t="s">
        <v>7</v>
      </c>
      <c r="BX804" s="191"/>
      <c r="BZ804" s="5" t="e">
        <f>#REF!</f>
        <v>#REF!</v>
      </c>
    </row>
    <row r="805" spans="74:78" x14ac:dyDescent="0.25">
      <c r="BW805" s="170" t="s">
        <v>8</v>
      </c>
      <c r="BX805" s="191"/>
      <c r="BZ805" s="5" t="e">
        <f>#REF!</f>
        <v>#REF!</v>
      </c>
    </row>
    <row r="806" spans="74:78" x14ac:dyDescent="0.25">
      <c r="BW806" s="170" t="s">
        <v>24</v>
      </c>
      <c r="BX806" s="191" t="e">
        <f>#REF!</f>
        <v>#REF!</v>
      </c>
      <c r="BZ806" s="5" t="e">
        <f>BY800*BX806</f>
        <v>#REF!</v>
      </c>
    </row>
    <row r="807" spans="74:78" x14ac:dyDescent="0.25">
      <c r="BW807" s="170" t="s">
        <v>9</v>
      </c>
      <c r="BX807" s="191"/>
      <c r="BZ807" s="5" t="e">
        <f>#REF!</f>
        <v>#REF!</v>
      </c>
    </row>
    <row r="809" spans="74:78" x14ac:dyDescent="0.25">
      <c r="BW809" s="170" t="s">
        <v>25</v>
      </c>
      <c r="BZ809" s="192" t="e">
        <f>SUM(BZ803:BZ807)</f>
        <v>#REF!</v>
      </c>
    </row>
    <row r="811" spans="74:78" x14ac:dyDescent="0.25">
      <c r="BV811" s="170" t="s">
        <v>26</v>
      </c>
    </row>
    <row r="812" spans="74:78" x14ac:dyDescent="0.25">
      <c r="BW812" s="170" t="s">
        <v>27</v>
      </c>
      <c r="BZ812" s="5" t="e">
        <f>-#REF!</f>
        <v>#REF!</v>
      </c>
    </row>
    <row r="813" spans="74:78" x14ac:dyDescent="0.25">
      <c r="BW813" s="170" t="s">
        <v>28</v>
      </c>
      <c r="BZ813" s="5" t="e">
        <f>-#REF!</f>
        <v>#REF!</v>
      </c>
    </row>
    <row r="814" spans="74:78" x14ac:dyDescent="0.25">
      <c r="BW814" s="170" t="s">
        <v>29</v>
      </c>
      <c r="BZ814" s="5" t="e">
        <f>-#REF!</f>
        <v>#REF!</v>
      </c>
    </row>
    <row r="815" spans="74:78" x14ac:dyDescent="0.25">
      <c r="BW815" s="170" t="s">
        <v>9</v>
      </c>
      <c r="BZ815" s="5" t="e">
        <f>-#REF!</f>
        <v>#REF!</v>
      </c>
    </row>
    <row r="817" spans="74:78" x14ac:dyDescent="0.25">
      <c r="BW817" s="170" t="s">
        <v>30</v>
      </c>
      <c r="BZ817" s="192" t="e">
        <f>SUM(BZ812:BZ815)</f>
        <v>#REF!</v>
      </c>
    </row>
    <row r="819" spans="74:78" x14ac:dyDescent="0.25">
      <c r="BW819" s="170" t="s">
        <v>31</v>
      </c>
      <c r="BZ819" s="193" t="e">
        <f>BZ809+BZ817</f>
        <v>#REF!</v>
      </c>
    </row>
    <row r="822" spans="74:78" x14ac:dyDescent="0.25">
      <c r="BX822" s="170" t="s">
        <v>14</v>
      </c>
    </row>
    <row r="824" spans="74:78" x14ac:dyDescent="0.25">
      <c r="BW824" s="4">
        <f ca="1">NOW()</f>
        <v>42471.421543287041</v>
      </c>
    </row>
    <row r="825" spans="74:78" x14ac:dyDescent="0.25">
      <c r="BV825" s="170" t="s">
        <v>15</v>
      </c>
      <c r="BW825" s="5" t="e">
        <f>#REF!</f>
        <v>#REF!</v>
      </c>
    </row>
    <row r="826" spans="74:78" x14ac:dyDescent="0.25">
      <c r="BV826" s="170" t="s">
        <v>16</v>
      </c>
      <c r="BW826" s="5" t="e">
        <f>#REF!</f>
        <v>#REF!</v>
      </c>
    </row>
    <row r="827" spans="74:78" x14ac:dyDescent="0.25">
      <c r="BV827" s="170" t="s">
        <v>17</v>
      </c>
      <c r="BW827" s="5" t="e">
        <f>#REF!</f>
        <v>#REF!</v>
      </c>
    </row>
    <row r="828" spans="74:78" x14ac:dyDescent="0.25">
      <c r="BV828" s="170" t="s">
        <v>18</v>
      </c>
    </row>
    <row r="829" spans="74:78" x14ac:dyDescent="0.25">
      <c r="BV829" s="170" t="s">
        <v>19</v>
      </c>
    </row>
    <row r="830" spans="74:78" x14ac:dyDescent="0.25">
      <c r="BV830" s="170" t="s">
        <v>20</v>
      </c>
      <c r="BW830" s="5" t="e">
        <f>#REF!</f>
        <v>#REF!</v>
      </c>
      <c r="BX830" s="190" t="s">
        <v>21</v>
      </c>
      <c r="BY830" s="5" t="e">
        <f>#REF!</f>
        <v>#REF!</v>
      </c>
    </row>
    <row r="832" spans="74:78" x14ac:dyDescent="0.25">
      <c r="BV832" s="170" t="s">
        <v>22</v>
      </c>
      <c r="BX832" s="190" t="s">
        <v>5</v>
      </c>
      <c r="BZ832" s="170" t="s">
        <v>23</v>
      </c>
    </row>
    <row r="833" spans="74:78" x14ac:dyDescent="0.25">
      <c r="BW833" s="170" t="s">
        <v>6</v>
      </c>
      <c r="BX833" s="191" t="e">
        <f>#REF!</f>
        <v>#REF!</v>
      </c>
      <c r="BZ833" s="5" t="e">
        <f>BY830*BX833</f>
        <v>#REF!</v>
      </c>
    </row>
    <row r="834" spans="74:78" x14ac:dyDescent="0.25">
      <c r="BW834" s="170" t="s">
        <v>7</v>
      </c>
      <c r="BX834" s="191"/>
      <c r="BZ834" s="5" t="e">
        <f>#REF!</f>
        <v>#REF!</v>
      </c>
    </row>
    <row r="835" spans="74:78" x14ac:dyDescent="0.25">
      <c r="BW835" s="170" t="s">
        <v>8</v>
      </c>
      <c r="BX835" s="191"/>
      <c r="BZ835" s="5" t="e">
        <f>#REF!</f>
        <v>#REF!</v>
      </c>
    </row>
    <row r="836" spans="74:78" x14ac:dyDescent="0.25">
      <c r="BW836" s="170" t="s">
        <v>24</v>
      </c>
      <c r="BX836" s="191" t="e">
        <f>#REF!</f>
        <v>#REF!</v>
      </c>
      <c r="BZ836" s="5" t="e">
        <f>BY830*BX836</f>
        <v>#REF!</v>
      </c>
    </row>
    <row r="837" spans="74:78" x14ac:dyDescent="0.25">
      <c r="BW837" s="170" t="s">
        <v>9</v>
      </c>
      <c r="BX837" s="191"/>
      <c r="BZ837" s="5" t="e">
        <f>#REF!</f>
        <v>#REF!</v>
      </c>
    </row>
    <row r="839" spans="74:78" x14ac:dyDescent="0.25">
      <c r="BW839" s="170" t="s">
        <v>25</v>
      </c>
      <c r="BZ839" s="192" t="e">
        <f>SUM(BZ833:BZ837)</f>
        <v>#REF!</v>
      </c>
    </row>
    <row r="841" spans="74:78" x14ac:dyDescent="0.25">
      <c r="BV841" s="170" t="s">
        <v>26</v>
      </c>
    </row>
    <row r="842" spans="74:78" x14ac:dyDescent="0.25">
      <c r="BW842" s="170" t="s">
        <v>27</v>
      </c>
      <c r="BZ842" s="5" t="e">
        <f>-#REF!</f>
        <v>#REF!</v>
      </c>
    </row>
    <row r="843" spans="74:78" x14ac:dyDescent="0.25">
      <c r="BW843" s="170" t="s">
        <v>28</v>
      </c>
      <c r="BZ843" s="5" t="e">
        <f>-#REF!</f>
        <v>#REF!</v>
      </c>
    </row>
    <row r="844" spans="74:78" x14ac:dyDescent="0.25">
      <c r="BW844" s="170" t="s">
        <v>29</v>
      </c>
      <c r="BZ844" s="5" t="e">
        <f>-#REF!</f>
        <v>#REF!</v>
      </c>
    </row>
    <row r="845" spans="74:78" x14ac:dyDescent="0.25">
      <c r="BW845" s="170" t="s">
        <v>9</v>
      </c>
      <c r="BZ845" s="5" t="e">
        <f>-#REF!</f>
        <v>#REF!</v>
      </c>
    </row>
    <row r="847" spans="74:78" x14ac:dyDescent="0.25">
      <c r="BW847" s="170" t="s">
        <v>30</v>
      </c>
      <c r="BZ847" s="192" t="e">
        <f>SUM(BZ842:BZ845)</f>
        <v>#REF!</v>
      </c>
    </row>
    <row r="849" spans="74:78" x14ac:dyDescent="0.25">
      <c r="BW849" s="170" t="s">
        <v>31</v>
      </c>
      <c r="BZ849" s="193" t="e">
        <f>BZ839+BZ847</f>
        <v>#REF!</v>
      </c>
    </row>
    <row r="852" spans="74:78" x14ac:dyDescent="0.25">
      <c r="BX852" s="170" t="s">
        <v>14</v>
      </c>
    </row>
    <row r="854" spans="74:78" x14ac:dyDescent="0.25">
      <c r="BW854" s="4">
        <f ca="1">NOW()</f>
        <v>42471.421543287041</v>
      </c>
    </row>
    <row r="855" spans="74:78" x14ac:dyDescent="0.25">
      <c r="BV855" s="170" t="s">
        <v>15</v>
      </c>
      <c r="BW855" s="5" t="e">
        <f>#REF!</f>
        <v>#REF!</v>
      </c>
    </row>
    <row r="856" spans="74:78" x14ac:dyDescent="0.25">
      <c r="BV856" s="170" t="s">
        <v>16</v>
      </c>
      <c r="BW856" s="5" t="e">
        <f>#REF!</f>
        <v>#REF!</v>
      </c>
    </row>
    <row r="857" spans="74:78" x14ac:dyDescent="0.25">
      <c r="BV857" s="170" t="s">
        <v>17</v>
      </c>
      <c r="BW857" s="5" t="e">
        <f>#REF!</f>
        <v>#REF!</v>
      </c>
    </row>
    <row r="858" spans="74:78" x14ac:dyDescent="0.25">
      <c r="BV858" s="170" t="s">
        <v>18</v>
      </c>
    </row>
    <row r="859" spans="74:78" x14ac:dyDescent="0.25">
      <c r="BV859" s="170" t="s">
        <v>19</v>
      </c>
    </row>
    <row r="860" spans="74:78" x14ac:dyDescent="0.25">
      <c r="BV860" s="170" t="s">
        <v>20</v>
      </c>
      <c r="BW860" s="5" t="e">
        <f>#REF!</f>
        <v>#REF!</v>
      </c>
      <c r="BX860" s="190" t="s">
        <v>21</v>
      </c>
      <c r="BY860" s="5" t="e">
        <f>#REF!</f>
        <v>#REF!</v>
      </c>
    </row>
    <row r="862" spans="74:78" x14ac:dyDescent="0.25">
      <c r="BV862" s="170" t="s">
        <v>22</v>
      </c>
      <c r="BX862" s="190" t="s">
        <v>5</v>
      </c>
      <c r="BZ862" s="170" t="s">
        <v>23</v>
      </c>
    </row>
    <row r="863" spans="74:78" x14ac:dyDescent="0.25">
      <c r="BW863" s="170" t="s">
        <v>6</v>
      </c>
      <c r="BX863" s="191" t="e">
        <f>#REF!</f>
        <v>#REF!</v>
      </c>
      <c r="BZ863" s="5" t="e">
        <f>BY860*BX863</f>
        <v>#REF!</v>
      </c>
    </row>
    <row r="864" spans="74:78" x14ac:dyDescent="0.25">
      <c r="BW864" s="170" t="s">
        <v>7</v>
      </c>
      <c r="BX864" s="191"/>
      <c r="BZ864" s="5" t="e">
        <f>#REF!</f>
        <v>#REF!</v>
      </c>
    </row>
    <row r="865" spans="74:78" x14ac:dyDescent="0.25">
      <c r="BW865" s="170" t="s">
        <v>8</v>
      </c>
      <c r="BX865" s="191"/>
      <c r="BZ865" s="5" t="e">
        <f>#REF!</f>
        <v>#REF!</v>
      </c>
    </row>
    <row r="866" spans="74:78" x14ac:dyDescent="0.25">
      <c r="BW866" s="170" t="s">
        <v>24</v>
      </c>
      <c r="BX866" s="191" t="e">
        <f>#REF!</f>
        <v>#REF!</v>
      </c>
      <c r="BZ866" s="5" t="e">
        <f>BY860*BX866</f>
        <v>#REF!</v>
      </c>
    </row>
    <row r="867" spans="74:78" x14ac:dyDescent="0.25">
      <c r="BW867" s="170" t="s">
        <v>9</v>
      </c>
      <c r="BX867" s="191"/>
      <c r="BZ867" s="5" t="e">
        <f>#REF!</f>
        <v>#REF!</v>
      </c>
    </row>
    <row r="869" spans="74:78" x14ac:dyDescent="0.25">
      <c r="BW869" s="170" t="s">
        <v>25</v>
      </c>
      <c r="BZ869" s="192" t="e">
        <f>SUM(BZ863:BZ867)</f>
        <v>#REF!</v>
      </c>
    </row>
    <row r="871" spans="74:78" x14ac:dyDescent="0.25">
      <c r="BV871" s="170" t="s">
        <v>26</v>
      </c>
    </row>
    <row r="872" spans="74:78" x14ac:dyDescent="0.25">
      <c r="BW872" s="170" t="s">
        <v>27</v>
      </c>
      <c r="BZ872" s="5" t="e">
        <f>-#REF!</f>
        <v>#REF!</v>
      </c>
    </row>
    <row r="873" spans="74:78" x14ac:dyDescent="0.25">
      <c r="BW873" s="170" t="s">
        <v>28</v>
      </c>
      <c r="BZ873" s="5" t="e">
        <f>-#REF!</f>
        <v>#REF!</v>
      </c>
    </row>
    <row r="874" spans="74:78" x14ac:dyDescent="0.25">
      <c r="BW874" s="170" t="s">
        <v>29</v>
      </c>
      <c r="BZ874" s="5" t="e">
        <f>-#REF!</f>
        <v>#REF!</v>
      </c>
    </row>
    <row r="875" spans="74:78" x14ac:dyDescent="0.25">
      <c r="BW875" s="170" t="s">
        <v>9</v>
      </c>
      <c r="BZ875" s="5" t="e">
        <f>-#REF!</f>
        <v>#REF!</v>
      </c>
    </row>
    <row r="877" spans="74:78" x14ac:dyDescent="0.25">
      <c r="BW877" s="170" t="s">
        <v>30</v>
      </c>
      <c r="BZ877" s="192" t="e">
        <f>SUM(BZ872:BZ875)</f>
        <v>#REF!</v>
      </c>
    </row>
    <row r="879" spans="74:78" x14ac:dyDescent="0.25">
      <c r="BW879" s="170" t="s">
        <v>31</v>
      </c>
      <c r="BZ879" s="193" t="e">
        <f>BZ869+BZ877</f>
        <v>#REF!</v>
      </c>
    </row>
    <row r="882" spans="74:78" x14ac:dyDescent="0.25">
      <c r="BX882" s="170" t="s">
        <v>14</v>
      </c>
    </row>
    <row r="884" spans="74:78" x14ac:dyDescent="0.25">
      <c r="BW884" s="4">
        <f ca="1">NOW()</f>
        <v>42471.421543287041</v>
      </c>
    </row>
    <row r="885" spans="74:78" x14ac:dyDescent="0.25">
      <c r="BV885" s="170" t="s">
        <v>15</v>
      </c>
      <c r="BW885" s="5" t="e">
        <f>#REF!</f>
        <v>#REF!</v>
      </c>
    </row>
    <row r="886" spans="74:78" x14ac:dyDescent="0.25">
      <c r="BV886" s="170" t="s">
        <v>16</v>
      </c>
      <c r="BW886" s="5" t="e">
        <f>#REF!</f>
        <v>#REF!</v>
      </c>
    </row>
    <row r="887" spans="74:78" x14ac:dyDescent="0.25">
      <c r="BV887" s="170" t="s">
        <v>17</v>
      </c>
      <c r="BW887" s="5" t="e">
        <f>#REF!</f>
        <v>#REF!</v>
      </c>
    </row>
    <row r="888" spans="74:78" x14ac:dyDescent="0.25">
      <c r="BV888" s="170" t="s">
        <v>18</v>
      </c>
    </row>
    <row r="889" spans="74:78" x14ac:dyDescent="0.25">
      <c r="BV889" s="170" t="s">
        <v>19</v>
      </c>
    </row>
    <row r="890" spans="74:78" x14ac:dyDescent="0.25">
      <c r="BV890" s="170" t="s">
        <v>20</v>
      </c>
      <c r="BW890" s="5" t="e">
        <f>#REF!</f>
        <v>#REF!</v>
      </c>
      <c r="BX890" s="190" t="s">
        <v>21</v>
      </c>
      <c r="BY890" s="5" t="e">
        <f>#REF!</f>
        <v>#REF!</v>
      </c>
    </row>
    <row r="892" spans="74:78" x14ac:dyDescent="0.25">
      <c r="BV892" s="170" t="s">
        <v>22</v>
      </c>
      <c r="BX892" s="190" t="s">
        <v>5</v>
      </c>
      <c r="BZ892" s="170" t="s">
        <v>23</v>
      </c>
    </row>
    <row r="893" spans="74:78" x14ac:dyDescent="0.25">
      <c r="BW893" s="170" t="s">
        <v>6</v>
      </c>
      <c r="BX893" s="191" t="e">
        <f>#REF!</f>
        <v>#REF!</v>
      </c>
      <c r="BZ893" s="5" t="e">
        <f>BY890*BX893</f>
        <v>#REF!</v>
      </c>
    </row>
    <row r="894" spans="74:78" x14ac:dyDescent="0.25">
      <c r="BW894" s="170" t="s">
        <v>7</v>
      </c>
      <c r="BX894" s="191"/>
      <c r="BZ894" s="5" t="e">
        <f>#REF!</f>
        <v>#REF!</v>
      </c>
    </row>
    <row r="895" spans="74:78" x14ac:dyDescent="0.25">
      <c r="BW895" s="170" t="s">
        <v>8</v>
      </c>
      <c r="BX895" s="191"/>
      <c r="BZ895" s="5" t="e">
        <f>#REF!</f>
        <v>#REF!</v>
      </c>
    </row>
    <row r="896" spans="74:78" x14ac:dyDescent="0.25">
      <c r="BW896" s="170" t="s">
        <v>24</v>
      </c>
      <c r="BX896" s="191" t="e">
        <f>#REF!</f>
        <v>#REF!</v>
      </c>
      <c r="BZ896" s="5" t="e">
        <f>BY890*BX896</f>
        <v>#REF!</v>
      </c>
    </row>
    <row r="897" spans="74:78" x14ac:dyDescent="0.25">
      <c r="BW897" s="170" t="s">
        <v>9</v>
      </c>
      <c r="BX897" s="191"/>
      <c r="BZ897" s="5" t="e">
        <f>#REF!</f>
        <v>#REF!</v>
      </c>
    </row>
    <row r="899" spans="74:78" x14ac:dyDescent="0.25">
      <c r="BW899" s="170" t="s">
        <v>25</v>
      </c>
      <c r="BZ899" s="192" t="e">
        <f>SUM(BZ893:BZ897)</f>
        <v>#REF!</v>
      </c>
    </row>
    <row r="901" spans="74:78" x14ac:dyDescent="0.25">
      <c r="BV901" s="170" t="s">
        <v>26</v>
      </c>
    </row>
    <row r="902" spans="74:78" x14ac:dyDescent="0.25">
      <c r="BW902" s="170" t="s">
        <v>27</v>
      </c>
      <c r="BZ902" s="5" t="e">
        <f>-#REF!</f>
        <v>#REF!</v>
      </c>
    </row>
    <row r="903" spans="74:78" x14ac:dyDescent="0.25">
      <c r="BW903" s="170" t="s">
        <v>28</v>
      </c>
      <c r="BZ903" s="5" t="e">
        <f>-#REF!</f>
        <v>#REF!</v>
      </c>
    </row>
    <row r="904" spans="74:78" x14ac:dyDescent="0.25">
      <c r="BW904" s="170" t="s">
        <v>29</v>
      </c>
      <c r="BZ904" s="5" t="e">
        <f>-#REF!</f>
        <v>#REF!</v>
      </c>
    </row>
    <row r="905" spans="74:78" x14ac:dyDescent="0.25">
      <c r="BW905" s="170" t="s">
        <v>9</v>
      </c>
      <c r="BZ905" s="5" t="e">
        <f>-#REF!</f>
        <v>#REF!</v>
      </c>
    </row>
    <row r="907" spans="74:78" x14ac:dyDescent="0.25">
      <c r="BW907" s="170" t="s">
        <v>30</v>
      </c>
      <c r="BZ907" s="192" t="e">
        <f>SUM(BZ902:BZ905)</f>
        <v>#REF!</v>
      </c>
    </row>
    <row r="909" spans="74:78" x14ac:dyDescent="0.25">
      <c r="BW909" s="170" t="s">
        <v>31</v>
      </c>
      <c r="BZ909" s="193" t="e">
        <f>BZ899+BZ907</f>
        <v>#REF!</v>
      </c>
    </row>
    <row r="912" spans="74:78" x14ac:dyDescent="0.25">
      <c r="BX912" s="170" t="s">
        <v>14</v>
      </c>
    </row>
    <row r="914" spans="74:78" x14ac:dyDescent="0.25">
      <c r="BW914" s="4">
        <f ca="1">NOW()</f>
        <v>42471.421543287041</v>
      </c>
    </row>
    <row r="915" spans="74:78" x14ac:dyDescent="0.25">
      <c r="BV915" s="170" t="s">
        <v>15</v>
      </c>
      <c r="BW915" s="5" t="e">
        <f>#REF!</f>
        <v>#REF!</v>
      </c>
    </row>
    <row r="916" spans="74:78" x14ac:dyDescent="0.25">
      <c r="BV916" s="170" t="s">
        <v>16</v>
      </c>
      <c r="BW916" s="5" t="e">
        <f>#REF!</f>
        <v>#REF!</v>
      </c>
    </row>
    <row r="917" spans="74:78" x14ac:dyDescent="0.25">
      <c r="BV917" s="170" t="s">
        <v>17</v>
      </c>
      <c r="BW917" s="5" t="e">
        <f>#REF!</f>
        <v>#REF!</v>
      </c>
    </row>
    <row r="918" spans="74:78" x14ac:dyDescent="0.25">
      <c r="BV918" s="170" t="s">
        <v>18</v>
      </c>
    </row>
    <row r="919" spans="74:78" x14ac:dyDescent="0.25">
      <c r="BV919" s="170" t="s">
        <v>19</v>
      </c>
    </row>
    <row r="920" spans="74:78" x14ac:dyDescent="0.25">
      <c r="BV920" s="170" t="s">
        <v>20</v>
      </c>
      <c r="BW920" s="5" t="e">
        <f>#REF!</f>
        <v>#REF!</v>
      </c>
      <c r="BX920" s="190" t="s">
        <v>21</v>
      </c>
      <c r="BY920" s="5" t="e">
        <f>#REF!</f>
        <v>#REF!</v>
      </c>
    </row>
    <row r="922" spans="74:78" x14ac:dyDescent="0.25">
      <c r="BV922" s="170" t="s">
        <v>22</v>
      </c>
      <c r="BX922" s="190" t="s">
        <v>5</v>
      </c>
      <c r="BZ922" s="170" t="s">
        <v>23</v>
      </c>
    </row>
    <row r="923" spans="74:78" x14ac:dyDescent="0.25">
      <c r="BW923" s="170" t="s">
        <v>6</v>
      </c>
      <c r="BX923" s="191" t="e">
        <f>#REF!</f>
        <v>#REF!</v>
      </c>
      <c r="BZ923" s="5" t="e">
        <f>BY920*BX923</f>
        <v>#REF!</v>
      </c>
    </row>
    <row r="924" spans="74:78" x14ac:dyDescent="0.25">
      <c r="BW924" s="170" t="s">
        <v>7</v>
      </c>
      <c r="BX924" s="191"/>
      <c r="BZ924" s="5" t="e">
        <f>#REF!</f>
        <v>#REF!</v>
      </c>
    </row>
    <row r="925" spans="74:78" x14ac:dyDescent="0.25">
      <c r="BW925" s="170" t="s">
        <v>8</v>
      </c>
      <c r="BX925" s="191"/>
      <c r="BZ925" s="5" t="e">
        <f>#REF!</f>
        <v>#REF!</v>
      </c>
    </row>
    <row r="926" spans="74:78" x14ac:dyDescent="0.25">
      <c r="BW926" s="170" t="s">
        <v>24</v>
      </c>
      <c r="BX926" s="191" t="e">
        <f>#REF!</f>
        <v>#REF!</v>
      </c>
      <c r="BZ926" s="5" t="e">
        <f>BY920*BX926</f>
        <v>#REF!</v>
      </c>
    </row>
    <row r="927" spans="74:78" x14ac:dyDescent="0.25">
      <c r="BW927" s="170" t="s">
        <v>9</v>
      </c>
      <c r="BX927" s="191"/>
      <c r="BZ927" s="5" t="e">
        <f>#REF!</f>
        <v>#REF!</v>
      </c>
    </row>
    <row r="929" spans="74:78" x14ac:dyDescent="0.25">
      <c r="BW929" s="170" t="s">
        <v>25</v>
      </c>
      <c r="BZ929" s="192" t="e">
        <f>SUM(BZ923:BZ927)</f>
        <v>#REF!</v>
      </c>
    </row>
    <row r="931" spans="74:78" x14ac:dyDescent="0.25">
      <c r="BV931" s="170" t="s">
        <v>26</v>
      </c>
    </row>
    <row r="932" spans="74:78" x14ac:dyDescent="0.25">
      <c r="BW932" s="170" t="s">
        <v>27</v>
      </c>
      <c r="BZ932" s="5" t="e">
        <f>-#REF!</f>
        <v>#REF!</v>
      </c>
    </row>
    <row r="933" spans="74:78" x14ac:dyDescent="0.25">
      <c r="BW933" s="170" t="s">
        <v>28</v>
      </c>
      <c r="BZ933" s="5" t="e">
        <f>-#REF!</f>
        <v>#REF!</v>
      </c>
    </row>
    <row r="934" spans="74:78" x14ac:dyDescent="0.25">
      <c r="BW934" s="170" t="s">
        <v>29</v>
      </c>
      <c r="BZ934" s="5" t="e">
        <f>-#REF!</f>
        <v>#REF!</v>
      </c>
    </row>
    <row r="935" spans="74:78" x14ac:dyDescent="0.25">
      <c r="BW935" s="170" t="s">
        <v>9</v>
      </c>
      <c r="BZ935" s="5" t="e">
        <f>-#REF!</f>
        <v>#REF!</v>
      </c>
    </row>
    <row r="937" spans="74:78" x14ac:dyDescent="0.25">
      <c r="BW937" s="170" t="s">
        <v>30</v>
      </c>
      <c r="BZ937" s="192" t="e">
        <f>SUM(BZ932:BZ935)</f>
        <v>#REF!</v>
      </c>
    </row>
    <row r="939" spans="74:78" x14ac:dyDescent="0.25">
      <c r="BW939" s="170" t="s">
        <v>31</v>
      </c>
      <c r="BZ939" s="193" t="e">
        <f>BZ929+BZ937</f>
        <v>#REF!</v>
      </c>
    </row>
    <row r="942" spans="74:78" x14ac:dyDescent="0.25">
      <c r="BX942" s="170" t="s">
        <v>14</v>
      </c>
    </row>
    <row r="944" spans="74:78" x14ac:dyDescent="0.25">
      <c r="BW944" s="4">
        <f ca="1">NOW()</f>
        <v>42471.421543287041</v>
      </c>
    </row>
    <row r="945" spans="74:78" x14ac:dyDescent="0.25">
      <c r="BV945" s="170" t="s">
        <v>15</v>
      </c>
      <c r="BW945" s="5" t="e">
        <f>#REF!</f>
        <v>#REF!</v>
      </c>
    </row>
    <row r="946" spans="74:78" x14ac:dyDescent="0.25">
      <c r="BV946" s="170" t="s">
        <v>16</v>
      </c>
      <c r="BW946" s="5" t="e">
        <f>#REF!</f>
        <v>#REF!</v>
      </c>
    </row>
    <row r="947" spans="74:78" x14ac:dyDescent="0.25">
      <c r="BV947" s="170" t="s">
        <v>17</v>
      </c>
      <c r="BW947" s="5" t="e">
        <f>#REF!</f>
        <v>#REF!</v>
      </c>
    </row>
    <row r="948" spans="74:78" x14ac:dyDescent="0.25">
      <c r="BV948" s="170" t="s">
        <v>18</v>
      </c>
    </row>
    <row r="949" spans="74:78" x14ac:dyDescent="0.25">
      <c r="BV949" s="170" t="s">
        <v>19</v>
      </c>
    </row>
    <row r="950" spans="74:78" x14ac:dyDescent="0.25">
      <c r="BV950" s="170" t="s">
        <v>20</v>
      </c>
      <c r="BW950" s="5" t="e">
        <f>#REF!</f>
        <v>#REF!</v>
      </c>
      <c r="BX950" s="190" t="s">
        <v>21</v>
      </c>
      <c r="BY950" s="5" t="e">
        <f>#REF!</f>
        <v>#REF!</v>
      </c>
    </row>
    <row r="952" spans="74:78" x14ac:dyDescent="0.25">
      <c r="BV952" s="170" t="s">
        <v>22</v>
      </c>
      <c r="BX952" s="190" t="s">
        <v>5</v>
      </c>
      <c r="BZ952" s="170" t="s">
        <v>23</v>
      </c>
    </row>
    <row r="953" spans="74:78" x14ac:dyDescent="0.25">
      <c r="BW953" s="170" t="s">
        <v>6</v>
      </c>
      <c r="BX953" s="191" t="e">
        <f>#REF!</f>
        <v>#REF!</v>
      </c>
      <c r="BZ953" s="5" t="e">
        <f>BY950*BX953</f>
        <v>#REF!</v>
      </c>
    </row>
    <row r="954" spans="74:78" x14ac:dyDescent="0.25">
      <c r="BW954" s="170" t="s">
        <v>7</v>
      </c>
      <c r="BX954" s="191"/>
      <c r="BZ954" s="5" t="e">
        <f>#REF!</f>
        <v>#REF!</v>
      </c>
    </row>
    <row r="955" spans="74:78" x14ac:dyDescent="0.25">
      <c r="BW955" s="170" t="s">
        <v>8</v>
      </c>
      <c r="BX955" s="191"/>
      <c r="BZ955" s="5" t="e">
        <f>#REF!</f>
        <v>#REF!</v>
      </c>
    </row>
    <row r="956" spans="74:78" x14ac:dyDescent="0.25">
      <c r="BW956" s="170" t="s">
        <v>24</v>
      </c>
      <c r="BX956" s="191" t="e">
        <f>#REF!</f>
        <v>#REF!</v>
      </c>
      <c r="BZ956" s="5" t="e">
        <f>BY950*BX956</f>
        <v>#REF!</v>
      </c>
    </row>
    <row r="957" spans="74:78" x14ac:dyDescent="0.25">
      <c r="BW957" s="170" t="s">
        <v>9</v>
      </c>
      <c r="BX957" s="191"/>
      <c r="BZ957" s="5" t="e">
        <f>#REF!</f>
        <v>#REF!</v>
      </c>
    </row>
    <row r="959" spans="74:78" x14ac:dyDescent="0.25">
      <c r="BW959" s="170" t="s">
        <v>25</v>
      </c>
      <c r="BZ959" s="192" t="e">
        <f>SUM(BZ953:BZ957)</f>
        <v>#REF!</v>
      </c>
    </row>
    <row r="961" spans="74:78" x14ac:dyDescent="0.25">
      <c r="BV961" s="170" t="s">
        <v>26</v>
      </c>
    </row>
    <row r="962" spans="74:78" x14ac:dyDescent="0.25">
      <c r="BW962" s="170" t="s">
        <v>27</v>
      </c>
      <c r="BZ962" s="5" t="e">
        <f>-#REF!</f>
        <v>#REF!</v>
      </c>
    </row>
    <row r="963" spans="74:78" x14ac:dyDescent="0.25">
      <c r="BW963" s="170" t="s">
        <v>28</v>
      </c>
      <c r="BZ963" s="5" t="e">
        <f>-#REF!</f>
        <v>#REF!</v>
      </c>
    </row>
    <row r="964" spans="74:78" x14ac:dyDescent="0.25">
      <c r="BW964" s="170" t="s">
        <v>29</v>
      </c>
      <c r="BZ964" s="5" t="e">
        <f>-#REF!</f>
        <v>#REF!</v>
      </c>
    </row>
    <row r="965" spans="74:78" x14ac:dyDescent="0.25">
      <c r="BW965" s="170" t="s">
        <v>9</v>
      </c>
      <c r="BZ965" s="5" t="e">
        <f>-#REF!</f>
        <v>#REF!</v>
      </c>
    </row>
    <row r="967" spans="74:78" x14ac:dyDescent="0.25">
      <c r="BW967" s="170" t="s">
        <v>30</v>
      </c>
      <c r="BZ967" s="192" t="e">
        <f>SUM(BZ962:BZ965)</f>
        <v>#REF!</v>
      </c>
    </row>
    <row r="969" spans="74:78" x14ac:dyDescent="0.25">
      <c r="BW969" s="170" t="s">
        <v>31</v>
      </c>
      <c r="BZ969" s="193" t="e">
        <f>BZ959+BZ967</f>
        <v>#REF!</v>
      </c>
    </row>
    <row r="972" spans="74:78" x14ac:dyDescent="0.25">
      <c r="BX972" s="170" t="s">
        <v>14</v>
      </c>
    </row>
    <row r="974" spans="74:78" x14ac:dyDescent="0.25">
      <c r="BW974" s="4">
        <f ca="1">NOW()</f>
        <v>42471.421543287041</v>
      </c>
    </row>
    <row r="975" spans="74:78" x14ac:dyDescent="0.25">
      <c r="BV975" s="170" t="s">
        <v>15</v>
      </c>
      <c r="BW975" s="5" t="e">
        <f>#REF!</f>
        <v>#REF!</v>
      </c>
    </row>
    <row r="976" spans="74:78" x14ac:dyDescent="0.25">
      <c r="BV976" s="170" t="s">
        <v>16</v>
      </c>
      <c r="BW976" s="5" t="e">
        <f>#REF!</f>
        <v>#REF!</v>
      </c>
    </row>
    <row r="977" spans="74:78" x14ac:dyDescent="0.25">
      <c r="BV977" s="170" t="s">
        <v>17</v>
      </c>
      <c r="BW977" s="5" t="e">
        <f>#REF!</f>
        <v>#REF!</v>
      </c>
    </row>
    <row r="978" spans="74:78" x14ac:dyDescent="0.25">
      <c r="BV978" s="170" t="s">
        <v>18</v>
      </c>
    </row>
    <row r="979" spans="74:78" x14ac:dyDescent="0.25">
      <c r="BV979" s="170" t="s">
        <v>19</v>
      </c>
    </row>
    <row r="980" spans="74:78" x14ac:dyDescent="0.25">
      <c r="BV980" s="170" t="s">
        <v>20</v>
      </c>
      <c r="BW980" s="5" t="e">
        <f>#REF!</f>
        <v>#REF!</v>
      </c>
      <c r="BX980" s="190" t="s">
        <v>21</v>
      </c>
      <c r="BY980" s="5" t="e">
        <f>#REF!</f>
        <v>#REF!</v>
      </c>
    </row>
    <row r="982" spans="74:78" x14ac:dyDescent="0.25">
      <c r="BV982" s="170" t="s">
        <v>22</v>
      </c>
      <c r="BX982" s="190" t="s">
        <v>5</v>
      </c>
      <c r="BZ982" s="170" t="s">
        <v>23</v>
      </c>
    </row>
    <row r="983" spans="74:78" x14ac:dyDescent="0.25">
      <c r="BW983" s="170" t="s">
        <v>6</v>
      </c>
      <c r="BX983" s="191" t="e">
        <f>#REF!</f>
        <v>#REF!</v>
      </c>
      <c r="BZ983" s="5" t="e">
        <f>BY980*BX983</f>
        <v>#REF!</v>
      </c>
    </row>
    <row r="984" spans="74:78" x14ac:dyDescent="0.25">
      <c r="BW984" s="170" t="s">
        <v>7</v>
      </c>
      <c r="BX984" s="191"/>
      <c r="BZ984" s="5" t="e">
        <f>#REF!</f>
        <v>#REF!</v>
      </c>
    </row>
    <row r="985" spans="74:78" x14ac:dyDescent="0.25">
      <c r="BW985" s="170" t="s">
        <v>8</v>
      </c>
      <c r="BX985" s="191"/>
      <c r="BZ985" s="5" t="e">
        <f>#REF!</f>
        <v>#REF!</v>
      </c>
    </row>
    <row r="986" spans="74:78" x14ac:dyDescent="0.25">
      <c r="BW986" s="170" t="s">
        <v>24</v>
      </c>
      <c r="BX986" s="191" t="e">
        <f>#REF!</f>
        <v>#REF!</v>
      </c>
      <c r="BZ986" s="5" t="e">
        <f>BY980*BX986</f>
        <v>#REF!</v>
      </c>
    </row>
    <row r="987" spans="74:78" x14ac:dyDescent="0.25">
      <c r="BW987" s="170" t="s">
        <v>9</v>
      </c>
      <c r="BX987" s="191"/>
      <c r="BZ987" s="5" t="e">
        <f>#REF!</f>
        <v>#REF!</v>
      </c>
    </row>
    <row r="989" spans="74:78" x14ac:dyDescent="0.25">
      <c r="BW989" s="170" t="s">
        <v>25</v>
      </c>
      <c r="BZ989" s="192" t="e">
        <f>SUM(BZ983:BZ987)</f>
        <v>#REF!</v>
      </c>
    </row>
    <row r="991" spans="74:78" x14ac:dyDescent="0.25">
      <c r="BV991" s="170" t="s">
        <v>26</v>
      </c>
    </row>
    <row r="992" spans="74:78" x14ac:dyDescent="0.25">
      <c r="BW992" s="170" t="s">
        <v>27</v>
      </c>
      <c r="BZ992" s="5" t="e">
        <f>-#REF!</f>
        <v>#REF!</v>
      </c>
    </row>
    <row r="993" spans="74:78" x14ac:dyDescent="0.25">
      <c r="BW993" s="170" t="s">
        <v>28</v>
      </c>
      <c r="BZ993" s="5" t="e">
        <f>-#REF!</f>
        <v>#REF!</v>
      </c>
    </row>
    <row r="994" spans="74:78" x14ac:dyDescent="0.25">
      <c r="BW994" s="170" t="s">
        <v>29</v>
      </c>
      <c r="BZ994" s="5" t="e">
        <f>-#REF!</f>
        <v>#REF!</v>
      </c>
    </row>
    <row r="995" spans="74:78" x14ac:dyDescent="0.25">
      <c r="BW995" s="170" t="s">
        <v>9</v>
      </c>
      <c r="BZ995" s="5" t="e">
        <f>-#REF!</f>
        <v>#REF!</v>
      </c>
    </row>
    <row r="997" spans="74:78" x14ac:dyDescent="0.25">
      <c r="BW997" s="170" t="s">
        <v>30</v>
      </c>
      <c r="BZ997" s="192" t="e">
        <f>SUM(BZ992:BZ995)</f>
        <v>#REF!</v>
      </c>
    </row>
    <row r="999" spans="74:78" x14ac:dyDescent="0.25">
      <c r="BW999" s="170" t="s">
        <v>31</v>
      </c>
      <c r="BZ999" s="193" t="e">
        <f>BZ989+BZ997</f>
        <v>#REF!</v>
      </c>
    </row>
    <row r="1002" spans="74:78" x14ac:dyDescent="0.25">
      <c r="BX1002" s="170" t="s">
        <v>14</v>
      </c>
    </row>
    <row r="1004" spans="74:78" x14ac:dyDescent="0.25">
      <c r="BW1004" s="4">
        <f ca="1">NOW()</f>
        <v>42471.421543287041</v>
      </c>
    </row>
    <row r="1005" spans="74:78" x14ac:dyDescent="0.25">
      <c r="BV1005" s="170" t="s">
        <v>15</v>
      </c>
      <c r="BW1005" s="5" t="e">
        <f>#REF!</f>
        <v>#REF!</v>
      </c>
    </row>
    <row r="1006" spans="74:78" x14ac:dyDescent="0.25">
      <c r="BV1006" s="170" t="s">
        <v>16</v>
      </c>
      <c r="BW1006" s="5" t="e">
        <f>#REF!</f>
        <v>#REF!</v>
      </c>
    </row>
    <row r="1007" spans="74:78" x14ac:dyDescent="0.25">
      <c r="BV1007" s="170" t="s">
        <v>17</v>
      </c>
      <c r="BW1007" s="5" t="e">
        <f>#REF!</f>
        <v>#REF!</v>
      </c>
    </row>
    <row r="1008" spans="74:78" x14ac:dyDescent="0.25">
      <c r="BV1008" s="170" t="s">
        <v>18</v>
      </c>
    </row>
    <row r="1009" spans="74:78" x14ac:dyDescent="0.25">
      <c r="BV1009" s="170" t="s">
        <v>19</v>
      </c>
    </row>
    <row r="1010" spans="74:78" x14ac:dyDescent="0.25">
      <c r="BV1010" s="170" t="s">
        <v>20</v>
      </c>
      <c r="BW1010" s="5" t="e">
        <f>#REF!</f>
        <v>#REF!</v>
      </c>
      <c r="BX1010" s="190" t="s">
        <v>21</v>
      </c>
      <c r="BY1010" s="5" t="e">
        <f>#REF!</f>
        <v>#REF!</v>
      </c>
    </row>
    <row r="1012" spans="74:78" x14ac:dyDescent="0.25">
      <c r="BV1012" s="170" t="s">
        <v>22</v>
      </c>
      <c r="BX1012" s="190" t="s">
        <v>5</v>
      </c>
      <c r="BZ1012" s="170" t="s">
        <v>23</v>
      </c>
    </row>
    <row r="1013" spans="74:78" x14ac:dyDescent="0.25">
      <c r="BW1013" s="170" t="s">
        <v>6</v>
      </c>
      <c r="BX1013" s="191" t="e">
        <f>#REF!</f>
        <v>#REF!</v>
      </c>
      <c r="BZ1013" s="5" t="e">
        <f>BY1010*BX1013</f>
        <v>#REF!</v>
      </c>
    </row>
    <row r="1014" spans="74:78" x14ac:dyDescent="0.25">
      <c r="BW1014" s="170" t="s">
        <v>7</v>
      </c>
      <c r="BX1014" s="191"/>
      <c r="BZ1014" s="5" t="e">
        <f>#REF!</f>
        <v>#REF!</v>
      </c>
    </row>
    <row r="1015" spans="74:78" x14ac:dyDescent="0.25">
      <c r="BW1015" s="170" t="s">
        <v>8</v>
      </c>
      <c r="BX1015" s="191"/>
      <c r="BZ1015" s="5" t="e">
        <f>#REF!</f>
        <v>#REF!</v>
      </c>
    </row>
    <row r="1016" spans="74:78" x14ac:dyDescent="0.25">
      <c r="BW1016" s="170" t="s">
        <v>24</v>
      </c>
      <c r="BX1016" s="191" t="e">
        <f>#REF!</f>
        <v>#REF!</v>
      </c>
      <c r="BZ1016" s="5" t="e">
        <f>BY1010*BX1016</f>
        <v>#REF!</v>
      </c>
    </row>
    <row r="1017" spans="74:78" x14ac:dyDescent="0.25">
      <c r="BW1017" s="170" t="s">
        <v>9</v>
      </c>
      <c r="BX1017" s="191"/>
      <c r="BZ1017" s="5" t="e">
        <f>#REF!</f>
        <v>#REF!</v>
      </c>
    </row>
    <row r="1019" spans="74:78" x14ac:dyDescent="0.25">
      <c r="BW1019" s="170" t="s">
        <v>25</v>
      </c>
      <c r="BZ1019" s="192" t="e">
        <f>SUM(BZ1013:BZ1017)</f>
        <v>#REF!</v>
      </c>
    </row>
    <row r="1021" spans="74:78" x14ac:dyDescent="0.25">
      <c r="BV1021" s="170" t="s">
        <v>26</v>
      </c>
    </row>
    <row r="1022" spans="74:78" x14ac:dyDescent="0.25">
      <c r="BW1022" s="170" t="s">
        <v>27</v>
      </c>
      <c r="BZ1022" s="5" t="e">
        <f>-#REF!</f>
        <v>#REF!</v>
      </c>
    </row>
    <row r="1023" spans="74:78" x14ac:dyDescent="0.25">
      <c r="BW1023" s="170" t="s">
        <v>28</v>
      </c>
      <c r="BZ1023" s="5" t="e">
        <f>-#REF!</f>
        <v>#REF!</v>
      </c>
    </row>
    <row r="1024" spans="74:78" x14ac:dyDescent="0.25">
      <c r="BW1024" s="170" t="s">
        <v>29</v>
      </c>
      <c r="BZ1024" s="5" t="e">
        <f>-#REF!</f>
        <v>#REF!</v>
      </c>
    </row>
    <row r="1025" spans="74:78" x14ac:dyDescent="0.25">
      <c r="BW1025" s="170" t="s">
        <v>9</v>
      </c>
      <c r="BZ1025" s="5" t="e">
        <f>-#REF!</f>
        <v>#REF!</v>
      </c>
    </row>
    <row r="1027" spans="74:78" x14ac:dyDescent="0.25">
      <c r="BW1027" s="170" t="s">
        <v>30</v>
      </c>
      <c r="BZ1027" s="192" t="e">
        <f>SUM(BZ1022:BZ1025)</f>
        <v>#REF!</v>
      </c>
    </row>
    <row r="1029" spans="74:78" x14ac:dyDescent="0.25">
      <c r="BW1029" s="170" t="s">
        <v>31</v>
      </c>
      <c r="BZ1029" s="193" t="e">
        <f>BZ1019+BZ1027</f>
        <v>#REF!</v>
      </c>
    </row>
    <row r="1032" spans="74:78" x14ac:dyDescent="0.25">
      <c r="BX1032" s="170" t="s">
        <v>14</v>
      </c>
    </row>
    <row r="1034" spans="74:78" x14ac:dyDescent="0.25">
      <c r="BW1034" s="4">
        <f ca="1">NOW()</f>
        <v>42471.421543287041</v>
      </c>
    </row>
    <row r="1035" spans="74:78" x14ac:dyDescent="0.25">
      <c r="BV1035" s="170" t="s">
        <v>15</v>
      </c>
      <c r="BW1035" s="5" t="e">
        <f>#REF!</f>
        <v>#REF!</v>
      </c>
    </row>
    <row r="1036" spans="74:78" x14ac:dyDescent="0.25">
      <c r="BV1036" s="170" t="s">
        <v>16</v>
      </c>
      <c r="BW1036" s="5" t="e">
        <f>#REF!</f>
        <v>#REF!</v>
      </c>
    </row>
    <row r="1037" spans="74:78" x14ac:dyDescent="0.25">
      <c r="BV1037" s="170" t="s">
        <v>17</v>
      </c>
      <c r="BW1037" s="5" t="e">
        <f>#REF!</f>
        <v>#REF!</v>
      </c>
    </row>
    <row r="1038" spans="74:78" x14ac:dyDescent="0.25">
      <c r="BV1038" s="170" t="s">
        <v>18</v>
      </c>
    </row>
    <row r="1039" spans="74:78" x14ac:dyDescent="0.25">
      <c r="BV1039" s="170" t="s">
        <v>19</v>
      </c>
    </row>
    <row r="1040" spans="74:78" x14ac:dyDescent="0.25">
      <c r="BV1040" s="170" t="s">
        <v>20</v>
      </c>
      <c r="BW1040" s="5" t="e">
        <f>#REF!</f>
        <v>#REF!</v>
      </c>
      <c r="BX1040" s="190" t="s">
        <v>21</v>
      </c>
      <c r="BY1040" s="5" t="e">
        <f>#REF!</f>
        <v>#REF!</v>
      </c>
    </row>
    <row r="1042" spans="74:78" x14ac:dyDescent="0.25">
      <c r="BV1042" s="170" t="s">
        <v>22</v>
      </c>
      <c r="BX1042" s="190" t="s">
        <v>5</v>
      </c>
      <c r="BZ1042" s="170" t="s">
        <v>23</v>
      </c>
    </row>
    <row r="1043" spans="74:78" x14ac:dyDescent="0.25">
      <c r="BW1043" s="170" t="s">
        <v>6</v>
      </c>
      <c r="BX1043" s="191" t="e">
        <f>#REF!</f>
        <v>#REF!</v>
      </c>
      <c r="BZ1043" s="5" t="e">
        <f>BY1040*BX1043</f>
        <v>#REF!</v>
      </c>
    </row>
    <row r="1044" spans="74:78" x14ac:dyDescent="0.25">
      <c r="BW1044" s="170" t="s">
        <v>7</v>
      </c>
      <c r="BX1044" s="191"/>
      <c r="BZ1044" s="5" t="e">
        <f>#REF!</f>
        <v>#REF!</v>
      </c>
    </row>
    <row r="1045" spans="74:78" x14ac:dyDescent="0.25">
      <c r="BW1045" s="170" t="s">
        <v>8</v>
      </c>
      <c r="BX1045" s="191"/>
      <c r="BZ1045" s="5" t="e">
        <f>#REF!</f>
        <v>#REF!</v>
      </c>
    </row>
    <row r="1046" spans="74:78" x14ac:dyDescent="0.25">
      <c r="BW1046" s="170" t="s">
        <v>24</v>
      </c>
      <c r="BX1046" s="191" t="e">
        <f>#REF!</f>
        <v>#REF!</v>
      </c>
      <c r="BZ1046" s="5" t="e">
        <f>BY1040*BX1046</f>
        <v>#REF!</v>
      </c>
    </row>
    <row r="1047" spans="74:78" x14ac:dyDescent="0.25">
      <c r="BW1047" s="170" t="s">
        <v>9</v>
      </c>
      <c r="BX1047" s="191"/>
      <c r="BZ1047" s="5" t="e">
        <f>#REF!</f>
        <v>#REF!</v>
      </c>
    </row>
    <row r="1049" spans="74:78" x14ac:dyDescent="0.25">
      <c r="BW1049" s="170" t="s">
        <v>25</v>
      </c>
      <c r="BZ1049" s="192" t="e">
        <f>SUM(BZ1043:BZ1047)</f>
        <v>#REF!</v>
      </c>
    </row>
    <row r="1051" spans="74:78" x14ac:dyDescent="0.25">
      <c r="BV1051" s="170" t="s">
        <v>26</v>
      </c>
    </row>
    <row r="1052" spans="74:78" x14ac:dyDescent="0.25">
      <c r="BW1052" s="170" t="s">
        <v>27</v>
      </c>
      <c r="BZ1052" s="5" t="e">
        <f>-#REF!</f>
        <v>#REF!</v>
      </c>
    </row>
    <row r="1053" spans="74:78" x14ac:dyDescent="0.25">
      <c r="BW1053" s="170" t="s">
        <v>28</v>
      </c>
      <c r="BZ1053" s="5" t="e">
        <f>-#REF!</f>
        <v>#REF!</v>
      </c>
    </row>
    <row r="1054" spans="74:78" x14ac:dyDescent="0.25">
      <c r="BW1054" s="170" t="s">
        <v>29</v>
      </c>
      <c r="BZ1054" s="5" t="e">
        <f>-#REF!</f>
        <v>#REF!</v>
      </c>
    </row>
    <row r="1055" spans="74:78" x14ac:dyDescent="0.25">
      <c r="BW1055" s="170" t="s">
        <v>9</v>
      </c>
      <c r="BZ1055" s="5" t="e">
        <f>-#REF!</f>
        <v>#REF!</v>
      </c>
    </row>
    <row r="1057" spans="74:78" x14ac:dyDescent="0.25">
      <c r="BW1057" s="170" t="s">
        <v>30</v>
      </c>
      <c r="BZ1057" s="192" t="e">
        <f>SUM(BZ1052:BZ1055)</f>
        <v>#REF!</v>
      </c>
    </row>
    <row r="1059" spans="74:78" x14ac:dyDescent="0.25">
      <c r="BW1059" s="170" t="s">
        <v>31</v>
      </c>
      <c r="BZ1059" s="193" t="e">
        <f>BZ1049+BZ1057</f>
        <v>#REF!</v>
      </c>
    </row>
    <row r="1062" spans="74:78" x14ac:dyDescent="0.25">
      <c r="BX1062" s="170" t="s">
        <v>14</v>
      </c>
    </row>
    <row r="1064" spans="74:78" x14ac:dyDescent="0.25">
      <c r="BW1064" s="4">
        <f ca="1">NOW()</f>
        <v>42471.421543287041</v>
      </c>
    </row>
    <row r="1065" spans="74:78" x14ac:dyDescent="0.25">
      <c r="BV1065" s="170" t="s">
        <v>15</v>
      </c>
      <c r="BW1065" s="5" t="e">
        <f>#REF!</f>
        <v>#REF!</v>
      </c>
    </row>
    <row r="1066" spans="74:78" x14ac:dyDescent="0.25">
      <c r="BV1066" s="170" t="s">
        <v>16</v>
      </c>
      <c r="BW1066" s="5" t="e">
        <f>#REF!</f>
        <v>#REF!</v>
      </c>
    </row>
    <row r="1067" spans="74:78" x14ac:dyDescent="0.25">
      <c r="BV1067" s="170" t="s">
        <v>17</v>
      </c>
      <c r="BW1067" s="5" t="e">
        <f>#REF!</f>
        <v>#REF!</v>
      </c>
    </row>
    <row r="1068" spans="74:78" x14ac:dyDescent="0.25">
      <c r="BV1068" s="170" t="s">
        <v>18</v>
      </c>
    </row>
    <row r="1069" spans="74:78" x14ac:dyDescent="0.25">
      <c r="BV1069" s="170" t="s">
        <v>19</v>
      </c>
    </row>
    <row r="1070" spans="74:78" x14ac:dyDescent="0.25">
      <c r="BV1070" s="170" t="s">
        <v>20</v>
      </c>
      <c r="BW1070" s="5" t="e">
        <f>#REF!</f>
        <v>#REF!</v>
      </c>
      <c r="BX1070" s="190" t="s">
        <v>21</v>
      </c>
      <c r="BY1070" s="5" t="e">
        <f>#REF!</f>
        <v>#REF!</v>
      </c>
    </row>
    <row r="1072" spans="74:78" x14ac:dyDescent="0.25">
      <c r="BV1072" s="170" t="s">
        <v>22</v>
      </c>
      <c r="BX1072" s="190" t="s">
        <v>5</v>
      </c>
      <c r="BZ1072" s="170" t="s">
        <v>23</v>
      </c>
    </row>
    <row r="1073" spans="74:78" x14ac:dyDescent="0.25">
      <c r="BW1073" s="170" t="s">
        <v>6</v>
      </c>
      <c r="BX1073" s="191" t="e">
        <f>#REF!</f>
        <v>#REF!</v>
      </c>
      <c r="BZ1073" s="5" t="e">
        <f>BY1070*BX1073</f>
        <v>#REF!</v>
      </c>
    </row>
    <row r="1074" spans="74:78" x14ac:dyDescent="0.25">
      <c r="BW1074" s="170" t="s">
        <v>7</v>
      </c>
      <c r="BX1074" s="191"/>
      <c r="BZ1074" s="5" t="e">
        <f>#REF!</f>
        <v>#REF!</v>
      </c>
    </row>
    <row r="1075" spans="74:78" x14ac:dyDescent="0.25">
      <c r="BW1075" s="170" t="s">
        <v>8</v>
      </c>
      <c r="BX1075" s="191"/>
      <c r="BZ1075" s="5" t="e">
        <f>#REF!</f>
        <v>#REF!</v>
      </c>
    </row>
    <row r="1076" spans="74:78" x14ac:dyDescent="0.25">
      <c r="BW1076" s="170" t="s">
        <v>24</v>
      </c>
      <c r="BX1076" s="191" t="e">
        <f>#REF!</f>
        <v>#REF!</v>
      </c>
      <c r="BZ1076" s="5" t="e">
        <f>BY1070*BX1076</f>
        <v>#REF!</v>
      </c>
    </row>
    <row r="1077" spans="74:78" x14ac:dyDescent="0.25">
      <c r="BW1077" s="170" t="s">
        <v>9</v>
      </c>
      <c r="BX1077" s="191"/>
      <c r="BZ1077" s="5" t="e">
        <f>#REF!</f>
        <v>#REF!</v>
      </c>
    </row>
    <row r="1079" spans="74:78" x14ac:dyDescent="0.25">
      <c r="BW1079" s="170" t="s">
        <v>25</v>
      </c>
      <c r="BZ1079" s="192" t="e">
        <f>SUM(BZ1073:BZ1077)</f>
        <v>#REF!</v>
      </c>
    </row>
    <row r="1081" spans="74:78" x14ac:dyDescent="0.25">
      <c r="BV1081" s="170" t="s">
        <v>26</v>
      </c>
    </row>
    <row r="1082" spans="74:78" x14ac:dyDescent="0.25">
      <c r="BW1082" s="170" t="s">
        <v>27</v>
      </c>
      <c r="BZ1082" s="5" t="e">
        <f>-#REF!</f>
        <v>#REF!</v>
      </c>
    </row>
    <row r="1083" spans="74:78" x14ac:dyDescent="0.25">
      <c r="BW1083" s="170" t="s">
        <v>28</v>
      </c>
      <c r="BZ1083" s="5" t="e">
        <f>-#REF!</f>
        <v>#REF!</v>
      </c>
    </row>
    <row r="1084" spans="74:78" x14ac:dyDescent="0.25">
      <c r="BW1084" s="170" t="s">
        <v>29</v>
      </c>
      <c r="BZ1084" s="5" t="e">
        <f>-#REF!</f>
        <v>#REF!</v>
      </c>
    </row>
    <row r="1085" spans="74:78" x14ac:dyDescent="0.25">
      <c r="BW1085" s="170" t="s">
        <v>9</v>
      </c>
      <c r="BZ1085" s="5" t="e">
        <f>-#REF!</f>
        <v>#REF!</v>
      </c>
    </row>
    <row r="1087" spans="74:78" x14ac:dyDescent="0.25">
      <c r="BW1087" s="170" t="s">
        <v>30</v>
      </c>
      <c r="BZ1087" s="192" t="e">
        <f>SUM(BZ1082:BZ1085)</f>
        <v>#REF!</v>
      </c>
    </row>
    <row r="1089" spans="74:78" x14ac:dyDescent="0.25">
      <c r="BW1089" s="170" t="s">
        <v>31</v>
      </c>
      <c r="BZ1089" s="193" t="e">
        <f>BZ1079+BZ1087</f>
        <v>#REF!</v>
      </c>
    </row>
    <row r="1092" spans="74:78" x14ac:dyDescent="0.25">
      <c r="BX1092" s="170" t="s">
        <v>14</v>
      </c>
    </row>
    <row r="1094" spans="74:78" x14ac:dyDescent="0.25">
      <c r="BW1094" s="4">
        <f ca="1">NOW()</f>
        <v>42471.421543287041</v>
      </c>
    </row>
    <row r="1095" spans="74:78" x14ac:dyDescent="0.25">
      <c r="BV1095" s="170" t="s">
        <v>15</v>
      </c>
      <c r="BW1095" s="5" t="e">
        <f>#REF!</f>
        <v>#REF!</v>
      </c>
    </row>
    <row r="1096" spans="74:78" x14ac:dyDescent="0.25">
      <c r="BV1096" s="170" t="s">
        <v>16</v>
      </c>
      <c r="BW1096" s="5" t="e">
        <f>#REF!</f>
        <v>#REF!</v>
      </c>
    </row>
    <row r="1097" spans="74:78" x14ac:dyDescent="0.25">
      <c r="BV1097" s="170" t="s">
        <v>17</v>
      </c>
      <c r="BW1097" s="5" t="e">
        <f>#REF!</f>
        <v>#REF!</v>
      </c>
    </row>
    <row r="1098" spans="74:78" x14ac:dyDescent="0.25">
      <c r="BV1098" s="170" t="s">
        <v>18</v>
      </c>
    </row>
    <row r="1099" spans="74:78" x14ac:dyDescent="0.25">
      <c r="BV1099" s="170" t="s">
        <v>19</v>
      </c>
    </row>
    <row r="1100" spans="74:78" x14ac:dyDescent="0.25">
      <c r="BV1100" s="170" t="s">
        <v>20</v>
      </c>
      <c r="BW1100" s="5" t="e">
        <f>#REF!</f>
        <v>#REF!</v>
      </c>
      <c r="BX1100" s="190" t="s">
        <v>21</v>
      </c>
      <c r="BY1100" s="5" t="e">
        <f>#REF!</f>
        <v>#REF!</v>
      </c>
    </row>
    <row r="1102" spans="74:78" x14ac:dyDescent="0.25">
      <c r="BV1102" s="170" t="s">
        <v>22</v>
      </c>
      <c r="BX1102" s="190" t="s">
        <v>5</v>
      </c>
      <c r="BZ1102" s="170" t="s">
        <v>23</v>
      </c>
    </row>
    <row r="1103" spans="74:78" x14ac:dyDescent="0.25">
      <c r="BW1103" s="170" t="s">
        <v>6</v>
      </c>
      <c r="BX1103" s="191" t="e">
        <f>#REF!</f>
        <v>#REF!</v>
      </c>
      <c r="BZ1103" s="5" t="e">
        <f>BY1100*BX1103</f>
        <v>#REF!</v>
      </c>
    </row>
    <row r="1104" spans="74:78" x14ac:dyDescent="0.25">
      <c r="BW1104" s="170" t="s">
        <v>7</v>
      </c>
      <c r="BX1104" s="191"/>
      <c r="BZ1104" s="5" t="e">
        <f>#REF!</f>
        <v>#REF!</v>
      </c>
    </row>
    <row r="1105" spans="74:78" x14ac:dyDescent="0.25">
      <c r="BW1105" s="170" t="s">
        <v>8</v>
      </c>
      <c r="BX1105" s="191"/>
      <c r="BZ1105" s="5" t="e">
        <f>#REF!</f>
        <v>#REF!</v>
      </c>
    </row>
    <row r="1106" spans="74:78" x14ac:dyDescent="0.25">
      <c r="BW1106" s="170" t="s">
        <v>24</v>
      </c>
      <c r="BX1106" s="191" t="e">
        <f>#REF!</f>
        <v>#REF!</v>
      </c>
      <c r="BZ1106" s="5" t="e">
        <f>BY1100*BX1106</f>
        <v>#REF!</v>
      </c>
    </row>
    <row r="1107" spans="74:78" x14ac:dyDescent="0.25">
      <c r="BW1107" s="170" t="s">
        <v>9</v>
      </c>
      <c r="BX1107" s="191"/>
      <c r="BZ1107" s="5" t="e">
        <f>#REF!</f>
        <v>#REF!</v>
      </c>
    </row>
    <row r="1109" spans="74:78" x14ac:dyDescent="0.25">
      <c r="BW1109" s="170" t="s">
        <v>25</v>
      </c>
      <c r="BZ1109" s="192" t="e">
        <f>SUM(BZ1103:BZ1107)</f>
        <v>#REF!</v>
      </c>
    </row>
    <row r="1111" spans="74:78" x14ac:dyDescent="0.25">
      <c r="BV1111" s="170" t="s">
        <v>26</v>
      </c>
    </row>
    <row r="1112" spans="74:78" x14ac:dyDescent="0.25">
      <c r="BW1112" s="170" t="s">
        <v>27</v>
      </c>
      <c r="BZ1112" s="5" t="e">
        <f>-#REF!</f>
        <v>#REF!</v>
      </c>
    </row>
    <row r="1113" spans="74:78" x14ac:dyDescent="0.25">
      <c r="BW1113" s="170" t="s">
        <v>28</v>
      </c>
      <c r="BZ1113" s="5" t="e">
        <f>-#REF!</f>
        <v>#REF!</v>
      </c>
    </row>
    <row r="1114" spans="74:78" x14ac:dyDescent="0.25">
      <c r="BW1114" s="170" t="s">
        <v>29</v>
      </c>
      <c r="BZ1114" s="5" t="e">
        <f>-#REF!</f>
        <v>#REF!</v>
      </c>
    </row>
    <row r="1115" spans="74:78" x14ac:dyDescent="0.25">
      <c r="BW1115" s="170" t="s">
        <v>9</v>
      </c>
      <c r="BZ1115" s="5" t="e">
        <f>-#REF!</f>
        <v>#REF!</v>
      </c>
    </row>
    <row r="1117" spans="74:78" x14ac:dyDescent="0.25">
      <c r="BW1117" s="170" t="s">
        <v>30</v>
      </c>
      <c r="BZ1117" s="192" t="e">
        <f>SUM(BZ1112:BZ1115)</f>
        <v>#REF!</v>
      </c>
    </row>
    <row r="1119" spans="74:78" x14ac:dyDescent="0.25">
      <c r="BW1119" s="170" t="s">
        <v>31</v>
      </c>
      <c r="BZ1119" s="193" t="e">
        <f>BZ1109+BZ1117</f>
        <v>#REF!</v>
      </c>
    </row>
    <row r="1122" spans="74:78" x14ac:dyDescent="0.25">
      <c r="BX1122" s="170" t="s">
        <v>14</v>
      </c>
    </row>
    <row r="1124" spans="74:78" x14ac:dyDescent="0.25">
      <c r="BW1124" s="4">
        <f ca="1">NOW()</f>
        <v>42471.421543287041</v>
      </c>
    </row>
    <row r="1125" spans="74:78" x14ac:dyDescent="0.25">
      <c r="BV1125" s="170" t="s">
        <v>15</v>
      </c>
      <c r="BW1125" s="5" t="e">
        <f>#REF!</f>
        <v>#REF!</v>
      </c>
    </row>
    <row r="1126" spans="74:78" x14ac:dyDescent="0.25">
      <c r="BV1126" s="170" t="s">
        <v>16</v>
      </c>
      <c r="BW1126" s="5" t="e">
        <f>#REF!</f>
        <v>#REF!</v>
      </c>
    </row>
    <row r="1127" spans="74:78" x14ac:dyDescent="0.25">
      <c r="BV1127" s="170" t="s">
        <v>17</v>
      </c>
      <c r="BW1127" s="5" t="e">
        <f>#REF!</f>
        <v>#REF!</v>
      </c>
    </row>
    <row r="1128" spans="74:78" x14ac:dyDescent="0.25">
      <c r="BV1128" s="170" t="s">
        <v>18</v>
      </c>
    </row>
    <row r="1129" spans="74:78" x14ac:dyDescent="0.25">
      <c r="BV1129" s="170" t="s">
        <v>19</v>
      </c>
    </row>
    <row r="1130" spans="74:78" x14ac:dyDescent="0.25">
      <c r="BV1130" s="170" t="s">
        <v>20</v>
      </c>
      <c r="BW1130" s="5" t="e">
        <f>#REF!</f>
        <v>#REF!</v>
      </c>
      <c r="BX1130" s="190" t="s">
        <v>21</v>
      </c>
      <c r="BY1130" s="5" t="e">
        <f>#REF!</f>
        <v>#REF!</v>
      </c>
    </row>
    <row r="1132" spans="74:78" x14ac:dyDescent="0.25">
      <c r="BV1132" s="170" t="s">
        <v>22</v>
      </c>
      <c r="BX1132" s="190" t="s">
        <v>5</v>
      </c>
      <c r="BZ1132" s="170" t="s">
        <v>23</v>
      </c>
    </row>
    <row r="1133" spans="74:78" x14ac:dyDescent="0.25">
      <c r="BW1133" s="170" t="s">
        <v>6</v>
      </c>
      <c r="BX1133" s="191" t="e">
        <f>#REF!</f>
        <v>#REF!</v>
      </c>
      <c r="BZ1133" s="5" t="e">
        <f>BY1130*BX1133</f>
        <v>#REF!</v>
      </c>
    </row>
    <row r="1134" spans="74:78" x14ac:dyDescent="0.25">
      <c r="BW1134" s="170" t="s">
        <v>7</v>
      </c>
      <c r="BX1134" s="191"/>
      <c r="BZ1134" s="5" t="e">
        <f>#REF!</f>
        <v>#REF!</v>
      </c>
    </row>
    <row r="1135" spans="74:78" x14ac:dyDescent="0.25">
      <c r="BW1135" s="170" t="s">
        <v>8</v>
      </c>
      <c r="BX1135" s="191"/>
      <c r="BZ1135" s="5" t="e">
        <f>#REF!</f>
        <v>#REF!</v>
      </c>
    </row>
    <row r="1136" spans="74:78" x14ac:dyDescent="0.25">
      <c r="BW1136" s="170" t="s">
        <v>24</v>
      </c>
      <c r="BX1136" s="191" t="e">
        <f>#REF!</f>
        <v>#REF!</v>
      </c>
      <c r="BZ1136" s="5" t="e">
        <f>BY1130*BX1136</f>
        <v>#REF!</v>
      </c>
    </row>
    <row r="1137" spans="74:78" x14ac:dyDescent="0.25">
      <c r="BW1137" s="170" t="s">
        <v>9</v>
      </c>
      <c r="BX1137" s="191"/>
      <c r="BZ1137" s="5" t="e">
        <f>#REF!</f>
        <v>#REF!</v>
      </c>
    </row>
    <row r="1139" spans="74:78" x14ac:dyDescent="0.25">
      <c r="BW1139" s="170" t="s">
        <v>25</v>
      </c>
      <c r="BZ1139" s="192" t="e">
        <f>SUM(BZ1133:BZ1137)</f>
        <v>#REF!</v>
      </c>
    </row>
    <row r="1141" spans="74:78" x14ac:dyDescent="0.25">
      <c r="BV1141" s="170" t="s">
        <v>26</v>
      </c>
    </row>
    <row r="1142" spans="74:78" x14ac:dyDescent="0.25">
      <c r="BW1142" s="170" t="s">
        <v>27</v>
      </c>
      <c r="BZ1142" s="5" t="e">
        <f>-#REF!</f>
        <v>#REF!</v>
      </c>
    </row>
    <row r="1143" spans="74:78" x14ac:dyDescent="0.25">
      <c r="BW1143" s="170" t="s">
        <v>28</v>
      </c>
      <c r="BZ1143" s="5" t="e">
        <f>-#REF!</f>
        <v>#REF!</v>
      </c>
    </row>
    <row r="1144" spans="74:78" x14ac:dyDescent="0.25">
      <c r="BW1144" s="170" t="s">
        <v>29</v>
      </c>
      <c r="BZ1144" s="5" t="e">
        <f>-#REF!</f>
        <v>#REF!</v>
      </c>
    </row>
    <row r="1145" spans="74:78" x14ac:dyDescent="0.25">
      <c r="BW1145" s="170" t="s">
        <v>9</v>
      </c>
      <c r="BZ1145" s="5" t="e">
        <f>-#REF!</f>
        <v>#REF!</v>
      </c>
    </row>
    <row r="1147" spans="74:78" x14ac:dyDescent="0.25">
      <c r="BW1147" s="170" t="s">
        <v>30</v>
      </c>
      <c r="BZ1147" s="192" t="e">
        <f>SUM(BZ1142:BZ1145)</f>
        <v>#REF!</v>
      </c>
    </row>
    <row r="1149" spans="74:78" x14ac:dyDescent="0.25">
      <c r="BW1149" s="170" t="s">
        <v>31</v>
      </c>
      <c r="BZ1149" s="193" t="e">
        <f>BZ1139+BZ1147</f>
        <v>#REF!</v>
      </c>
    </row>
    <row r="1152" spans="74:78" x14ac:dyDescent="0.25">
      <c r="BX1152" s="170" t="s">
        <v>14</v>
      </c>
    </row>
    <row r="1154" spans="74:78" x14ac:dyDescent="0.25">
      <c r="BW1154" s="4">
        <f ca="1">NOW()</f>
        <v>42471.421543287041</v>
      </c>
    </row>
    <row r="1155" spans="74:78" x14ac:dyDescent="0.25">
      <c r="BV1155" s="170" t="s">
        <v>15</v>
      </c>
      <c r="BW1155" s="5" t="e">
        <f>#REF!</f>
        <v>#REF!</v>
      </c>
    </row>
    <row r="1156" spans="74:78" x14ac:dyDescent="0.25">
      <c r="BV1156" s="170" t="s">
        <v>16</v>
      </c>
      <c r="BW1156" s="5" t="e">
        <f>#REF!</f>
        <v>#REF!</v>
      </c>
    </row>
    <row r="1157" spans="74:78" x14ac:dyDescent="0.25">
      <c r="BV1157" s="170" t="s">
        <v>17</v>
      </c>
      <c r="BW1157" s="5" t="e">
        <f>#REF!</f>
        <v>#REF!</v>
      </c>
    </row>
    <row r="1158" spans="74:78" x14ac:dyDescent="0.25">
      <c r="BV1158" s="170" t="s">
        <v>18</v>
      </c>
    </row>
    <row r="1159" spans="74:78" x14ac:dyDescent="0.25">
      <c r="BV1159" s="170" t="s">
        <v>19</v>
      </c>
    </row>
    <row r="1160" spans="74:78" x14ac:dyDescent="0.25">
      <c r="BV1160" s="170" t="s">
        <v>20</v>
      </c>
      <c r="BW1160" s="5" t="e">
        <f>#REF!</f>
        <v>#REF!</v>
      </c>
      <c r="BX1160" s="190" t="s">
        <v>21</v>
      </c>
      <c r="BY1160" s="5" t="e">
        <f>#REF!</f>
        <v>#REF!</v>
      </c>
    </row>
    <row r="1162" spans="74:78" x14ac:dyDescent="0.25">
      <c r="BV1162" s="170" t="s">
        <v>22</v>
      </c>
      <c r="BX1162" s="190" t="s">
        <v>5</v>
      </c>
      <c r="BZ1162" s="170" t="s">
        <v>23</v>
      </c>
    </row>
    <row r="1163" spans="74:78" x14ac:dyDescent="0.25">
      <c r="BW1163" s="170" t="s">
        <v>6</v>
      </c>
      <c r="BX1163" s="191" t="e">
        <f>#REF!</f>
        <v>#REF!</v>
      </c>
      <c r="BZ1163" s="5" t="e">
        <f>BY1160*BX1163</f>
        <v>#REF!</v>
      </c>
    </row>
    <row r="1164" spans="74:78" x14ac:dyDescent="0.25">
      <c r="BW1164" s="170" t="s">
        <v>7</v>
      </c>
      <c r="BX1164" s="191"/>
      <c r="BZ1164" s="5" t="e">
        <f>#REF!</f>
        <v>#REF!</v>
      </c>
    </row>
    <row r="1165" spans="74:78" x14ac:dyDescent="0.25">
      <c r="BW1165" s="170" t="s">
        <v>8</v>
      </c>
      <c r="BX1165" s="191"/>
      <c r="BZ1165" s="5" t="e">
        <f>#REF!</f>
        <v>#REF!</v>
      </c>
    </row>
    <row r="1166" spans="74:78" x14ac:dyDescent="0.25">
      <c r="BW1166" s="170" t="s">
        <v>24</v>
      </c>
      <c r="BX1166" s="191" t="e">
        <f>#REF!</f>
        <v>#REF!</v>
      </c>
      <c r="BZ1166" s="5" t="e">
        <f>BY1160*BX1166</f>
        <v>#REF!</v>
      </c>
    </row>
    <row r="1167" spans="74:78" x14ac:dyDescent="0.25">
      <c r="BW1167" s="170" t="s">
        <v>9</v>
      </c>
      <c r="BX1167" s="191"/>
      <c r="BZ1167" s="5" t="e">
        <f>#REF!</f>
        <v>#REF!</v>
      </c>
    </row>
    <row r="1169" spans="74:78" x14ac:dyDescent="0.25">
      <c r="BW1169" s="170" t="s">
        <v>25</v>
      </c>
      <c r="BZ1169" s="192" t="e">
        <f>SUM(BZ1163:BZ1167)</f>
        <v>#REF!</v>
      </c>
    </row>
    <row r="1171" spans="74:78" x14ac:dyDescent="0.25">
      <c r="BV1171" s="170" t="s">
        <v>26</v>
      </c>
    </row>
    <row r="1172" spans="74:78" x14ac:dyDescent="0.25">
      <c r="BW1172" s="170" t="s">
        <v>27</v>
      </c>
      <c r="BZ1172" s="5" t="e">
        <f>-#REF!</f>
        <v>#REF!</v>
      </c>
    </row>
    <row r="1173" spans="74:78" x14ac:dyDescent="0.25">
      <c r="BW1173" s="170" t="s">
        <v>28</v>
      </c>
      <c r="BZ1173" s="5" t="e">
        <f>-#REF!</f>
        <v>#REF!</v>
      </c>
    </row>
    <row r="1174" spans="74:78" x14ac:dyDescent="0.25">
      <c r="BW1174" s="170" t="s">
        <v>29</v>
      </c>
      <c r="BZ1174" s="5" t="e">
        <f>-#REF!</f>
        <v>#REF!</v>
      </c>
    </row>
    <row r="1175" spans="74:78" x14ac:dyDescent="0.25">
      <c r="BW1175" s="170" t="s">
        <v>9</v>
      </c>
      <c r="BZ1175" s="5" t="e">
        <f>-#REF!</f>
        <v>#REF!</v>
      </c>
    </row>
    <row r="1177" spans="74:78" x14ac:dyDescent="0.25">
      <c r="BW1177" s="170" t="s">
        <v>30</v>
      </c>
      <c r="BZ1177" s="192" t="e">
        <f>SUM(BZ1172:BZ1175)</f>
        <v>#REF!</v>
      </c>
    </row>
    <row r="1179" spans="74:78" x14ac:dyDescent="0.25">
      <c r="BW1179" s="170" t="s">
        <v>31</v>
      </c>
      <c r="BZ1179" s="193" t="e">
        <f>BZ1169+BZ1177</f>
        <v>#REF!</v>
      </c>
    </row>
    <row r="1182" spans="74:78" x14ac:dyDescent="0.25">
      <c r="BX1182" s="170" t="s">
        <v>14</v>
      </c>
    </row>
    <row r="1184" spans="74:78" x14ac:dyDescent="0.25">
      <c r="BW1184" s="4">
        <f ca="1">NOW()</f>
        <v>42471.421543287041</v>
      </c>
    </row>
    <row r="1185" spans="74:78" x14ac:dyDescent="0.25">
      <c r="BV1185" s="170" t="s">
        <v>15</v>
      </c>
      <c r="BW1185" s="5" t="e">
        <f>#REF!</f>
        <v>#REF!</v>
      </c>
    </row>
    <row r="1186" spans="74:78" x14ac:dyDescent="0.25">
      <c r="BV1186" s="170" t="s">
        <v>16</v>
      </c>
      <c r="BW1186" s="5" t="e">
        <f>#REF!</f>
        <v>#REF!</v>
      </c>
    </row>
    <row r="1187" spans="74:78" x14ac:dyDescent="0.25">
      <c r="BV1187" s="170" t="s">
        <v>17</v>
      </c>
      <c r="BW1187" s="5" t="e">
        <f>#REF!</f>
        <v>#REF!</v>
      </c>
    </row>
    <row r="1188" spans="74:78" x14ac:dyDescent="0.25">
      <c r="BV1188" s="170" t="s">
        <v>18</v>
      </c>
    </row>
    <row r="1189" spans="74:78" x14ac:dyDescent="0.25">
      <c r="BV1189" s="170" t="s">
        <v>19</v>
      </c>
    </row>
    <row r="1190" spans="74:78" x14ac:dyDescent="0.25">
      <c r="BV1190" s="170" t="s">
        <v>20</v>
      </c>
      <c r="BW1190" s="5" t="e">
        <f>#REF!</f>
        <v>#REF!</v>
      </c>
      <c r="BX1190" s="190" t="s">
        <v>21</v>
      </c>
      <c r="BY1190" s="5" t="e">
        <f>#REF!</f>
        <v>#REF!</v>
      </c>
    </row>
    <row r="1192" spans="74:78" x14ac:dyDescent="0.25">
      <c r="BV1192" s="170" t="s">
        <v>22</v>
      </c>
      <c r="BX1192" s="190" t="s">
        <v>5</v>
      </c>
      <c r="BZ1192" s="170" t="s">
        <v>23</v>
      </c>
    </row>
    <row r="1193" spans="74:78" x14ac:dyDescent="0.25">
      <c r="BW1193" s="170" t="s">
        <v>6</v>
      </c>
      <c r="BX1193" s="191" t="e">
        <f>#REF!</f>
        <v>#REF!</v>
      </c>
      <c r="BZ1193" s="5" t="e">
        <f>BY1190*BX1193</f>
        <v>#REF!</v>
      </c>
    </row>
    <row r="1194" spans="74:78" x14ac:dyDescent="0.25">
      <c r="BW1194" s="170" t="s">
        <v>7</v>
      </c>
      <c r="BX1194" s="191"/>
      <c r="BZ1194" s="5" t="e">
        <f>#REF!</f>
        <v>#REF!</v>
      </c>
    </row>
    <row r="1195" spans="74:78" x14ac:dyDescent="0.25">
      <c r="BW1195" s="170" t="s">
        <v>8</v>
      </c>
      <c r="BX1195" s="191"/>
      <c r="BZ1195" s="5" t="e">
        <f>#REF!</f>
        <v>#REF!</v>
      </c>
    </row>
    <row r="1196" spans="74:78" x14ac:dyDescent="0.25">
      <c r="BW1196" s="170" t="s">
        <v>24</v>
      </c>
      <c r="BX1196" s="191" t="e">
        <f>#REF!</f>
        <v>#REF!</v>
      </c>
      <c r="BZ1196" s="5" t="e">
        <f>BY1190*BX1196</f>
        <v>#REF!</v>
      </c>
    </row>
    <row r="1197" spans="74:78" x14ac:dyDescent="0.25">
      <c r="BW1197" s="170" t="s">
        <v>9</v>
      </c>
      <c r="BX1197" s="191"/>
      <c r="BZ1197" s="5" t="e">
        <f>#REF!</f>
        <v>#REF!</v>
      </c>
    </row>
    <row r="1199" spans="74:78" x14ac:dyDescent="0.25">
      <c r="BW1199" s="170" t="s">
        <v>25</v>
      </c>
      <c r="BZ1199" s="192" t="e">
        <f>SUM(BZ1193:BZ1197)</f>
        <v>#REF!</v>
      </c>
    </row>
    <row r="1201" spans="74:78" x14ac:dyDescent="0.25">
      <c r="BV1201" s="170" t="s">
        <v>26</v>
      </c>
    </row>
    <row r="1202" spans="74:78" x14ac:dyDescent="0.25">
      <c r="BW1202" s="170" t="s">
        <v>27</v>
      </c>
      <c r="BZ1202" s="5" t="e">
        <f>-#REF!</f>
        <v>#REF!</v>
      </c>
    </row>
    <row r="1203" spans="74:78" x14ac:dyDescent="0.25">
      <c r="BW1203" s="170" t="s">
        <v>28</v>
      </c>
      <c r="BZ1203" s="5" t="e">
        <f>-#REF!</f>
        <v>#REF!</v>
      </c>
    </row>
    <row r="1204" spans="74:78" x14ac:dyDescent="0.25">
      <c r="BW1204" s="170" t="s">
        <v>29</v>
      </c>
      <c r="BZ1204" s="5" t="e">
        <f>-#REF!</f>
        <v>#REF!</v>
      </c>
    </row>
    <row r="1205" spans="74:78" x14ac:dyDescent="0.25">
      <c r="BW1205" s="170" t="s">
        <v>9</v>
      </c>
      <c r="BZ1205" s="5" t="e">
        <f>-#REF!</f>
        <v>#REF!</v>
      </c>
    </row>
    <row r="1207" spans="74:78" x14ac:dyDescent="0.25">
      <c r="BW1207" s="170" t="s">
        <v>30</v>
      </c>
      <c r="BZ1207" s="192" t="e">
        <f>SUM(BZ1202:BZ1205)</f>
        <v>#REF!</v>
      </c>
    </row>
    <row r="1209" spans="74:78" x14ac:dyDescent="0.25">
      <c r="BW1209" s="170" t="s">
        <v>31</v>
      </c>
      <c r="BZ1209" s="193" t="e">
        <f>BZ1199+BZ1207</f>
        <v>#REF!</v>
      </c>
    </row>
    <row r="1212" spans="74:78" x14ac:dyDescent="0.25">
      <c r="BX1212" s="170" t="s">
        <v>14</v>
      </c>
    </row>
    <row r="1214" spans="74:78" x14ac:dyDescent="0.25">
      <c r="BW1214" s="4">
        <f ca="1">NOW()</f>
        <v>42471.421543287041</v>
      </c>
    </row>
    <row r="1215" spans="74:78" x14ac:dyDescent="0.25">
      <c r="BV1215" s="170" t="s">
        <v>15</v>
      </c>
      <c r="BW1215" s="5" t="e">
        <f>#REF!</f>
        <v>#REF!</v>
      </c>
    </row>
    <row r="1216" spans="74:78" x14ac:dyDescent="0.25">
      <c r="BV1216" s="170" t="s">
        <v>16</v>
      </c>
      <c r="BW1216" s="5" t="e">
        <f>#REF!</f>
        <v>#REF!</v>
      </c>
    </row>
    <row r="1217" spans="74:78" x14ac:dyDescent="0.25">
      <c r="BV1217" s="170" t="s">
        <v>17</v>
      </c>
      <c r="BW1217" s="5" t="e">
        <f>#REF!</f>
        <v>#REF!</v>
      </c>
    </row>
    <row r="1218" spans="74:78" x14ac:dyDescent="0.25">
      <c r="BV1218" s="170" t="s">
        <v>18</v>
      </c>
    </row>
    <row r="1219" spans="74:78" x14ac:dyDescent="0.25">
      <c r="BV1219" s="170" t="s">
        <v>19</v>
      </c>
    </row>
    <row r="1220" spans="74:78" x14ac:dyDescent="0.25">
      <c r="BV1220" s="170" t="s">
        <v>20</v>
      </c>
      <c r="BW1220" s="5" t="e">
        <f>#REF!</f>
        <v>#REF!</v>
      </c>
      <c r="BX1220" s="190" t="s">
        <v>21</v>
      </c>
      <c r="BY1220" s="5" t="e">
        <f>#REF!</f>
        <v>#REF!</v>
      </c>
    </row>
    <row r="1222" spans="74:78" x14ac:dyDescent="0.25">
      <c r="BV1222" s="170" t="s">
        <v>22</v>
      </c>
      <c r="BX1222" s="190" t="s">
        <v>5</v>
      </c>
      <c r="BZ1222" s="170" t="s">
        <v>23</v>
      </c>
    </row>
    <row r="1223" spans="74:78" x14ac:dyDescent="0.25">
      <c r="BW1223" s="170" t="s">
        <v>6</v>
      </c>
      <c r="BX1223" s="191" t="e">
        <f>#REF!</f>
        <v>#REF!</v>
      </c>
      <c r="BZ1223" s="5" t="e">
        <f>BY1220*BX1223</f>
        <v>#REF!</v>
      </c>
    </row>
    <row r="1224" spans="74:78" x14ac:dyDescent="0.25">
      <c r="BW1224" s="170" t="s">
        <v>7</v>
      </c>
      <c r="BX1224" s="191"/>
      <c r="BZ1224" s="5" t="e">
        <f>#REF!</f>
        <v>#REF!</v>
      </c>
    </row>
    <row r="1225" spans="74:78" x14ac:dyDescent="0.25">
      <c r="BW1225" s="170" t="s">
        <v>8</v>
      </c>
      <c r="BX1225" s="191"/>
      <c r="BZ1225" s="5" t="e">
        <f>#REF!</f>
        <v>#REF!</v>
      </c>
    </row>
    <row r="1226" spans="74:78" x14ac:dyDescent="0.25">
      <c r="BW1226" s="170" t="s">
        <v>24</v>
      </c>
      <c r="BX1226" s="191" t="e">
        <f>#REF!</f>
        <v>#REF!</v>
      </c>
      <c r="BZ1226" s="5" t="e">
        <f>BY1220*BX1226</f>
        <v>#REF!</v>
      </c>
    </row>
    <row r="1227" spans="74:78" x14ac:dyDescent="0.25">
      <c r="BW1227" s="170" t="s">
        <v>9</v>
      </c>
      <c r="BX1227" s="191"/>
      <c r="BZ1227" s="5" t="e">
        <f>#REF!</f>
        <v>#REF!</v>
      </c>
    </row>
    <row r="1229" spans="74:78" x14ac:dyDescent="0.25">
      <c r="BW1229" s="170" t="s">
        <v>25</v>
      </c>
      <c r="BZ1229" s="192" t="e">
        <f>SUM(BZ1223:BZ1227)</f>
        <v>#REF!</v>
      </c>
    </row>
    <row r="1231" spans="74:78" x14ac:dyDescent="0.25">
      <c r="BV1231" s="170" t="s">
        <v>26</v>
      </c>
    </row>
    <row r="1232" spans="74:78" x14ac:dyDescent="0.25">
      <c r="BW1232" s="170" t="s">
        <v>27</v>
      </c>
      <c r="BZ1232" s="5" t="e">
        <f>-#REF!</f>
        <v>#REF!</v>
      </c>
    </row>
    <row r="1233" spans="74:78" x14ac:dyDescent="0.25">
      <c r="BW1233" s="170" t="s">
        <v>28</v>
      </c>
      <c r="BZ1233" s="5" t="e">
        <f>-#REF!</f>
        <v>#REF!</v>
      </c>
    </row>
    <row r="1234" spans="74:78" x14ac:dyDescent="0.25">
      <c r="BW1234" s="170" t="s">
        <v>29</v>
      </c>
      <c r="BZ1234" s="5" t="e">
        <f>-#REF!</f>
        <v>#REF!</v>
      </c>
    </row>
    <row r="1235" spans="74:78" x14ac:dyDescent="0.25">
      <c r="BW1235" s="170" t="s">
        <v>9</v>
      </c>
      <c r="BZ1235" s="5" t="e">
        <f>-#REF!</f>
        <v>#REF!</v>
      </c>
    </row>
    <row r="1237" spans="74:78" x14ac:dyDescent="0.25">
      <c r="BW1237" s="170" t="s">
        <v>30</v>
      </c>
      <c r="BZ1237" s="192" t="e">
        <f>SUM(BZ1232:BZ1235)</f>
        <v>#REF!</v>
      </c>
    </row>
    <row r="1239" spans="74:78" x14ac:dyDescent="0.25">
      <c r="BW1239" s="170" t="s">
        <v>31</v>
      </c>
      <c r="BZ1239" s="193" t="e">
        <f>BZ1229+BZ1237</f>
        <v>#REF!</v>
      </c>
    </row>
    <row r="1242" spans="74:78" x14ac:dyDescent="0.25">
      <c r="BX1242" s="170" t="s">
        <v>14</v>
      </c>
    </row>
    <row r="1244" spans="74:78" x14ac:dyDescent="0.25">
      <c r="BW1244" s="4">
        <f ca="1">NOW()</f>
        <v>42471.421543287041</v>
      </c>
    </row>
    <row r="1245" spans="74:78" x14ac:dyDescent="0.25">
      <c r="BV1245" s="170" t="s">
        <v>15</v>
      </c>
      <c r="BW1245" s="5" t="e">
        <f>#REF!</f>
        <v>#REF!</v>
      </c>
    </row>
    <row r="1246" spans="74:78" x14ac:dyDescent="0.25">
      <c r="BV1246" s="170" t="s">
        <v>16</v>
      </c>
      <c r="BW1246" s="5" t="e">
        <f>#REF!</f>
        <v>#REF!</v>
      </c>
    </row>
    <row r="1247" spans="74:78" x14ac:dyDescent="0.25">
      <c r="BV1247" s="170" t="s">
        <v>17</v>
      </c>
      <c r="BW1247" s="5" t="e">
        <f>#REF!</f>
        <v>#REF!</v>
      </c>
    </row>
    <row r="1248" spans="74:78" x14ac:dyDescent="0.25">
      <c r="BV1248" s="170" t="s">
        <v>18</v>
      </c>
    </row>
    <row r="1249" spans="74:78" x14ac:dyDescent="0.25">
      <c r="BV1249" s="170" t="s">
        <v>19</v>
      </c>
    </row>
    <row r="1250" spans="74:78" x14ac:dyDescent="0.25">
      <c r="BV1250" s="170" t="s">
        <v>20</v>
      </c>
      <c r="BW1250" s="5" t="e">
        <f>#REF!</f>
        <v>#REF!</v>
      </c>
      <c r="BX1250" s="190" t="s">
        <v>21</v>
      </c>
      <c r="BY1250" s="5" t="e">
        <f>#REF!</f>
        <v>#REF!</v>
      </c>
    </row>
    <row r="1252" spans="74:78" x14ac:dyDescent="0.25">
      <c r="BV1252" s="170" t="s">
        <v>22</v>
      </c>
      <c r="BX1252" s="190" t="s">
        <v>5</v>
      </c>
      <c r="BZ1252" s="170" t="s">
        <v>23</v>
      </c>
    </row>
    <row r="1253" spans="74:78" x14ac:dyDescent="0.25">
      <c r="BW1253" s="170" t="s">
        <v>6</v>
      </c>
      <c r="BX1253" s="191" t="e">
        <f>#REF!</f>
        <v>#REF!</v>
      </c>
      <c r="BZ1253" s="5" t="e">
        <f>BY1250*BX1253</f>
        <v>#REF!</v>
      </c>
    </row>
    <row r="1254" spans="74:78" x14ac:dyDescent="0.25">
      <c r="BW1254" s="170" t="s">
        <v>7</v>
      </c>
      <c r="BX1254" s="191"/>
      <c r="BZ1254" s="5" t="e">
        <f>#REF!</f>
        <v>#REF!</v>
      </c>
    </row>
    <row r="1255" spans="74:78" x14ac:dyDescent="0.25">
      <c r="BW1255" s="170" t="s">
        <v>8</v>
      </c>
      <c r="BX1255" s="191"/>
      <c r="BZ1255" s="5" t="e">
        <f>#REF!</f>
        <v>#REF!</v>
      </c>
    </row>
    <row r="1256" spans="74:78" x14ac:dyDescent="0.25">
      <c r="BW1256" s="170" t="s">
        <v>24</v>
      </c>
      <c r="BX1256" s="191" t="e">
        <f>#REF!</f>
        <v>#REF!</v>
      </c>
      <c r="BZ1256" s="5" t="e">
        <f>BY1250*BX1256</f>
        <v>#REF!</v>
      </c>
    </row>
    <row r="1257" spans="74:78" x14ac:dyDescent="0.25">
      <c r="BW1257" s="170" t="s">
        <v>9</v>
      </c>
      <c r="BX1257" s="191"/>
      <c r="BZ1257" s="5" t="e">
        <f>#REF!</f>
        <v>#REF!</v>
      </c>
    </row>
    <row r="1259" spans="74:78" x14ac:dyDescent="0.25">
      <c r="BW1259" s="170" t="s">
        <v>25</v>
      </c>
      <c r="BZ1259" s="192" t="e">
        <f>SUM(BZ1253:BZ1257)</f>
        <v>#REF!</v>
      </c>
    </row>
    <row r="1261" spans="74:78" x14ac:dyDescent="0.25">
      <c r="BV1261" s="170" t="s">
        <v>26</v>
      </c>
    </row>
    <row r="1262" spans="74:78" x14ac:dyDescent="0.25">
      <c r="BW1262" s="170" t="s">
        <v>27</v>
      </c>
      <c r="BZ1262" s="5" t="e">
        <f>-#REF!</f>
        <v>#REF!</v>
      </c>
    </row>
    <row r="1263" spans="74:78" x14ac:dyDescent="0.25">
      <c r="BW1263" s="170" t="s">
        <v>28</v>
      </c>
      <c r="BZ1263" s="5" t="e">
        <f>-#REF!</f>
        <v>#REF!</v>
      </c>
    </row>
    <row r="1264" spans="74:78" x14ac:dyDescent="0.25">
      <c r="BW1264" s="170" t="s">
        <v>29</v>
      </c>
      <c r="BZ1264" s="5" t="e">
        <f>-#REF!</f>
        <v>#REF!</v>
      </c>
    </row>
    <row r="1265" spans="74:78" x14ac:dyDescent="0.25">
      <c r="BW1265" s="170" t="s">
        <v>9</v>
      </c>
      <c r="BZ1265" s="5" t="e">
        <f>-#REF!</f>
        <v>#REF!</v>
      </c>
    </row>
    <row r="1267" spans="74:78" x14ac:dyDescent="0.25">
      <c r="BW1267" s="170" t="s">
        <v>30</v>
      </c>
      <c r="BZ1267" s="192" t="e">
        <f>SUM(BZ1262:BZ1265)</f>
        <v>#REF!</v>
      </c>
    </row>
    <row r="1269" spans="74:78" x14ac:dyDescent="0.25">
      <c r="BW1269" s="170" t="s">
        <v>31</v>
      </c>
      <c r="BZ1269" s="193" t="e">
        <f>BZ1259+BZ1267</f>
        <v>#REF!</v>
      </c>
    </row>
    <row r="1272" spans="74:78" x14ac:dyDescent="0.25">
      <c r="BX1272" s="170" t="s">
        <v>14</v>
      </c>
    </row>
    <row r="1274" spans="74:78" x14ac:dyDescent="0.25">
      <c r="BW1274" s="4">
        <f ca="1">NOW()</f>
        <v>42471.421543287041</v>
      </c>
    </row>
    <row r="1275" spans="74:78" x14ac:dyDescent="0.25">
      <c r="BV1275" s="170" t="s">
        <v>15</v>
      </c>
      <c r="BW1275" s="5" t="e">
        <f>#REF!</f>
        <v>#REF!</v>
      </c>
    </row>
    <row r="1276" spans="74:78" x14ac:dyDescent="0.25">
      <c r="BV1276" s="170" t="s">
        <v>16</v>
      </c>
      <c r="BW1276" s="5" t="e">
        <f>#REF!</f>
        <v>#REF!</v>
      </c>
    </row>
    <row r="1277" spans="74:78" x14ac:dyDescent="0.25">
      <c r="BV1277" s="170" t="s">
        <v>17</v>
      </c>
      <c r="BW1277" s="5" t="e">
        <f>#REF!</f>
        <v>#REF!</v>
      </c>
    </row>
    <row r="1278" spans="74:78" x14ac:dyDescent="0.25">
      <c r="BV1278" s="170" t="s">
        <v>18</v>
      </c>
    </row>
    <row r="1279" spans="74:78" x14ac:dyDescent="0.25">
      <c r="BV1279" s="170" t="s">
        <v>19</v>
      </c>
    </row>
    <row r="1280" spans="74:78" x14ac:dyDescent="0.25">
      <c r="BV1280" s="170" t="s">
        <v>20</v>
      </c>
      <c r="BW1280" s="5" t="e">
        <f>#REF!</f>
        <v>#REF!</v>
      </c>
      <c r="BX1280" s="190" t="s">
        <v>21</v>
      </c>
      <c r="BY1280" s="5" t="e">
        <f>#REF!</f>
        <v>#REF!</v>
      </c>
    </row>
    <row r="1282" spans="74:78" x14ac:dyDescent="0.25">
      <c r="BV1282" s="170" t="s">
        <v>22</v>
      </c>
      <c r="BX1282" s="190" t="s">
        <v>5</v>
      </c>
      <c r="BZ1282" s="170" t="s">
        <v>23</v>
      </c>
    </row>
    <row r="1283" spans="74:78" x14ac:dyDescent="0.25">
      <c r="BW1283" s="170" t="s">
        <v>6</v>
      </c>
      <c r="BX1283" s="191" t="e">
        <f>#REF!</f>
        <v>#REF!</v>
      </c>
      <c r="BZ1283" s="5" t="e">
        <f>BY1280*BX1283</f>
        <v>#REF!</v>
      </c>
    </row>
    <row r="1284" spans="74:78" x14ac:dyDescent="0.25">
      <c r="BW1284" s="170" t="s">
        <v>7</v>
      </c>
      <c r="BX1284" s="191"/>
      <c r="BZ1284" s="5" t="e">
        <f>#REF!</f>
        <v>#REF!</v>
      </c>
    </row>
    <row r="1285" spans="74:78" x14ac:dyDescent="0.25">
      <c r="BW1285" s="170" t="s">
        <v>8</v>
      </c>
      <c r="BX1285" s="191"/>
      <c r="BZ1285" s="5" t="e">
        <f>#REF!</f>
        <v>#REF!</v>
      </c>
    </row>
    <row r="1286" spans="74:78" x14ac:dyDescent="0.25">
      <c r="BW1286" s="170" t="s">
        <v>24</v>
      </c>
      <c r="BX1286" s="191" t="e">
        <f>#REF!</f>
        <v>#REF!</v>
      </c>
      <c r="BZ1286" s="5" t="e">
        <f>BY1280*BX1286</f>
        <v>#REF!</v>
      </c>
    </row>
    <row r="1287" spans="74:78" x14ac:dyDescent="0.25">
      <c r="BW1287" s="170" t="s">
        <v>9</v>
      </c>
      <c r="BX1287" s="191"/>
      <c r="BZ1287" s="5" t="e">
        <f>#REF!</f>
        <v>#REF!</v>
      </c>
    </row>
    <row r="1289" spans="74:78" x14ac:dyDescent="0.25">
      <c r="BW1289" s="170" t="s">
        <v>25</v>
      </c>
      <c r="BZ1289" s="192" t="e">
        <f>SUM(BZ1283:BZ1287)</f>
        <v>#REF!</v>
      </c>
    </row>
    <row r="1291" spans="74:78" x14ac:dyDescent="0.25">
      <c r="BV1291" s="170" t="s">
        <v>26</v>
      </c>
    </row>
    <row r="1292" spans="74:78" x14ac:dyDescent="0.25">
      <c r="BW1292" s="170" t="s">
        <v>27</v>
      </c>
      <c r="BZ1292" s="5" t="e">
        <f>-#REF!</f>
        <v>#REF!</v>
      </c>
    </row>
    <row r="1293" spans="74:78" x14ac:dyDescent="0.25">
      <c r="BW1293" s="170" t="s">
        <v>28</v>
      </c>
      <c r="BZ1293" s="5" t="e">
        <f>-#REF!</f>
        <v>#REF!</v>
      </c>
    </row>
    <row r="1294" spans="74:78" x14ac:dyDescent="0.25">
      <c r="BW1294" s="170" t="s">
        <v>29</v>
      </c>
      <c r="BZ1294" s="5" t="e">
        <f>-#REF!</f>
        <v>#REF!</v>
      </c>
    </row>
    <row r="1295" spans="74:78" x14ac:dyDescent="0.25">
      <c r="BW1295" s="170" t="s">
        <v>9</v>
      </c>
      <c r="BZ1295" s="5" t="e">
        <f>-#REF!</f>
        <v>#REF!</v>
      </c>
    </row>
    <row r="1297" spans="74:78" x14ac:dyDescent="0.25">
      <c r="BW1297" s="170" t="s">
        <v>30</v>
      </c>
      <c r="BZ1297" s="192" t="e">
        <f>SUM(BZ1292:BZ1295)</f>
        <v>#REF!</v>
      </c>
    </row>
    <row r="1299" spans="74:78" x14ac:dyDescent="0.25">
      <c r="BW1299" s="170" t="s">
        <v>31</v>
      </c>
      <c r="BZ1299" s="193" t="e">
        <f>BZ1289+BZ1297</f>
        <v>#REF!</v>
      </c>
    </row>
    <row r="1302" spans="74:78" x14ac:dyDescent="0.25">
      <c r="BX1302" s="170" t="s">
        <v>14</v>
      </c>
    </row>
    <row r="1304" spans="74:78" x14ac:dyDescent="0.25">
      <c r="BW1304" s="4">
        <f ca="1">NOW()</f>
        <v>42471.421543287041</v>
      </c>
    </row>
    <row r="1305" spans="74:78" x14ac:dyDescent="0.25">
      <c r="BV1305" s="170" t="s">
        <v>15</v>
      </c>
      <c r="BW1305" s="5" t="e">
        <f>#REF!</f>
        <v>#REF!</v>
      </c>
    </row>
    <row r="1306" spans="74:78" x14ac:dyDescent="0.25">
      <c r="BV1306" s="170" t="s">
        <v>16</v>
      </c>
      <c r="BW1306" s="5" t="e">
        <f>#REF!</f>
        <v>#REF!</v>
      </c>
    </row>
    <row r="1307" spans="74:78" x14ac:dyDescent="0.25">
      <c r="BV1307" s="170" t="s">
        <v>17</v>
      </c>
      <c r="BW1307" s="5" t="e">
        <f>#REF!</f>
        <v>#REF!</v>
      </c>
    </row>
    <row r="1308" spans="74:78" x14ac:dyDescent="0.25">
      <c r="BV1308" s="170" t="s">
        <v>18</v>
      </c>
    </row>
    <row r="1309" spans="74:78" x14ac:dyDescent="0.25">
      <c r="BV1309" s="170" t="s">
        <v>19</v>
      </c>
    </row>
    <row r="1310" spans="74:78" x14ac:dyDescent="0.25">
      <c r="BV1310" s="170" t="s">
        <v>20</v>
      </c>
      <c r="BW1310" s="5" t="e">
        <f>#REF!</f>
        <v>#REF!</v>
      </c>
      <c r="BX1310" s="190" t="s">
        <v>21</v>
      </c>
      <c r="BY1310" s="5" t="e">
        <f>#REF!</f>
        <v>#REF!</v>
      </c>
    </row>
    <row r="1312" spans="74:78" x14ac:dyDescent="0.25">
      <c r="BV1312" s="170" t="s">
        <v>22</v>
      </c>
      <c r="BX1312" s="190" t="s">
        <v>5</v>
      </c>
      <c r="BZ1312" s="170" t="s">
        <v>23</v>
      </c>
    </row>
    <row r="1313" spans="74:78" x14ac:dyDescent="0.25">
      <c r="BW1313" s="170" t="s">
        <v>6</v>
      </c>
      <c r="BX1313" s="191" t="e">
        <f>#REF!</f>
        <v>#REF!</v>
      </c>
      <c r="BZ1313" s="5" t="e">
        <f>BY1310*BX1313</f>
        <v>#REF!</v>
      </c>
    </row>
    <row r="1314" spans="74:78" x14ac:dyDescent="0.25">
      <c r="BW1314" s="170" t="s">
        <v>7</v>
      </c>
      <c r="BX1314" s="191"/>
      <c r="BZ1314" s="5" t="e">
        <f>#REF!</f>
        <v>#REF!</v>
      </c>
    </row>
    <row r="1315" spans="74:78" x14ac:dyDescent="0.25">
      <c r="BW1315" s="170" t="s">
        <v>8</v>
      </c>
      <c r="BX1315" s="191"/>
      <c r="BZ1315" s="5" t="e">
        <f>#REF!</f>
        <v>#REF!</v>
      </c>
    </row>
    <row r="1316" spans="74:78" x14ac:dyDescent="0.25">
      <c r="BW1316" s="170" t="s">
        <v>24</v>
      </c>
      <c r="BX1316" s="191" t="e">
        <f>#REF!</f>
        <v>#REF!</v>
      </c>
      <c r="BZ1316" s="5" t="e">
        <f>BY1310*BX1316</f>
        <v>#REF!</v>
      </c>
    </row>
    <row r="1317" spans="74:78" x14ac:dyDescent="0.25">
      <c r="BW1317" s="170" t="s">
        <v>9</v>
      </c>
      <c r="BX1317" s="191"/>
      <c r="BZ1317" s="5" t="e">
        <f>#REF!</f>
        <v>#REF!</v>
      </c>
    </row>
    <row r="1319" spans="74:78" x14ac:dyDescent="0.25">
      <c r="BW1319" s="170" t="s">
        <v>25</v>
      </c>
      <c r="BZ1319" s="192" t="e">
        <f>SUM(BZ1313:BZ1317)</f>
        <v>#REF!</v>
      </c>
    </row>
    <row r="1321" spans="74:78" x14ac:dyDescent="0.25">
      <c r="BV1321" s="170" t="s">
        <v>26</v>
      </c>
    </row>
    <row r="1322" spans="74:78" x14ac:dyDescent="0.25">
      <c r="BW1322" s="170" t="s">
        <v>27</v>
      </c>
      <c r="BZ1322" s="5" t="e">
        <f>-#REF!</f>
        <v>#REF!</v>
      </c>
    </row>
    <row r="1323" spans="74:78" x14ac:dyDescent="0.25">
      <c r="BW1323" s="170" t="s">
        <v>28</v>
      </c>
      <c r="BZ1323" s="5" t="e">
        <f>-#REF!</f>
        <v>#REF!</v>
      </c>
    </row>
    <row r="1324" spans="74:78" x14ac:dyDescent="0.25">
      <c r="BW1324" s="170" t="s">
        <v>29</v>
      </c>
      <c r="BZ1324" s="5" t="e">
        <f>-#REF!</f>
        <v>#REF!</v>
      </c>
    </row>
    <row r="1325" spans="74:78" x14ac:dyDescent="0.25">
      <c r="BW1325" s="170" t="s">
        <v>9</v>
      </c>
      <c r="BZ1325" s="5" t="e">
        <f>-#REF!</f>
        <v>#REF!</v>
      </c>
    </row>
    <row r="1327" spans="74:78" x14ac:dyDescent="0.25">
      <c r="BW1327" s="170" t="s">
        <v>30</v>
      </c>
      <c r="BZ1327" s="192" t="e">
        <f>SUM(BZ1322:BZ1325)</f>
        <v>#REF!</v>
      </c>
    </row>
    <row r="1329" spans="74:78" x14ac:dyDescent="0.25">
      <c r="BW1329" s="170" t="s">
        <v>31</v>
      </c>
      <c r="BZ1329" s="193" t="e">
        <f>BZ1319+BZ1327</f>
        <v>#REF!</v>
      </c>
    </row>
    <row r="1332" spans="74:78" x14ac:dyDescent="0.25">
      <c r="BX1332" s="170" t="s">
        <v>14</v>
      </c>
    </row>
    <row r="1334" spans="74:78" x14ac:dyDescent="0.25">
      <c r="BW1334" s="4">
        <f ca="1">NOW()</f>
        <v>42471.421543287041</v>
      </c>
    </row>
    <row r="1335" spans="74:78" x14ac:dyDescent="0.25">
      <c r="BV1335" s="170" t="s">
        <v>15</v>
      </c>
      <c r="BW1335" s="5" t="e">
        <f>#REF!</f>
        <v>#REF!</v>
      </c>
    </row>
    <row r="1336" spans="74:78" x14ac:dyDescent="0.25">
      <c r="BV1336" s="170" t="s">
        <v>16</v>
      </c>
      <c r="BW1336" s="5" t="e">
        <f>#REF!</f>
        <v>#REF!</v>
      </c>
    </row>
    <row r="1337" spans="74:78" x14ac:dyDescent="0.25">
      <c r="BV1337" s="170" t="s">
        <v>17</v>
      </c>
      <c r="BW1337" s="5" t="e">
        <f>#REF!</f>
        <v>#REF!</v>
      </c>
    </row>
    <row r="1338" spans="74:78" x14ac:dyDescent="0.25">
      <c r="BV1338" s="170" t="s">
        <v>18</v>
      </c>
    </row>
    <row r="1339" spans="74:78" x14ac:dyDescent="0.25">
      <c r="BV1339" s="170" t="s">
        <v>19</v>
      </c>
    </row>
    <row r="1340" spans="74:78" x14ac:dyDescent="0.25">
      <c r="BV1340" s="170" t="s">
        <v>20</v>
      </c>
      <c r="BW1340" s="5" t="e">
        <f>#REF!</f>
        <v>#REF!</v>
      </c>
      <c r="BX1340" s="190" t="s">
        <v>21</v>
      </c>
      <c r="BY1340" s="5" t="e">
        <f>#REF!</f>
        <v>#REF!</v>
      </c>
    </row>
    <row r="1342" spans="74:78" x14ac:dyDescent="0.25">
      <c r="BV1342" s="170" t="s">
        <v>22</v>
      </c>
      <c r="BX1342" s="190" t="s">
        <v>5</v>
      </c>
      <c r="BZ1342" s="170" t="s">
        <v>23</v>
      </c>
    </row>
    <row r="1343" spans="74:78" x14ac:dyDescent="0.25">
      <c r="BW1343" s="170" t="s">
        <v>6</v>
      </c>
      <c r="BX1343" s="191" t="e">
        <f>#REF!</f>
        <v>#REF!</v>
      </c>
      <c r="BZ1343" s="5" t="e">
        <f>BY1340*BX1343</f>
        <v>#REF!</v>
      </c>
    </row>
    <row r="1344" spans="74:78" x14ac:dyDescent="0.25">
      <c r="BW1344" s="170" t="s">
        <v>7</v>
      </c>
      <c r="BX1344" s="191"/>
      <c r="BZ1344" s="5" t="e">
        <f>#REF!</f>
        <v>#REF!</v>
      </c>
    </row>
    <row r="1345" spans="74:78" x14ac:dyDescent="0.25">
      <c r="BW1345" s="170" t="s">
        <v>8</v>
      </c>
      <c r="BX1345" s="191"/>
      <c r="BZ1345" s="5" t="e">
        <f>#REF!</f>
        <v>#REF!</v>
      </c>
    </row>
    <row r="1346" spans="74:78" x14ac:dyDescent="0.25">
      <c r="BW1346" s="170" t="s">
        <v>24</v>
      </c>
      <c r="BX1346" s="191" t="e">
        <f>#REF!</f>
        <v>#REF!</v>
      </c>
      <c r="BZ1346" s="5" t="e">
        <f>BY1340*BX1346</f>
        <v>#REF!</v>
      </c>
    </row>
    <row r="1347" spans="74:78" x14ac:dyDescent="0.25">
      <c r="BW1347" s="170" t="s">
        <v>9</v>
      </c>
      <c r="BX1347" s="191"/>
      <c r="BZ1347" s="5" t="e">
        <f>#REF!</f>
        <v>#REF!</v>
      </c>
    </row>
    <row r="1349" spans="74:78" x14ac:dyDescent="0.25">
      <c r="BW1349" s="170" t="s">
        <v>25</v>
      </c>
      <c r="BZ1349" s="192" t="e">
        <f>SUM(BZ1343:BZ1347)</f>
        <v>#REF!</v>
      </c>
    </row>
    <row r="1351" spans="74:78" x14ac:dyDescent="0.25">
      <c r="BV1351" s="170" t="s">
        <v>26</v>
      </c>
    </row>
    <row r="1352" spans="74:78" x14ac:dyDescent="0.25">
      <c r="BW1352" s="170" t="s">
        <v>27</v>
      </c>
      <c r="BZ1352" s="5" t="e">
        <f>-#REF!</f>
        <v>#REF!</v>
      </c>
    </row>
    <row r="1353" spans="74:78" x14ac:dyDescent="0.25">
      <c r="BW1353" s="170" t="s">
        <v>28</v>
      </c>
      <c r="BZ1353" s="5" t="e">
        <f>-#REF!</f>
        <v>#REF!</v>
      </c>
    </row>
    <row r="1354" spans="74:78" x14ac:dyDescent="0.25">
      <c r="BW1354" s="170" t="s">
        <v>29</v>
      </c>
      <c r="BZ1354" s="5" t="e">
        <f>-#REF!</f>
        <v>#REF!</v>
      </c>
    </row>
    <row r="1355" spans="74:78" x14ac:dyDescent="0.25">
      <c r="BW1355" s="170" t="s">
        <v>9</v>
      </c>
      <c r="BZ1355" s="5" t="e">
        <f>-#REF!</f>
        <v>#REF!</v>
      </c>
    </row>
    <row r="1357" spans="74:78" x14ac:dyDescent="0.25">
      <c r="BW1357" s="170" t="s">
        <v>30</v>
      </c>
      <c r="BZ1357" s="192" t="e">
        <f>SUM(BZ1352:BZ1355)</f>
        <v>#REF!</v>
      </c>
    </row>
    <row r="1359" spans="74:78" x14ac:dyDescent="0.25">
      <c r="BW1359" s="170" t="s">
        <v>31</v>
      </c>
      <c r="BZ1359" s="193" t="e">
        <f>BZ1349+BZ1357</f>
        <v>#REF!</v>
      </c>
    </row>
    <row r="1362" spans="74:78" x14ac:dyDescent="0.25">
      <c r="BX1362" s="170" t="s">
        <v>14</v>
      </c>
    </row>
    <row r="1364" spans="74:78" x14ac:dyDescent="0.25">
      <c r="BW1364" s="4">
        <f ca="1">NOW()</f>
        <v>42471.421543287041</v>
      </c>
    </row>
    <row r="1365" spans="74:78" x14ac:dyDescent="0.25">
      <c r="BV1365" s="170" t="s">
        <v>15</v>
      </c>
      <c r="BW1365" s="5" t="e">
        <f>#REF!</f>
        <v>#REF!</v>
      </c>
    </row>
    <row r="1366" spans="74:78" x14ac:dyDescent="0.25">
      <c r="BV1366" s="170" t="s">
        <v>16</v>
      </c>
      <c r="BW1366" s="5" t="e">
        <f>#REF!</f>
        <v>#REF!</v>
      </c>
    </row>
    <row r="1367" spans="74:78" x14ac:dyDescent="0.25">
      <c r="BV1367" s="170" t="s">
        <v>17</v>
      </c>
      <c r="BW1367" s="5" t="e">
        <f>#REF!</f>
        <v>#REF!</v>
      </c>
    </row>
    <row r="1368" spans="74:78" x14ac:dyDescent="0.25">
      <c r="BV1368" s="170" t="s">
        <v>18</v>
      </c>
    </row>
    <row r="1369" spans="74:78" x14ac:dyDescent="0.25">
      <c r="BV1369" s="170" t="s">
        <v>19</v>
      </c>
    </row>
    <row r="1370" spans="74:78" x14ac:dyDescent="0.25">
      <c r="BV1370" s="170" t="s">
        <v>20</v>
      </c>
      <c r="BW1370" s="5" t="e">
        <f>#REF!</f>
        <v>#REF!</v>
      </c>
      <c r="BX1370" s="190" t="s">
        <v>21</v>
      </c>
      <c r="BY1370" s="5" t="e">
        <f>#REF!</f>
        <v>#REF!</v>
      </c>
    </row>
    <row r="1372" spans="74:78" x14ac:dyDescent="0.25">
      <c r="BV1372" s="170" t="s">
        <v>22</v>
      </c>
      <c r="BX1372" s="190" t="s">
        <v>5</v>
      </c>
      <c r="BZ1372" s="170" t="s">
        <v>23</v>
      </c>
    </row>
    <row r="1373" spans="74:78" x14ac:dyDescent="0.25">
      <c r="BW1373" s="170" t="s">
        <v>6</v>
      </c>
      <c r="BX1373" s="191" t="e">
        <f>#REF!</f>
        <v>#REF!</v>
      </c>
      <c r="BZ1373" s="5" t="e">
        <f>BY1370*BX1373</f>
        <v>#REF!</v>
      </c>
    </row>
    <row r="1374" spans="74:78" x14ac:dyDescent="0.25">
      <c r="BW1374" s="170" t="s">
        <v>7</v>
      </c>
      <c r="BX1374" s="191"/>
      <c r="BZ1374" s="5" t="e">
        <f>#REF!</f>
        <v>#REF!</v>
      </c>
    </row>
    <row r="1375" spans="74:78" x14ac:dyDescent="0.25">
      <c r="BW1375" s="170" t="s">
        <v>8</v>
      </c>
      <c r="BX1375" s="191"/>
      <c r="BZ1375" s="5" t="e">
        <f>#REF!</f>
        <v>#REF!</v>
      </c>
    </row>
    <row r="1376" spans="74:78" x14ac:dyDescent="0.25">
      <c r="BW1376" s="170" t="s">
        <v>24</v>
      </c>
      <c r="BX1376" s="191" t="e">
        <f>#REF!</f>
        <v>#REF!</v>
      </c>
      <c r="BZ1376" s="5" t="e">
        <f>BY1370*BX1376</f>
        <v>#REF!</v>
      </c>
    </row>
    <row r="1377" spans="74:78" x14ac:dyDescent="0.25">
      <c r="BW1377" s="170" t="s">
        <v>9</v>
      </c>
      <c r="BX1377" s="191"/>
      <c r="BZ1377" s="5" t="e">
        <f>#REF!</f>
        <v>#REF!</v>
      </c>
    </row>
    <row r="1379" spans="74:78" x14ac:dyDescent="0.25">
      <c r="BW1379" s="170" t="s">
        <v>25</v>
      </c>
      <c r="BZ1379" s="192" t="e">
        <f>SUM(BZ1373:BZ1377)</f>
        <v>#REF!</v>
      </c>
    </row>
    <row r="1381" spans="74:78" x14ac:dyDescent="0.25">
      <c r="BV1381" s="170" t="s">
        <v>26</v>
      </c>
    </row>
    <row r="1382" spans="74:78" x14ac:dyDescent="0.25">
      <c r="BW1382" s="170" t="s">
        <v>27</v>
      </c>
      <c r="BZ1382" s="5" t="e">
        <f>-#REF!</f>
        <v>#REF!</v>
      </c>
    </row>
    <row r="1383" spans="74:78" x14ac:dyDescent="0.25">
      <c r="BW1383" s="170" t="s">
        <v>28</v>
      </c>
      <c r="BZ1383" s="5" t="e">
        <f>-#REF!</f>
        <v>#REF!</v>
      </c>
    </row>
    <row r="1384" spans="74:78" x14ac:dyDescent="0.25">
      <c r="BW1384" s="170" t="s">
        <v>29</v>
      </c>
      <c r="BZ1384" s="5" t="e">
        <f>-#REF!</f>
        <v>#REF!</v>
      </c>
    </row>
    <row r="1385" spans="74:78" x14ac:dyDescent="0.25">
      <c r="BW1385" s="170" t="s">
        <v>9</v>
      </c>
      <c r="BZ1385" s="5" t="e">
        <f>-#REF!</f>
        <v>#REF!</v>
      </c>
    </row>
    <row r="1387" spans="74:78" x14ac:dyDescent="0.25">
      <c r="BW1387" s="170" t="s">
        <v>30</v>
      </c>
      <c r="BZ1387" s="192" t="e">
        <f>SUM(BZ1382:BZ1385)</f>
        <v>#REF!</v>
      </c>
    </row>
    <row r="1389" spans="74:78" x14ac:dyDescent="0.25">
      <c r="BW1389" s="170" t="s">
        <v>31</v>
      </c>
      <c r="BZ1389" s="193" t="e">
        <f>BZ1379+BZ1387</f>
        <v>#REF!</v>
      </c>
    </row>
    <row r="1392" spans="74:78" x14ac:dyDescent="0.25">
      <c r="BX1392" s="170" t="s">
        <v>14</v>
      </c>
    </row>
    <row r="1394" spans="74:78" x14ac:dyDescent="0.25">
      <c r="BW1394" s="4">
        <f ca="1">NOW()</f>
        <v>42471.421543287041</v>
      </c>
    </row>
    <row r="1395" spans="74:78" x14ac:dyDescent="0.25">
      <c r="BV1395" s="170" t="s">
        <v>15</v>
      </c>
      <c r="BW1395" s="5" t="e">
        <f>#REF!</f>
        <v>#REF!</v>
      </c>
    </row>
    <row r="1396" spans="74:78" x14ac:dyDescent="0.25">
      <c r="BV1396" s="170" t="s">
        <v>16</v>
      </c>
      <c r="BW1396" s="5" t="e">
        <f>#REF!</f>
        <v>#REF!</v>
      </c>
    </row>
    <row r="1397" spans="74:78" x14ac:dyDescent="0.25">
      <c r="BV1397" s="170" t="s">
        <v>17</v>
      </c>
      <c r="BW1397" s="5" t="e">
        <f>#REF!</f>
        <v>#REF!</v>
      </c>
    </row>
    <row r="1398" spans="74:78" x14ac:dyDescent="0.25">
      <c r="BV1398" s="170" t="s">
        <v>18</v>
      </c>
    </row>
    <row r="1399" spans="74:78" x14ac:dyDescent="0.25">
      <c r="BV1399" s="170" t="s">
        <v>19</v>
      </c>
    </row>
    <row r="1400" spans="74:78" x14ac:dyDescent="0.25">
      <c r="BV1400" s="170" t="s">
        <v>20</v>
      </c>
      <c r="BW1400" s="5" t="e">
        <f>#REF!</f>
        <v>#REF!</v>
      </c>
      <c r="BX1400" s="190" t="s">
        <v>21</v>
      </c>
      <c r="BY1400" s="5" t="e">
        <f>#REF!</f>
        <v>#REF!</v>
      </c>
    </row>
    <row r="1402" spans="74:78" x14ac:dyDescent="0.25">
      <c r="BV1402" s="170" t="s">
        <v>22</v>
      </c>
      <c r="BX1402" s="190" t="s">
        <v>5</v>
      </c>
      <c r="BZ1402" s="170" t="s">
        <v>23</v>
      </c>
    </row>
    <row r="1403" spans="74:78" x14ac:dyDescent="0.25">
      <c r="BW1403" s="170" t="s">
        <v>6</v>
      </c>
      <c r="BX1403" s="191" t="e">
        <f>#REF!</f>
        <v>#REF!</v>
      </c>
      <c r="BZ1403" s="5" t="e">
        <f>BY1400*BX1403</f>
        <v>#REF!</v>
      </c>
    </row>
    <row r="1404" spans="74:78" x14ac:dyDescent="0.25">
      <c r="BW1404" s="170" t="s">
        <v>7</v>
      </c>
      <c r="BX1404" s="191"/>
      <c r="BZ1404" s="5" t="e">
        <f>#REF!</f>
        <v>#REF!</v>
      </c>
    </row>
    <row r="1405" spans="74:78" x14ac:dyDescent="0.25">
      <c r="BW1405" s="170" t="s">
        <v>8</v>
      </c>
      <c r="BX1405" s="191"/>
      <c r="BZ1405" s="5" t="e">
        <f>#REF!</f>
        <v>#REF!</v>
      </c>
    </row>
    <row r="1406" spans="74:78" x14ac:dyDescent="0.25">
      <c r="BW1406" s="170" t="s">
        <v>24</v>
      </c>
      <c r="BX1406" s="191" t="e">
        <f>#REF!</f>
        <v>#REF!</v>
      </c>
      <c r="BZ1406" s="5" t="e">
        <f>BY1400*BX1406</f>
        <v>#REF!</v>
      </c>
    </row>
    <row r="1407" spans="74:78" x14ac:dyDescent="0.25">
      <c r="BW1407" s="170" t="s">
        <v>9</v>
      </c>
      <c r="BX1407" s="191"/>
      <c r="BZ1407" s="5" t="e">
        <f>#REF!</f>
        <v>#REF!</v>
      </c>
    </row>
    <row r="1409" spans="74:78" x14ac:dyDescent="0.25">
      <c r="BW1409" s="170" t="s">
        <v>25</v>
      </c>
      <c r="BZ1409" s="192" t="e">
        <f>SUM(BZ1403:BZ1407)</f>
        <v>#REF!</v>
      </c>
    </row>
    <row r="1411" spans="74:78" x14ac:dyDescent="0.25">
      <c r="BV1411" s="170" t="s">
        <v>26</v>
      </c>
    </row>
    <row r="1412" spans="74:78" x14ac:dyDescent="0.25">
      <c r="BW1412" s="170" t="s">
        <v>27</v>
      </c>
      <c r="BZ1412" s="5" t="e">
        <f>-#REF!</f>
        <v>#REF!</v>
      </c>
    </row>
    <row r="1413" spans="74:78" x14ac:dyDescent="0.25">
      <c r="BW1413" s="170" t="s">
        <v>28</v>
      </c>
      <c r="BZ1413" s="5" t="e">
        <f>-#REF!</f>
        <v>#REF!</v>
      </c>
    </row>
    <row r="1414" spans="74:78" x14ac:dyDescent="0.25">
      <c r="BW1414" s="170" t="s">
        <v>29</v>
      </c>
      <c r="BZ1414" s="5" t="e">
        <f>-#REF!</f>
        <v>#REF!</v>
      </c>
    </row>
    <row r="1415" spans="74:78" x14ac:dyDescent="0.25">
      <c r="BW1415" s="170" t="s">
        <v>9</v>
      </c>
      <c r="BZ1415" s="5" t="e">
        <f>-#REF!</f>
        <v>#REF!</v>
      </c>
    </row>
    <row r="1417" spans="74:78" x14ac:dyDescent="0.25">
      <c r="BW1417" s="170" t="s">
        <v>30</v>
      </c>
      <c r="BZ1417" s="192" t="e">
        <f>SUM(BZ1412:BZ1415)</f>
        <v>#REF!</v>
      </c>
    </row>
    <row r="1419" spans="74:78" x14ac:dyDescent="0.25">
      <c r="BW1419" s="170" t="s">
        <v>31</v>
      </c>
      <c r="BZ1419" s="193" t="e">
        <f>BZ1409+BZ1417</f>
        <v>#REF!</v>
      </c>
    </row>
    <row r="1424" spans="74:78" x14ac:dyDescent="0.25">
      <c r="BW1424" s="4"/>
    </row>
    <row r="1433" spans="76:76" x14ac:dyDescent="0.25">
      <c r="BX1433" s="191"/>
    </row>
    <row r="1434" spans="76:76" x14ac:dyDescent="0.25">
      <c r="BX1434" s="191"/>
    </row>
    <row r="1435" spans="76:76" x14ac:dyDescent="0.25">
      <c r="BX1435" s="191"/>
    </row>
    <row r="1436" spans="76:76" x14ac:dyDescent="0.25">
      <c r="BX1436" s="191"/>
    </row>
    <row r="1437" spans="76:76" x14ac:dyDescent="0.25">
      <c r="BX1437" s="191"/>
    </row>
  </sheetData>
  <sheetProtection password="C406" sheet="1" objects="1" scenarios="1" formatCells="0" formatColumns="0" formatRows="0" autoFilter="0"/>
  <autoFilter ref="A9:M169"/>
  <mergeCells count="1">
    <mergeCell ref="D1:H2"/>
  </mergeCells>
  <phoneticPr fontId="3" type="noConversion"/>
  <dataValidations count="1">
    <dataValidation type="list" allowBlank="1" showInputMessage="1" showErrorMessage="1" sqref="H10:H169">
      <formula1>$B$173:$B$175</formula1>
    </dataValidation>
  </dataValidations>
  <hyperlinks>
    <hyperlink ref="D3" location="Menu!A1" display="RETURN TO MAIN MENU"/>
  </hyperlinks>
  <printOptions horizontalCentered="1" verticalCentered="1"/>
  <pageMargins left="0.39370078740157483" right="0.19685039370078741" top="0.19685039370078741" bottom="0.44" header="0" footer="0"/>
  <pageSetup paperSize="9" scale="40" fitToHeight="4" orientation="landscape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436"/>
  <sheetViews>
    <sheetView view="pageBreakPreview" topLeftCell="A3" zoomScale="60" zoomScaleNormal="75" workbookViewId="0">
      <pane ySplit="17" topLeftCell="A200" activePane="bottomLeft" state="frozen"/>
      <selection activeCell="H13" sqref="H13"/>
      <selection pane="bottomLeft" activeCell="H13" sqref="H13"/>
    </sheetView>
  </sheetViews>
  <sheetFormatPr defaultColWidth="8" defaultRowHeight="15.75" x14ac:dyDescent="0.25"/>
  <cols>
    <col min="1" max="1" width="7.5" style="2" customWidth="1"/>
    <col min="2" max="2" width="15" style="27" customWidth="1"/>
    <col min="3" max="3" width="65.625" style="18" customWidth="1"/>
    <col min="4" max="4" width="44.75" style="2" customWidth="1"/>
    <col min="5" max="5" width="13.75" style="2" customWidth="1"/>
    <col min="6" max="6" width="14.625" style="2" customWidth="1"/>
    <col min="7" max="7" width="15.75" style="2" customWidth="1"/>
    <col min="8" max="8" width="12.25" style="17" customWidth="1"/>
    <col min="9" max="9" width="1.5" style="2" customWidth="1"/>
    <col min="10" max="10" width="113.375" style="2" hidden="1" customWidth="1"/>
    <col min="11" max="11" width="19.25" style="2" hidden="1" customWidth="1"/>
    <col min="12" max="18" width="8" style="2" hidden="1" customWidth="1"/>
    <col min="19" max="16384" width="8" style="2"/>
  </cols>
  <sheetData>
    <row r="1" spans="1:14" x14ac:dyDescent="0.25">
      <c r="B1" s="17"/>
      <c r="H1" s="19"/>
      <c r="N1" s="4"/>
    </row>
    <row r="2" spans="1:14" x14ac:dyDescent="0.25">
      <c r="B2" s="2"/>
      <c r="C2" s="2"/>
      <c r="D2" s="20" t="s">
        <v>161</v>
      </c>
      <c r="H2" s="21"/>
      <c r="N2" s="22"/>
    </row>
    <row r="3" spans="1:14" x14ac:dyDescent="0.25">
      <c r="B3" s="2"/>
      <c r="C3" s="2"/>
      <c r="D3" s="20"/>
      <c r="H3" s="21"/>
      <c r="N3" s="22"/>
    </row>
    <row r="4" spans="1:14" x14ac:dyDescent="0.25">
      <c r="B4" s="2"/>
      <c r="C4" s="2"/>
      <c r="D4" s="78" t="s">
        <v>161</v>
      </c>
      <c r="H4" s="21"/>
      <c r="N4" s="22"/>
    </row>
    <row r="5" spans="1:14" x14ac:dyDescent="0.25">
      <c r="B5" s="2"/>
      <c r="C5" s="2"/>
      <c r="H5" s="21"/>
      <c r="N5" s="22"/>
    </row>
    <row r="6" spans="1:14" ht="31.5" x14ac:dyDescent="0.25">
      <c r="B6" s="2"/>
      <c r="C6" s="2"/>
      <c r="E6" s="63" t="s">
        <v>162</v>
      </c>
      <c r="F6" s="64">
        <f>G223</f>
        <v>0</v>
      </c>
      <c r="H6" s="21"/>
      <c r="N6" s="22"/>
    </row>
    <row r="7" spans="1:14" ht="26.25" x14ac:dyDescent="0.4">
      <c r="B7" s="208" t="s">
        <v>163</v>
      </c>
      <c r="C7" s="209"/>
      <c r="D7" s="209"/>
      <c r="E7" s="209"/>
      <c r="F7" s="209"/>
      <c r="G7" s="209"/>
      <c r="H7" s="209"/>
      <c r="I7" s="23"/>
      <c r="J7" s="23"/>
      <c r="K7" s="23"/>
      <c r="L7" s="23"/>
      <c r="M7" s="23"/>
    </row>
    <row r="8" spans="1:14" ht="13.5" customHeight="1" x14ac:dyDescent="0.35">
      <c r="B8" s="24"/>
      <c r="C8" s="25"/>
      <c r="D8" s="25"/>
      <c r="E8" s="25"/>
      <c r="F8" s="25"/>
      <c r="G8" s="25"/>
      <c r="H8" s="25"/>
      <c r="I8" s="23"/>
      <c r="J8" s="23"/>
      <c r="K8" s="23"/>
      <c r="L8" s="23"/>
      <c r="M8" s="23"/>
    </row>
    <row r="9" spans="1:14" x14ac:dyDescent="0.25">
      <c r="A9" s="26" t="s">
        <v>164</v>
      </c>
      <c r="C9" s="76" t="str">
        <f>+Menu!$B$6</f>
        <v xml:space="preserve">[Ship's Name] </v>
      </c>
      <c r="D9" s="28"/>
      <c r="E9" s="29"/>
      <c r="F9" s="29"/>
      <c r="H9" s="30"/>
      <c r="J9" s="31"/>
      <c r="K9" s="31"/>
      <c r="M9" s="5"/>
      <c r="N9" s="31"/>
    </row>
    <row r="10" spans="1:14" x14ac:dyDescent="0.25">
      <c r="A10" s="26" t="s">
        <v>165</v>
      </c>
      <c r="C10" s="76" t="str">
        <f>+Menu!$C$8</f>
        <v>NOVEMBER</v>
      </c>
      <c r="D10" s="32"/>
      <c r="E10" s="33"/>
      <c r="F10" s="29"/>
      <c r="H10" s="30"/>
      <c r="J10" s="31"/>
      <c r="K10" s="31"/>
      <c r="M10" s="5"/>
      <c r="N10" s="31"/>
    </row>
    <row r="11" spans="1:14" x14ac:dyDescent="0.25">
      <c r="A11" s="26" t="s">
        <v>72</v>
      </c>
      <c r="C11" s="77">
        <f>+Menu!$E$8</f>
        <v>2011</v>
      </c>
      <c r="D11" s="32"/>
      <c r="E11" s="34"/>
      <c r="F11" s="35"/>
      <c r="G11" s="34"/>
      <c r="H11" s="2"/>
    </row>
    <row r="12" spans="1:14" x14ac:dyDescent="0.25">
      <c r="A12" s="26"/>
      <c r="D12" s="32"/>
      <c r="E12" s="26"/>
      <c r="F12" s="36"/>
      <c r="G12" s="34"/>
      <c r="H12" s="2"/>
    </row>
    <row r="13" spans="1:14" x14ac:dyDescent="0.25">
      <c r="A13" s="26" t="s">
        <v>90</v>
      </c>
      <c r="D13" s="37" t="s">
        <v>70</v>
      </c>
      <c r="E13" s="26"/>
      <c r="F13" s="36"/>
      <c r="G13" s="34"/>
      <c r="H13" s="2"/>
    </row>
    <row r="14" spans="1:14" x14ac:dyDescent="0.25">
      <c r="B14" s="2"/>
      <c r="C14" s="38"/>
      <c r="E14" s="39"/>
      <c r="F14" s="27"/>
      <c r="G14" s="40"/>
      <c r="H14" s="2"/>
    </row>
    <row r="15" spans="1:14" x14ac:dyDescent="0.25">
      <c r="A15" s="58"/>
      <c r="B15" s="58"/>
      <c r="C15" s="59"/>
      <c r="D15" s="58"/>
      <c r="E15" s="58"/>
      <c r="F15" s="58"/>
      <c r="G15" s="59" t="s">
        <v>166</v>
      </c>
      <c r="H15" s="2"/>
    </row>
    <row r="16" spans="1:14" s="38" customFormat="1" ht="15" x14ac:dyDescent="0.25">
      <c r="A16" s="60" t="s">
        <v>167</v>
      </c>
      <c r="B16" s="60" t="s">
        <v>168</v>
      </c>
      <c r="C16" s="60" t="s">
        <v>169</v>
      </c>
      <c r="D16" s="60" t="s">
        <v>170</v>
      </c>
      <c r="E16" s="60" t="s">
        <v>171</v>
      </c>
      <c r="F16" s="60" t="s">
        <v>172</v>
      </c>
      <c r="G16" s="61" t="s">
        <v>13</v>
      </c>
    </row>
    <row r="17" spans="1:17" ht="15" customHeight="1" x14ac:dyDescent="0.25">
      <c r="B17" s="41"/>
      <c r="E17" s="42"/>
      <c r="F17" s="42"/>
      <c r="G17" s="17"/>
      <c r="H17" s="2"/>
    </row>
    <row r="18" spans="1:17" ht="15" customHeight="1" x14ac:dyDescent="0.25">
      <c r="B18" s="68"/>
      <c r="C18" s="43"/>
      <c r="D18" s="38" t="s">
        <v>173</v>
      </c>
      <c r="E18" s="45"/>
      <c r="F18" s="44"/>
      <c r="G18" s="199">
        <v>0</v>
      </c>
      <c r="H18" s="2"/>
    </row>
    <row r="19" spans="1:17" ht="15" customHeight="1" x14ac:dyDescent="0.3">
      <c r="B19" s="46" t="s">
        <v>1</v>
      </c>
      <c r="C19" s="47" t="s">
        <v>1</v>
      </c>
      <c r="D19" s="42"/>
      <c r="E19" s="44"/>
      <c r="F19" s="44"/>
      <c r="G19" s="70"/>
      <c r="H19" s="2"/>
    </row>
    <row r="20" spans="1:17" ht="15" customHeight="1" x14ac:dyDescent="0.3">
      <c r="A20" s="62">
        <v>1</v>
      </c>
      <c r="B20" s="65"/>
      <c r="C20" s="66"/>
      <c r="D20" s="67"/>
      <c r="E20" s="199"/>
      <c r="F20" s="199"/>
      <c r="G20" s="200">
        <f>G18+E20-F20</f>
        <v>0</v>
      </c>
      <c r="H20" s="2"/>
      <c r="K20" s="2" t="s">
        <v>174</v>
      </c>
      <c r="L20" s="2" t="s">
        <v>170</v>
      </c>
    </row>
    <row r="21" spans="1:17" ht="15" customHeight="1" x14ac:dyDescent="0.3">
      <c r="A21" s="62">
        <f t="shared" ref="A21:A84" si="0">+A20+1</f>
        <v>2</v>
      </c>
      <c r="B21" s="65"/>
      <c r="C21" s="66"/>
      <c r="D21" s="67"/>
      <c r="E21" s="199"/>
      <c r="F21" s="199"/>
      <c r="G21" s="200">
        <f t="shared" ref="G21:G84" si="1">G20+E21-F21</f>
        <v>0</v>
      </c>
      <c r="H21" s="2"/>
      <c r="K21" s="69"/>
    </row>
    <row r="22" spans="1:17" ht="15" customHeight="1" x14ac:dyDescent="0.3">
      <c r="A22" s="62">
        <f t="shared" si="0"/>
        <v>3</v>
      </c>
      <c r="B22" s="65"/>
      <c r="C22" s="66"/>
      <c r="D22" s="67"/>
      <c r="E22" s="199"/>
      <c r="F22" s="199"/>
      <c r="G22" s="200">
        <f t="shared" si="1"/>
        <v>0</v>
      </c>
      <c r="H22" s="2"/>
      <c r="J22" s="2" t="str">
        <f>K22&amp;" - "&amp;L22</f>
        <v xml:space="preserve">3120300 - Passenger related expenses - Transfers, postage, forwarding, shuttle buses. -  -  -  -  -  - </v>
      </c>
      <c r="K22" s="79">
        <v>3120300</v>
      </c>
      <c r="L22" s="2" t="str">
        <f>M22&amp;" - "&amp;N22&amp;" - "&amp;O22&amp;" - "&amp;P22&amp;" - "&amp;Q22&amp;" - "&amp;R22&amp;" - "&amp;S22&amp;" - "&amp;T22&amp;""</f>
        <v xml:space="preserve">Passenger related expenses - Transfers, postage, forwarding, shuttle buses. -  -  -  -  -  - </v>
      </c>
      <c r="M22" s="2" t="s">
        <v>175</v>
      </c>
      <c r="N22" s="2" t="s">
        <v>176</v>
      </c>
    </row>
    <row r="23" spans="1:17" ht="15" customHeight="1" x14ac:dyDescent="0.3">
      <c r="A23" s="62">
        <f t="shared" si="0"/>
        <v>4</v>
      </c>
      <c r="B23" s="65"/>
      <c r="C23" s="66"/>
      <c r="D23" s="67"/>
      <c r="E23" s="199"/>
      <c r="F23" s="199"/>
      <c r="G23" s="200">
        <f t="shared" si="1"/>
        <v>0</v>
      </c>
      <c r="H23" s="2"/>
      <c r="J23" s="2" t="str">
        <f>K23&amp;" - "&amp;L23</f>
        <v xml:space="preserve">3120300 - Concessionnaire settlement. - Cash to concessionnaire. - Casino guest cash advance. - Slop chest profit. - Cruise cash. -  -  - </v>
      </c>
      <c r="K23" s="79">
        <v>3120300</v>
      </c>
      <c r="L23" s="2" t="str">
        <f>M23&amp;" - "&amp;N23&amp;" - "&amp;O23&amp;" - "&amp;P23&amp;" - "&amp;Q23&amp;" - "&amp;R23&amp;" - "&amp;S23&amp;" - "&amp;T23&amp;""</f>
        <v xml:space="preserve">Concessionnaire settlement. - Cash to concessionnaire. - Casino guest cash advance. - Slop chest profit. - Cruise cash. -  -  - </v>
      </c>
      <c r="M23" s="2" t="s">
        <v>177</v>
      </c>
      <c r="N23" s="2" t="s">
        <v>178</v>
      </c>
      <c r="O23" s="2" t="s">
        <v>179</v>
      </c>
      <c r="P23" s="2" t="s">
        <v>180</v>
      </c>
      <c r="Q23" s="2" t="s">
        <v>181</v>
      </c>
    </row>
    <row r="24" spans="1:17" ht="15" customHeight="1" x14ac:dyDescent="0.3">
      <c r="A24" s="62">
        <f t="shared" si="0"/>
        <v>5</v>
      </c>
      <c r="B24" s="65"/>
      <c r="C24" s="66"/>
      <c r="D24" s="67"/>
      <c r="E24" s="199"/>
      <c r="F24" s="199"/>
      <c r="G24" s="200">
        <f t="shared" si="1"/>
        <v>0</v>
      </c>
      <c r="H24" s="2"/>
      <c r="J24" s="2" t="str">
        <f>K24&amp;" - "&amp;L24</f>
        <v>3122000 - Crew account balances (Final Balances/Paid Out)</v>
      </c>
      <c r="K24" s="80">
        <v>3122000</v>
      </c>
      <c r="L24" s="2" t="s">
        <v>182</v>
      </c>
    </row>
    <row r="25" spans="1:17" ht="18.75" x14ac:dyDescent="0.3">
      <c r="A25" s="62">
        <f>+A24+1</f>
        <v>6</v>
      </c>
      <c r="B25" s="65"/>
      <c r="C25" s="66"/>
      <c r="D25" s="67"/>
      <c r="E25" s="199"/>
      <c r="F25" s="199"/>
      <c r="G25" s="200">
        <f>G24+E25-F25</f>
        <v>0</v>
      </c>
      <c r="H25" s="2"/>
      <c r="J25" s="2" t="str">
        <f>K25&amp;" - "&amp;L25</f>
        <v>3122100 - Allotments (Bank transfer/Deposits/MPO)</v>
      </c>
      <c r="K25" s="80">
        <v>3122100</v>
      </c>
      <c r="L25" s="2" t="s">
        <v>183</v>
      </c>
    </row>
    <row r="26" spans="1:17" ht="15" customHeight="1" x14ac:dyDescent="0.3">
      <c r="A26" s="62">
        <f t="shared" si="0"/>
        <v>7</v>
      </c>
      <c r="B26" s="65"/>
      <c r="C26" s="66"/>
      <c r="D26" s="67"/>
      <c r="E26" s="199"/>
      <c r="F26" s="199"/>
      <c r="G26" s="200">
        <f t="shared" si="1"/>
        <v>0</v>
      </c>
      <c r="H26" s="2"/>
      <c r="J26" s="2" t="str">
        <f>K26&amp;" - "&amp;L26</f>
        <v>3122600 - Crew Intermediary Account (Draws/Crew Bills, Cash delivery, Cash Exchanged...)</v>
      </c>
      <c r="K26" s="80">
        <v>3122600</v>
      </c>
      <c r="L26" s="2" t="s">
        <v>184</v>
      </c>
    </row>
    <row r="27" spans="1:17" ht="15" customHeight="1" x14ac:dyDescent="0.3">
      <c r="A27" s="62">
        <f t="shared" si="0"/>
        <v>8</v>
      </c>
      <c r="B27" s="65"/>
      <c r="C27" s="66"/>
      <c r="D27" s="67"/>
      <c r="E27" s="199"/>
      <c r="F27" s="199"/>
      <c r="G27" s="200">
        <f t="shared" si="1"/>
        <v>0</v>
      </c>
      <c r="H27" s="2"/>
      <c r="J27" s="2" t="str">
        <f t="shared" ref="J27:J33" si="2">K27&amp;" - "&amp;L27</f>
        <v>5204200 - Crew Medical</v>
      </c>
      <c r="K27" s="80">
        <v>5204200</v>
      </c>
      <c r="L27" s="2" t="s">
        <v>195</v>
      </c>
    </row>
    <row r="28" spans="1:17" ht="15" customHeight="1" x14ac:dyDescent="0.3">
      <c r="A28" s="62">
        <f t="shared" si="0"/>
        <v>9</v>
      </c>
      <c r="B28" s="65"/>
      <c r="C28" s="66"/>
      <c r="D28" s="67"/>
      <c r="E28" s="199"/>
      <c r="F28" s="199"/>
      <c r="G28" s="200">
        <f t="shared" si="1"/>
        <v>0</v>
      </c>
      <c r="H28" s="2"/>
      <c r="J28" s="2" t="str">
        <f t="shared" si="2"/>
        <v>5210000 - Crew Air Fare</v>
      </c>
      <c r="K28" s="80">
        <v>5210000</v>
      </c>
      <c r="L28" s="2" t="s">
        <v>185</v>
      </c>
    </row>
    <row r="29" spans="1:17" ht="15" customHeight="1" x14ac:dyDescent="0.3">
      <c r="A29" s="62">
        <f t="shared" si="0"/>
        <v>10</v>
      </c>
      <c r="B29" s="65"/>
      <c r="C29" s="66"/>
      <c r="D29" s="67"/>
      <c r="E29" s="199"/>
      <c r="F29" s="199"/>
      <c r="G29" s="200">
        <f t="shared" si="1"/>
        <v>0</v>
      </c>
      <c r="H29" s="2"/>
      <c r="J29" s="2" t="str">
        <f t="shared" si="2"/>
        <v>5210100 - Crew Travel expenses (Meals Allowance, transport…)</v>
      </c>
      <c r="K29" s="80">
        <v>5210100</v>
      </c>
      <c r="L29" s="2" t="s">
        <v>186</v>
      </c>
    </row>
    <row r="30" spans="1:17" ht="18.75" x14ac:dyDescent="0.3">
      <c r="A30" s="62">
        <f t="shared" si="0"/>
        <v>11</v>
      </c>
      <c r="B30" s="65"/>
      <c r="C30" s="66"/>
      <c r="D30" s="67"/>
      <c r="E30" s="199"/>
      <c r="F30" s="199"/>
      <c r="G30" s="200">
        <f t="shared" si="1"/>
        <v>0</v>
      </c>
      <c r="H30" s="2"/>
      <c r="J30" s="2" t="str">
        <f t="shared" si="2"/>
        <v>5210200 - Uniforms issued on board for crew</v>
      </c>
      <c r="K30" s="80">
        <v>5210200</v>
      </c>
      <c r="L30" s="2" t="s">
        <v>187</v>
      </c>
    </row>
    <row r="31" spans="1:17" ht="15" customHeight="1" x14ac:dyDescent="0.3">
      <c r="A31" s="62">
        <f t="shared" si="0"/>
        <v>12</v>
      </c>
      <c r="B31" s="65"/>
      <c r="C31" s="66"/>
      <c r="D31" s="67"/>
      <c r="E31" s="199"/>
      <c r="F31" s="199"/>
      <c r="G31" s="200">
        <f t="shared" si="1"/>
        <v>0</v>
      </c>
      <c r="H31" s="2"/>
      <c r="J31" s="2" t="str">
        <f t="shared" si="2"/>
        <v>5210700 - Other crew Expenses</v>
      </c>
      <c r="K31" s="79">
        <v>5210700</v>
      </c>
      <c r="L31" s="2" t="s">
        <v>194</v>
      </c>
    </row>
    <row r="32" spans="1:17" ht="15" customHeight="1" x14ac:dyDescent="0.3">
      <c r="A32" s="62">
        <f t="shared" si="0"/>
        <v>13</v>
      </c>
      <c r="B32" s="65"/>
      <c r="C32" s="66"/>
      <c r="D32" s="67"/>
      <c r="E32" s="199"/>
      <c r="F32" s="199"/>
      <c r="G32" s="200">
        <f t="shared" si="1"/>
        <v>0</v>
      </c>
      <c r="H32" s="2"/>
      <c r="J32" s="2" t="str">
        <f t="shared" si="2"/>
        <v>5500000 - Deck consumables</v>
      </c>
      <c r="K32" s="79">
        <v>5500000</v>
      </c>
      <c r="L32" s="2" t="s">
        <v>189</v>
      </c>
    </row>
    <row r="33" spans="1:14" ht="15" customHeight="1" x14ac:dyDescent="0.3">
      <c r="A33" s="62">
        <f t="shared" si="0"/>
        <v>14</v>
      </c>
      <c r="B33" s="65"/>
      <c r="C33" s="66"/>
      <c r="D33" s="67"/>
      <c r="E33" s="199"/>
      <c r="F33" s="199"/>
      <c r="G33" s="200">
        <f t="shared" si="1"/>
        <v>0</v>
      </c>
      <c r="H33" s="2"/>
      <c r="J33" s="2" t="str">
        <f t="shared" si="2"/>
        <v>5510000 - Engine consumables</v>
      </c>
      <c r="K33" s="79">
        <v>5510000</v>
      </c>
      <c r="L33" s="2" t="s">
        <v>190</v>
      </c>
      <c r="M33" s="49"/>
      <c r="N33" s="2" t="s">
        <v>188</v>
      </c>
    </row>
    <row r="34" spans="1:14" ht="15" customHeight="1" x14ac:dyDescent="0.3">
      <c r="A34" s="62">
        <f t="shared" si="0"/>
        <v>15</v>
      </c>
      <c r="B34" s="65"/>
      <c r="C34" s="66"/>
      <c r="D34" s="67"/>
      <c r="E34" s="199"/>
      <c r="F34" s="199"/>
      <c r="G34" s="200">
        <f t="shared" si="1"/>
        <v>0</v>
      </c>
      <c r="H34" s="2"/>
      <c r="K34" s="49"/>
    </row>
    <row r="35" spans="1:14" ht="15" customHeight="1" x14ac:dyDescent="0.3">
      <c r="A35" s="62">
        <f t="shared" si="0"/>
        <v>16</v>
      </c>
      <c r="B35" s="65"/>
      <c r="C35" s="66"/>
      <c r="D35" s="67"/>
      <c r="E35" s="199"/>
      <c r="F35" s="199"/>
      <c r="G35" s="200">
        <f t="shared" si="1"/>
        <v>0</v>
      </c>
      <c r="H35" s="2"/>
      <c r="K35" s="49"/>
    </row>
    <row r="36" spans="1:14" ht="15" customHeight="1" x14ac:dyDescent="0.3">
      <c r="A36" s="62">
        <f t="shared" si="0"/>
        <v>17</v>
      </c>
      <c r="B36" s="65"/>
      <c r="C36" s="66"/>
      <c r="D36" s="67"/>
      <c r="E36" s="199"/>
      <c r="F36" s="199"/>
      <c r="G36" s="200">
        <f t="shared" si="1"/>
        <v>0</v>
      </c>
      <c r="H36" s="2"/>
      <c r="K36" s="49"/>
    </row>
    <row r="37" spans="1:14" ht="15" customHeight="1" x14ac:dyDescent="0.3">
      <c r="A37" s="62">
        <f t="shared" si="0"/>
        <v>18</v>
      </c>
      <c r="B37" s="65"/>
      <c r="C37" s="66"/>
      <c r="D37" s="67"/>
      <c r="E37" s="199"/>
      <c r="F37" s="199"/>
      <c r="G37" s="200">
        <f t="shared" si="1"/>
        <v>0</v>
      </c>
      <c r="H37" s="2"/>
      <c r="K37" s="49"/>
    </row>
    <row r="38" spans="1:14" ht="15" customHeight="1" x14ac:dyDescent="0.3">
      <c r="A38" s="62">
        <f t="shared" si="0"/>
        <v>19</v>
      </c>
      <c r="B38" s="65"/>
      <c r="C38" s="66"/>
      <c r="D38" s="67"/>
      <c r="E38" s="199"/>
      <c r="F38" s="199"/>
      <c r="G38" s="200">
        <f t="shared" si="1"/>
        <v>0</v>
      </c>
      <c r="H38" s="2"/>
      <c r="K38" s="49"/>
    </row>
    <row r="39" spans="1:14" ht="15" customHeight="1" x14ac:dyDescent="0.3">
      <c r="A39" s="62">
        <f t="shared" si="0"/>
        <v>20</v>
      </c>
      <c r="B39" s="65"/>
      <c r="C39" s="66"/>
      <c r="D39" s="67"/>
      <c r="E39" s="199"/>
      <c r="F39" s="199"/>
      <c r="G39" s="200">
        <f t="shared" si="1"/>
        <v>0</v>
      </c>
      <c r="H39" s="2"/>
      <c r="K39" s="49"/>
    </row>
    <row r="40" spans="1:14" ht="15" customHeight="1" x14ac:dyDescent="0.3">
      <c r="A40" s="62">
        <f t="shared" si="0"/>
        <v>21</v>
      </c>
      <c r="B40" s="65"/>
      <c r="C40" s="66"/>
      <c r="D40" s="67"/>
      <c r="E40" s="199"/>
      <c r="F40" s="199"/>
      <c r="G40" s="200">
        <f t="shared" si="1"/>
        <v>0</v>
      </c>
      <c r="H40" s="2"/>
      <c r="K40" s="49"/>
    </row>
    <row r="41" spans="1:14" ht="15" customHeight="1" x14ac:dyDescent="0.3">
      <c r="A41" s="62">
        <f t="shared" si="0"/>
        <v>22</v>
      </c>
      <c r="B41" s="65"/>
      <c r="C41" s="66"/>
      <c r="D41" s="67"/>
      <c r="E41" s="199"/>
      <c r="F41" s="199"/>
      <c r="G41" s="200">
        <f t="shared" si="1"/>
        <v>0</v>
      </c>
      <c r="H41" s="2"/>
      <c r="K41" s="49"/>
    </row>
    <row r="42" spans="1:14" ht="15" customHeight="1" x14ac:dyDescent="0.3">
      <c r="A42" s="62">
        <f t="shared" si="0"/>
        <v>23</v>
      </c>
      <c r="B42" s="65"/>
      <c r="C42" s="66"/>
      <c r="D42" s="67"/>
      <c r="E42" s="199"/>
      <c r="F42" s="199"/>
      <c r="G42" s="200">
        <f t="shared" si="1"/>
        <v>0</v>
      </c>
      <c r="H42" s="2"/>
      <c r="K42" s="49"/>
    </row>
    <row r="43" spans="1:14" ht="15" customHeight="1" x14ac:dyDescent="0.3">
      <c r="A43" s="62">
        <f t="shared" si="0"/>
        <v>24</v>
      </c>
      <c r="B43" s="65"/>
      <c r="C43" s="66"/>
      <c r="D43" s="67"/>
      <c r="E43" s="199"/>
      <c r="F43" s="199"/>
      <c r="G43" s="200">
        <f t="shared" si="1"/>
        <v>0</v>
      </c>
      <c r="H43" s="2"/>
    </row>
    <row r="44" spans="1:14" ht="15" customHeight="1" x14ac:dyDescent="0.3">
      <c r="A44" s="62">
        <f t="shared" si="0"/>
        <v>25</v>
      </c>
      <c r="B44" s="65"/>
      <c r="C44" s="66"/>
      <c r="D44" s="67"/>
      <c r="E44" s="199"/>
      <c r="F44" s="199"/>
      <c r="G44" s="200">
        <f t="shared" si="1"/>
        <v>0</v>
      </c>
      <c r="H44" s="2"/>
    </row>
    <row r="45" spans="1:14" ht="15" customHeight="1" x14ac:dyDescent="0.3">
      <c r="A45" s="62">
        <f t="shared" si="0"/>
        <v>26</v>
      </c>
      <c r="B45" s="65"/>
      <c r="C45" s="66"/>
      <c r="D45" s="67"/>
      <c r="E45" s="199"/>
      <c r="F45" s="199"/>
      <c r="G45" s="200">
        <f t="shared" si="1"/>
        <v>0</v>
      </c>
      <c r="H45" s="2"/>
    </row>
    <row r="46" spans="1:14" ht="15" customHeight="1" x14ac:dyDescent="0.3">
      <c r="A46" s="62">
        <f t="shared" si="0"/>
        <v>27</v>
      </c>
      <c r="B46" s="65"/>
      <c r="C46" s="66"/>
      <c r="D46" s="67"/>
      <c r="E46" s="199"/>
      <c r="F46" s="199"/>
      <c r="G46" s="200">
        <f t="shared" si="1"/>
        <v>0</v>
      </c>
      <c r="H46" s="2"/>
    </row>
    <row r="47" spans="1:14" ht="15" customHeight="1" x14ac:dyDescent="0.3">
      <c r="A47" s="62">
        <f t="shared" si="0"/>
        <v>28</v>
      </c>
      <c r="B47" s="65"/>
      <c r="C47" s="66"/>
      <c r="D47" s="67"/>
      <c r="E47" s="199"/>
      <c r="F47" s="199"/>
      <c r="G47" s="200">
        <f t="shared" si="1"/>
        <v>0</v>
      </c>
      <c r="H47" s="2"/>
    </row>
    <row r="48" spans="1:14" ht="15" customHeight="1" x14ac:dyDescent="0.3">
      <c r="A48" s="62">
        <f t="shared" si="0"/>
        <v>29</v>
      </c>
      <c r="B48" s="65"/>
      <c r="C48" s="66"/>
      <c r="D48" s="67"/>
      <c r="E48" s="199"/>
      <c r="F48" s="199"/>
      <c r="G48" s="200">
        <f t="shared" si="1"/>
        <v>0</v>
      </c>
      <c r="H48" s="2"/>
    </row>
    <row r="49" spans="1:8" ht="15" customHeight="1" x14ac:dyDescent="0.3">
      <c r="A49" s="62">
        <f t="shared" si="0"/>
        <v>30</v>
      </c>
      <c r="B49" s="65"/>
      <c r="C49" s="66"/>
      <c r="D49" s="67"/>
      <c r="E49" s="199"/>
      <c r="F49" s="199"/>
      <c r="G49" s="200">
        <f t="shared" si="1"/>
        <v>0</v>
      </c>
      <c r="H49" s="2"/>
    </row>
    <row r="50" spans="1:8" ht="15" customHeight="1" x14ac:dyDescent="0.3">
      <c r="A50" s="62">
        <f t="shared" si="0"/>
        <v>31</v>
      </c>
      <c r="B50" s="65"/>
      <c r="C50" s="66"/>
      <c r="D50" s="67"/>
      <c r="E50" s="199"/>
      <c r="F50" s="199"/>
      <c r="G50" s="200">
        <f t="shared" si="1"/>
        <v>0</v>
      </c>
      <c r="H50" s="2"/>
    </row>
    <row r="51" spans="1:8" ht="15" customHeight="1" x14ac:dyDescent="0.3">
      <c r="A51" s="62">
        <f t="shared" si="0"/>
        <v>32</v>
      </c>
      <c r="B51" s="65"/>
      <c r="C51" s="66"/>
      <c r="D51" s="67"/>
      <c r="E51" s="199"/>
      <c r="F51" s="199"/>
      <c r="G51" s="200">
        <f t="shared" si="1"/>
        <v>0</v>
      </c>
      <c r="H51" s="2"/>
    </row>
    <row r="52" spans="1:8" ht="15" customHeight="1" x14ac:dyDescent="0.3">
      <c r="A52" s="62">
        <f t="shared" si="0"/>
        <v>33</v>
      </c>
      <c r="B52" s="65"/>
      <c r="C52" s="66"/>
      <c r="D52" s="67"/>
      <c r="E52" s="199"/>
      <c r="F52" s="199"/>
      <c r="G52" s="200">
        <f t="shared" si="1"/>
        <v>0</v>
      </c>
      <c r="H52" s="2"/>
    </row>
    <row r="53" spans="1:8" ht="15" customHeight="1" x14ac:dyDescent="0.3">
      <c r="A53" s="62">
        <f t="shared" si="0"/>
        <v>34</v>
      </c>
      <c r="B53" s="65"/>
      <c r="C53" s="66"/>
      <c r="D53" s="67"/>
      <c r="E53" s="199"/>
      <c r="F53" s="199"/>
      <c r="G53" s="200">
        <f t="shared" si="1"/>
        <v>0</v>
      </c>
      <c r="H53" s="2"/>
    </row>
    <row r="54" spans="1:8" ht="15" customHeight="1" x14ac:dyDescent="0.3">
      <c r="A54" s="62">
        <f t="shared" si="0"/>
        <v>35</v>
      </c>
      <c r="B54" s="65"/>
      <c r="C54" s="66"/>
      <c r="D54" s="67"/>
      <c r="E54" s="199"/>
      <c r="F54" s="199"/>
      <c r="G54" s="200">
        <f t="shared" si="1"/>
        <v>0</v>
      </c>
      <c r="H54" s="2"/>
    </row>
    <row r="55" spans="1:8" ht="15" customHeight="1" x14ac:dyDescent="0.3">
      <c r="A55" s="62">
        <f t="shared" si="0"/>
        <v>36</v>
      </c>
      <c r="B55" s="65"/>
      <c r="C55" s="66"/>
      <c r="D55" s="67"/>
      <c r="E55" s="199"/>
      <c r="F55" s="199"/>
      <c r="G55" s="200">
        <f t="shared" si="1"/>
        <v>0</v>
      </c>
      <c r="H55" s="2"/>
    </row>
    <row r="56" spans="1:8" ht="15" customHeight="1" x14ac:dyDescent="0.3">
      <c r="A56" s="62">
        <f t="shared" si="0"/>
        <v>37</v>
      </c>
      <c r="B56" s="65"/>
      <c r="C56" s="66"/>
      <c r="D56" s="67"/>
      <c r="E56" s="199"/>
      <c r="F56" s="199"/>
      <c r="G56" s="200">
        <f t="shared" si="1"/>
        <v>0</v>
      </c>
      <c r="H56" s="2"/>
    </row>
    <row r="57" spans="1:8" ht="15" customHeight="1" x14ac:dyDescent="0.3">
      <c r="A57" s="62">
        <f t="shared" si="0"/>
        <v>38</v>
      </c>
      <c r="B57" s="65"/>
      <c r="C57" s="66"/>
      <c r="D57" s="67"/>
      <c r="E57" s="199"/>
      <c r="F57" s="199"/>
      <c r="G57" s="200">
        <f t="shared" si="1"/>
        <v>0</v>
      </c>
      <c r="H57" s="2"/>
    </row>
    <row r="58" spans="1:8" ht="15" customHeight="1" x14ac:dyDescent="0.3">
      <c r="A58" s="62">
        <f t="shared" si="0"/>
        <v>39</v>
      </c>
      <c r="B58" s="65"/>
      <c r="C58" s="66"/>
      <c r="D58" s="67"/>
      <c r="E58" s="199"/>
      <c r="F58" s="199"/>
      <c r="G58" s="200">
        <f t="shared" si="1"/>
        <v>0</v>
      </c>
      <c r="H58" s="2"/>
    </row>
    <row r="59" spans="1:8" ht="15" customHeight="1" x14ac:dyDescent="0.3">
      <c r="A59" s="62">
        <f t="shared" si="0"/>
        <v>40</v>
      </c>
      <c r="B59" s="65"/>
      <c r="C59" s="66"/>
      <c r="D59" s="67"/>
      <c r="E59" s="199"/>
      <c r="F59" s="199"/>
      <c r="G59" s="200">
        <f t="shared" si="1"/>
        <v>0</v>
      </c>
      <c r="H59" s="2"/>
    </row>
    <row r="60" spans="1:8" ht="15" customHeight="1" x14ac:dyDescent="0.3">
      <c r="A60" s="62">
        <f t="shared" si="0"/>
        <v>41</v>
      </c>
      <c r="B60" s="65"/>
      <c r="C60" s="66"/>
      <c r="D60" s="67"/>
      <c r="E60" s="199"/>
      <c r="F60" s="199"/>
      <c r="G60" s="200">
        <f t="shared" si="1"/>
        <v>0</v>
      </c>
      <c r="H60" s="2"/>
    </row>
    <row r="61" spans="1:8" ht="15" customHeight="1" x14ac:dyDescent="0.3">
      <c r="A61" s="62">
        <f t="shared" si="0"/>
        <v>42</v>
      </c>
      <c r="B61" s="65"/>
      <c r="C61" s="66"/>
      <c r="D61" s="67"/>
      <c r="E61" s="199"/>
      <c r="F61" s="199"/>
      <c r="G61" s="200">
        <f t="shared" si="1"/>
        <v>0</v>
      </c>
      <c r="H61" s="2"/>
    </row>
    <row r="62" spans="1:8" ht="15" customHeight="1" x14ac:dyDescent="0.3">
      <c r="A62" s="62">
        <f t="shared" si="0"/>
        <v>43</v>
      </c>
      <c r="B62" s="65"/>
      <c r="C62" s="66"/>
      <c r="D62" s="67"/>
      <c r="E62" s="199"/>
      <c r="F62" s="199"/>
      <c r="G62" s="200">
        <f t="shared" si="1"/>
        <v>0</v>
      </c>
      <c r="H62" s="2"/>
    </row>
    <row r="63" spans="1:8" ht="15" customHeight="1" x14ac:dyDescent="0.3">
      <c r="A63" s="62">
        <f t="shared" si="0"/>
        <v>44</v>
      </c>
      <c r="B63" s="65"/>
      <c r="C63" s="66"/>
      <c r="D63" s="67"/>
      <c r="E63" s="199"/>
      <c r="F63" s="199"/>
      <c r="G63" s="200">
        <f t="shared" si="1"/>
        <v>0</v>
      </c>
      <c r="H63" s="2"/>
    </row>
    <row r="64" spans="1:8" ht="15" customHeight="1" x14ac:dyDescent="0.3">
      <c r="A64" s="62">
        <f t="shared" si="0"/>
        <v>45</v>
      </c>
      <c r="B64" s="65"/>
      <c r="C64" s="66"/>
      <c r="D64" s="67"/>
      <c r="E64" s="199"/>
      <c r="F64" s="199"/>
      <c r="G64" s="200">
        <f t="shared" si="1"/>
        <v>0</v>
      </c>
      <c r="H64" s="2"/>
    </row>
    <row r="65" spans="1:8" ht="15" customHeight="1" x14ac:dyDescent="0.3">
      <c r="A65" s="62">
        <f t="shared" si="0"/>
        <v>46</v>
      </c>
      <c r="B65" s="65"/>
      <c r="C65" s="66"/>
      <c r="D65" s="67"/>
      <c r="E65" s="199"/>
      <c r="F65" s="199"/>
      <c r="G65" s="200">
        <f t="shared" si="1"/>
        <v>0</v>
      </c>
      <c r="H65" s="2"/>
    </row>
    <row r="66" spans="1:8" ht="15" customHeight="1" x14ac:dyDescent="0.3">
      <c r="A66" s="62">
        <f t="shared" si="0"/>
        <v>47</v>
      </c>
      <c r="B66" s="65"/>
      <c r="C66" s="66"/>
      <c r="D66" s="67"/>
      <c r="E66" s="199"/>
      <c r="F66" s="199"/>
      <c r="G66" s="200">
        <f t="shared" si="1"/>
        <v>0</v>
      </c>
      <c r="H66" s="2"/>
    </row>
    <row r="67" spans="1:8" ht="15" customHeight="1" x14ac:dyDescent="0.3">
      <c r="A67" s="62">
        <f t="shared" si="0"/>
        <v>48</v>
      </c>
      <c r="B67" s="65"/>
      <c r="C67" s="66"/>
      <c r="D67" s="67"/>
      <c r="E67" s="199"/>
      <c r="F67" s="199"/>
      <c r="G67" s="200">
        <f t="shared" si="1"/>
        <v>0</v>
      </c>
      <c r="H67" s="2"/>
    </row>
    <row r="68" spans="1:8" ht="15" customHeight="1" x14ac:dyDescent="0.3">
      <c r="A68" s="62">
        <f t="shared" si="0"/>
        <v>49</v>
      </c>
      <c r="B68" s="65"/>
      <c r="C68" s="66"/>
      <c r="D68" s="67"/>
      <c r="E68" s="199"/>
      <c r="F68" s="199"/>
      <c r="G68" s="200">
        <f t="shared" si="1"/>
        <v>0</v>
      </c>
      <c r="H68" s="2"/>
    </row>
    <row r="69" spans="1:8" ht="15" customHeight="1" x14ac:dyDescent="0.3">
      <c r="A69" s="62">
        <f t="shared" si="0"/>
        <v>50</v>
      </c>
      <c r="B69" s="65"/>
      <c r="C69" s="66"/>
      <c r="D69" s="67"/>
      <c r="E69" s="199"/>
      <c r="F69" s="199"/>
      <c r="G69" s="200">
        <f t="shared" si="1"/>
        <v>0</v>
      </c>
      <c r="H69" s="2"/>
    </row>
    <row r="70" spans="1:8" ht="15" customHeight="1" x14ac:dyDescent="0.3">
      <c r="A70" s="62">
        <f t="shared" si="0"/>
        <v>51</v>
      </c>
      <c r="B70" s="65"/>
      <c r="C70" s="66"/>
      <c r="D70" s="67"/>
      <c r="E70" s="199"/>
      <c r="F70" s="199"/>
      <c r="G70" s="200">
        <f t="shared" si="1"/>
        <v>0</v>
      </c>
      <c r="H70" s="2"/>
    </row>
    <row r="71" spans="1:8" ht="15" customHeight="1" x14ac:dyDescent="0.3">
      <c r="A71" s="62">
        <f t="shared" si="0"/>
        <v>52</v>
      </c>
      <c r="B71" s="65"/>
      <c r="C71" s="66"/>
      <c r="D71" s="67"/>
      <c r="E71" s="199"/>
      <c r="F71" s="199"/>
      <c r="G71" s="200">
        <f t="shared" si="1"/>
        <v>0</v>
      </c>
      <c r="H71" s="2"/>
    </row>
    <row r="72" spans="1:8" ht="15" customHeight="1" x14ac:dyDescent="0.3">
      <c r="A72" s="62">
        <f t="shared" si="0"/>
        <v>53</v>
      </c>
      <c r="B72" s="65"/>
      <c r="C72" s="66"/>
      <c r="D72" s="67"/>
      <c r="E72" s="199"/>
      <c r="F72" s="199"/>
      <c r="G72" s="200">
        <f t="shared" si="1"/>
        <v>0</v>
      </c>
      <c r="H72" s="2"/>
    </row>
    <row r="73" spans="1:8" ht="15" customHeight="1" x14ac:dyDescent="0.3">
      <c r="A73" s="62">
        <f t="shared" si="0"/>
        <v>54</v>
      </c>
      <c r="B73" s="65"/>
      <c r="C73" s="66"/>
      <c r="D73" s="67"/>
      <c r="E73" s="199"/>
      <c r="F73" s="199"/>
      <c r="G73" s="200">
        <f t="shared" si="1"/>
        <v>0</v>
      </c>
      <c r="H73" s="2"/>
    </row>
    <row r="74" spans="1:8" ht="15" customHeight="1" x14ac:dyDescent="0.3">
      <c r="A74" s="62">
        <f t="shared" si="0"/>
        <v>55</v>
      </c>
      <c r="B74" s="65"/>
      <c r="C74" s="66"/>
      <c r="D74" s="67"/>
      <c r="E74" s="199"/>
      <c r="F74" s="199"/>
      <c r="G74" s="200">
        <f t="shared" si="1"/>
        <v>0</v>
      </c>
      <c r="H74" s="2"/>
    </row>
    <row r="75" spans="1:8" ht="15" customHeight="1" x14ac:dyDescent="0.3">
      <c r="A75" s="62">
        <f t="shared" si="0"/>
        <v>56</v>
      </c>
      <c r="B75" s="65"/>
      <c r="C75" s="66"/>
      <c r="D75" s="67"/>
      <c r="E75" s="199"/>
      <c r="F75" s="199"/>
      <c r="G75" s="200">
        <f t="shared" si="1"/>
        <v>0</v>
      </c>
      <c r="H75" s="2"/>
    </row>
    <row r="76" spans="1:8" ht="15" customHeight="1" x14ac:dyDescent="0.3">
      <c r="A76" s="62">
        <f t="shared" si="0"/>
        <v>57</v>
      </c>
      <c r="B76" s="65"/>
      <c r="C76" s="66"/>
      <c r="D76" s="67"/>
      <c r="E76" s="199"/>
      <c r="F76" s="199"/>
      <c r="G76" s="200">
        <f t="shared" si="1"/>
        <v>0</v>
      </c>
      <c r="H76" s="2"/>
    </row>
    <row r="77" spans="1:8" ht="15" customHeight="1" x14ac:dyDescent="0.3">
      <c r="A77" s="62">
        <f t="shared" si="0"/>
        <v>58</v>
      </c>
      <c r="B77" s="65"/>
      <c r="C77" s="66"/>
      <c r="D77" s="67"/>
      <c r="E77" s="199"/>
      <c r="F77" s="199"/>
      <c r="G77" s="200">
        <f t="shared" si="1"/>
        <v>0</v>
      </c>
      <c r="H77" s="2"/>
    </row>
    <row r="78" spans="1:8" ht="15" customHeight="1" x14ac:dyDescent="0.3">
      <c r="A78" s="62">
        <f t="shared" si="0"/>
        <v>59</v>
      </c>
      <c r="B78" s="65"/>
      <c r="C78" s="66"/>
      <c r="D78" s="67"/>
      <c r="E78" s="199"/>
      <c r="F78" s="199"/>
      <c r="G78" s="200">
        <f t="shared" si="1"/>
        <v>0</v>
      </c>
      <c r="H78" s="2"/>
    </row>
    <row r="79" spans="1:8" ht="15" customHeight="1" x14ac:dyDescent="0.3">
      <c r="A79" s="62">
        <f t="shared" si="0"/>
        <v>60</v>
      </c>
      <c r="B79" s="65"/>
      <c r="C79" s="66"/>
      <c r="D79" s="67"/>
      <c r="E79" s="199"/>
      <c r="F79" s="199"/>
      <c r="G79" s="200">
        <f t="shared" si="1"/>
        <v>0</v>
      </c>
      <c r="H79" s="2"/>
    </row>
    <row r="80" spans="1:8" ht="15" customHeight="1" x14ac:dyDescent="0.3">
      <c r="A80" s="62">
        <f t="shared" si="0"/>
        <v>61</v>
      </c>
      <c r="B80" s="65"/>
      <c r="C80" s="66"/>
      <c r="D80" s="67"/>
      <c r="E80" s="199"/>
      <c r="F80" s="199"/>
      <c r="G80" s="200">
        <f t="shared" si="1"/>
        <v>0</v>
      </c>
      <c r="H80" s="2"/>
    </row>
    <row r="81" spans="1:8" ht="15" customHeight="1" x14ac:dyDescent="0.3">
      <c r="A81" s="62">
        <f t="shared" si="0"/>
        <v>62</v>
      </c>
      <c r="B81" s="65"/>
      <c r="C81" s="66"/>
      <c r="D81" s="67"/>
      <c r="E81" s="199"/>
      <c r="F81" s="199"/>
      <c r="G81" s="200">
        <f t="shared" si="1"/>
        <v>0</v>
      </c>
      <c r="H81" s="2"/>
    </row>
    <row r="82" spans="1:8" ht="15" customHeight="1" x14ac:dyDescent="0.3">
      <c r="A82" s="62">
        <f t="shared" si="0"/>
        <v>63</v>
      </c>
      <c r="B82" s="65"/>
      <c r="C82" s="66"/>
      <c r="D82" s="67"/>
      <c r="E82" s="199"/>
      <c r="F82" s="199"/>
      <c r="G82" s="200">
        <f t="shared" si="1"/>
        <v>0</v>
      </c>
      <c r="H82" s="2"/>
    </row>
    <row r="83" spans="1:8" ht="15" customHeight="1" x14ac:dyDescent="0.3">
      <c r="A83" s="62">
        <f t="shared" si="0"/>
        <v>64</v>
      </c>
      <c r="B83" s="65"/>
      <c r="C83" s="66"/>
      <c r="D83" s="67"/>
      <c r="E83" s="199"/>
      <c r="F83" s="199"/>
      <c r="G83" s="200">
        <f t="shared" si="1"/>
        <v>0</v>
      </c>
      <c r="H83" s="2"/>
    </row>
    <row r="84" spans="1:8" ht="15" customHeight="1" x14ac:dyDescent="0.3">
      <c r="A84" s="62">
        <f t="shared" si="0"/>
        <v>65</v>
      </c>
      <c r="B84" s="65"/>
      <c r="C84" s="66"/>
      <c r="D84" s="67"/>
      <c r="E84" s="199"/>
      <c r="F84" s="199"/>
      <c r="G84" s="200">
        <f t="shared" si="1"/>
        <v>0</v>
      </c>
      <c r="H84" s="2"/>
    </row>
    <row r="85" spans="1:8" ht="15" customHeight="1" x14ac:dyDescent="0.3">
      <c r="A85" s="62">
        <f t="shared" ref="A85:A148" si="3">+A84+1</f>
        <v>66</v>
      </c>
      <c r="B85" s="65"/>
      <c r="C85" s="66"/>
      <c r="D85" s="67"/>
      <c r="E85" s="199"/>
      <c r="F85" s="199"/>
      <c r="G85" s="200">
        <f t="shared" ref="G85:G148" si="4">G84+E85-F85</f>
        <v>0</v>
      </c>
      <c r="H85" s="2"/>
    </row>
    <row r="86" spans="1:8" ht="15" customHeight="1" x14ac:dyDescent="0.3">
      <c r="A86" s="62">
        <f t="shared" si="3"/>
        <v>67</v>
      </c>
      <c r="B86" s="65"/>
      <c r="C86" s="66"/>
      <c r="D86" s="67"/>
      <c r="E86" s="199"/>
      <c r="F86" s="199"/>
      <c r="G86" s="200">
        <f t="shared" si="4"/>
        <v>0</v>
      </c>
      <c r="H86" s="2"/>
    </row>
    <row r="87" spans="1:8" ht="15" customHeight="1" x14ac:dyDescent="0.3">
      <c r="A87" s="62">
        <f t="shared" si="3"/>
        <v>68</v>
      </c>
      <c r="B87" s="65"/>
      <c r="C87" s="66"/>
      <c r="D87" s="67"/>
      <c r="E87" s="199"/>
      <c r="F87" s="199"/>
      <c r="G87" s="200">
        <f t="shared" si="4"/>
        <v>0</v>
      </c>
      <c r="H87" s="2"/>
    </row>
    <row r="88" spans="1:8" ht="15" customHeight="1" x14ac:dyDescent="0.3">
      <c r="A88" s="62">
        <f t="shared" si="3"/>
        <v>69</v>
      </c>
      <c r="B88" s="65"/>
      <c r="C88" s="66"/>
      <c r="D88" s="67"/>
      <c r="E88" s="199"/>
      <c r="F88" s="199"/>
      <c r="G88" s="200">
        <f t="shared" si="4"/>
        <v>0</v>
      </c>
      <c r="H88" s="2"/>
    </row>
    <row r="89" spans="1:8" ht="15" customHeight="1" x14ac:dyDescent="0.3">
      <c r="A89" s="62">
        <f t="shared" si="3"/>
        <v>70</v>
      </c>
      <c r="B89" s="65"/>
      <c r="C89" s="66"/>
      <c r="D89" s="67"/>
      <c r="E89" s="199"/>
      <c r="F89" s="199"/>
      <c r="G89" s="200">
        <f t="shared" si="4"/>
        <v>0</v>
      </c>
      <c r="H89" s="2"/>
    </row>
    <row r="90" spans="1:8" ht="15" customHeight="1" x14ac:dyDescent="0.3">
      <c r="A90" s="62">
        <f t="shared" si="3"/>
        <v>71</v>
      </c>
      <c r="B90" s="65"/>
      <c r="C90" s="66"/>
      <c r="D90" s="67"/>
      <c r="E90" s="199"/>
      <c r="F90" s="199"/>
      <c r="G90" s="200">
        <f t="shared" si="4"/>
        <v>0</v>
      </c>
      <c r="H90" s="2"/>
    </row>
    <row r="91" spans="1:8" ht="15" customHeight="1" x14ac:dyDescent="0.3">
      <c r="A91" s="62">
        <f t="shared" si="3"/>
        <v>72</v>
      </c>
      <c r="B91" s="65"/>
      <c r="C91" s="66"/>
      <c r="D91" s="67"/>
      <c r="E91" s="199"/>
      <c r="F91" s="199"/>
      <c r="G91" s="200">
        <f t="shared" si="4"/>
        <v>0</v>
      </c>
      <c r="H91" s="2"/>
    </row>
    <row r="92" spans="1:8" ht="15" customHeight="1" x14ac:dyDescent="0.3">
      <c r="A92" s="62">
        <f t="shared" si="3"/>
        <v>73</v>
      </c>
      <c r="B92" s="65"/>
      <c r="C92" s="66"/>
      <c r="D92" s="67"/>
      <c r="E92" s="199"/>
      <c r="F92" s="199"/>
      <c r="G92" s="200">
        <f t="shared" si="4"/>
        <v>0</v>
      </c>
      <c r="H92" s="2"/>
    </row>
    <row r="93" spans="1:8" ht="15" customHeight="1" x14ac:dyDescent="0.3">
      <c r="A93" s="62">
        <f t="shared" si="3"/>
        <v>74</v>
      </c>
      <c r="B93" s="65"/>
      <c r="C93" s="66"/>
      <c r="D93" s="67"/>
      <c r="E93" s="199"/>
      <c r="F93" s="199"/>
      <c r="G93" s="200">
        <f t="shared" si="4"/>
        <v>0</v>
      </c>
      <c r="H93" s="2"/>
    </row>
    <row r="94" spans="1:8" ht="15" customHeight="1" x14ac:dyDescent="0.3">
      <c r="A94" s="62">
        <f t="shared" si="3"/>
        <v>75</v>
      </c>
      <c r="B94" s="65"/>
      <c r="C94" s="66"/>
      <c r="D94" s="67"/>
      <c r="E94" s="199"/>
      <c r="F94" s="199"/>
      <c r="G94" s="200">
        <f t="shared" si="4"/>
        <v>0</v>
      </c>
      <c r="H94" s="2"/>
    </row>
    <row r="95" spans="1:8" ht="15" customHeight="1" x14ac:dyDescent="0.3">
      <c r="A95" s="62">
        <f t="shared" si="3"/>
        <v>76</v>
      </c>
      <c r="B95" s="65"/>
      <c r="C95" s="66"/>
      <c r="D95" s="67"/>
      <c r="E95" s="199"/>
      <c r="F95" s="199"/>
      <c r="G95" s="200">
        <f t="shared" si="4"/>
        <v>0</v>
      </c>
      <c r="H95" s="2"/>
    </row>
    <row r="96" spans="1:8" ht="15" customHeight="1" x14ac:dyDescent="0.3">
      <c r="A96" s="62">
        <f t="shared" si="3"/>
        <v>77</v>
      </c>
      <c r="B96" s="65"/>
      <c r="C96" s="66"/>
      <c r="D96" s="67"/>
      <c r="E96" s="199"/>
      <c r="F96" s="199"/>
      <c r="G96" s="200">
        <f t="shared" si="4"/>
        <v>0</v>
      </c>
      <c r="H96" s="2"/>
    </row>
    <row r="97" spans="1:8" ht="15" customHeight="1" x14ac:dyDescent="0.3">
      <c r="A97" s="62">
        <f t="shared" si="3"/>
        <v>78</v>
      </c>
      <c r="B97" s="65"/>
      <c r="C97" s="66"/>
      <c r="D97" s="67"/>
      <c r="E97" s="199"/>
      <c r="F97" s="199"/>
      <c r="G97" s="200">
        <f t="shared" si="4"/>
        <v>0</v>
      </c>
      <c r="H97" s="2"/>
    </row>
    <row r="98" spans="1:8" ht="15" customHeight="1" x14ac:dyDescent="0.3">
      <c r="A98" s="62">
        <f t="shared" si="3"/>
        <v>79</v>
      </c>
      <c r="B98" s="65"/>
      <c r="C98" s="66"/>
      <c r="D98" s="67"/>
      <c r="E98" s="199"/>
      <c r="F98" s="199"/>
      <c r="G98" s="200">
        <f t="shared" si="4"/>
        <v>0</v>
      </c>
      <c r="H98" s="2"/>
    </row>
    <row r="99" spans="1:8" ht="15" customHeight="1" x14ac:dyDescent="0.3">
      <c r="A99" s="62">
        <f t="shared" si="3"/>
        <v>80</v>
      </c>
      <c r="B99" s="65"/>
      <c r="C99" s="66"/>
      <c r="D99" s="67"/>
      <c r="E99" s="199"/>
      <c r="F99" s="199"/>
      <c r="G99" s="200">
        <f t="shared" si="4"/>
        <v>0</v>
      </c>
      <c r="H99" s="2"/>
    </row>
    <row r="100" spans="1:8" ht="15" customHeight="1" x14ac:dyDescent="0.3">
      <c r="A100" s="62">
        <f t="shared" si="3"/>
        <v>81</v>
      </c>
      <c r="B100" s="65"/>
      <c r="C100" s="66"/>
      <c r="D100" s="67"/>
      <c r="E100" s="199"/>
      <c r="F100" s="199"/>
      <c r="G100" s="200">
        <f t="shared" si="4"/>
        <v>0</v>
      </c>
      <c r="H100" s="2"/>
    </row>
    <row r="101" spans="1:8" ht="15" customHeight="1" x14ac:dyDescent="0.3">
      <c r="A101" s="62">
        <f t="shared" si="3"/>
        <v>82</v>
      </c>
      <c r="B101" s="65"/>
      <c r="C101" s="66"/>
      <c r="D101" s="67"/>
      <c r="E101" s="199"/>
      <c r="F101" s="199"/>
      <c r="G101" s="200">
        <f t="shared" si="4"/>
        <v>0</v>
      </c>
      <c r="H101" s="2"/>
    </row>
    <row r="102" spans="1:8" ht="15" customHeight="1" x14ac:dyDescent="0.3">
      <c r="A102" s="62">
        <f t="shared" si="3"/>
        <v>83</v>
      </c>
      <c r="B102" s="65"/>
      <c r="C102" s="66"/>
      <c r="D102" s="67"/>
      <c r="E102" s="199"/>
      <c r="F102" s="199"/>
      <c r="G102" s="200">
        <f t="shared" si="4"/>
        <v>0</v>
      </c>
      <c r="H102" s="2"/>
    </row>
    <row r="103" spans="1:8" ht="15" customHeight="1" x14ac:dyDescent="0.3">
      <c r="A103" s="62">
        <f t="shared" si="3"/>
        <v>84</v>
      </c>
      <c r="B103" s="65"/>
      <c r="C103" s="66"/>
      <c r="D103" s="67"/>
      <c r="E103" s="199"/>
      <c r="F103" s="199"/>
      <c r="G103" s="200">
        <f t="shared" si="4"/>
        <v>0</v>
      </c>
      <c r="H103" s="2"/>
    </row>
    <row r="104" spans="1:8" ht="15" customHeight="1" x14ac:dyDescent="0.3">
      <c r="A104" s="62">
        <f t="shared" si="3"/>
        <v>85</v>
      </c>
      <c r="B104" s="65"/>
      <c r="C104" s="66"/>
      <c r="D104" s="67"/>
      <c r="E104" s="199"/>
      <c r="F104" s="199"/>
      <c r="G104" s="200">
        <f t="shared" si="4"/>
        <v>0</v>
      </c>
      <c r="H104" s="2"/>
    </row>
    <row r="105" spans="1:8" ht="15" customHeight="1" x14ac:dyDescent="0.3">
      <c r="A105" s="62">
        <f t="shared" si="3"/>
        <v>86</v>
      </c>
      <c r="B105" s="65"/>
      <c r="C105" s="66"/>
      <c r="D105" s="67"/>
      <c r="E105" s="199"/>
      <c r="F105" s="199"/>
      <c r="G105" s="200">
        <f t="shared" si="4"/>
        <v>0</v>
      </c>
      <c r="H105" s="2"/>
    </row>
    <row r="106" spans="1:8" ht="15" customHeight="1" x14ac:dyDescent="0.3">
      <c r="A106" s="62">
        <f t="shared" si="3"/>
        <v>87</v>
      </c>
      <c r="B106" s="65"/>
      <c r="C106" s="66"/>
      <c r="D106" s="67"/>
      <c r="E106" s="199"/>
      <c r="F106" s="199"/>
      <c r="G106" s="200">
        <f t="shared" si="4"/>
        <v>0</v>
      </c>
      <c r="H106" s="2"/>
    </row>
    <row r="107" spans="1:8" ht="15" customHeight="1" x14ac:dyDescent="0.3">
      <c r="A107" s="62">
        <f t="shared" si="3"/>
        <v>88</v>
      </c>
      <c r="B107" s="65"/>
      <c r="C107" s="66"/>
      <c r="D107" s="67"/>
      <c r="E107" s="199"/>
      <c r="F107" s="199"/>
      <c r="G107" s="200">
        <f t="shared" si="4"/>
        <v>0</v>
      </c>
      <c r="H107" s="2"/>
    </row>
    <row r="108" spans="1:8" ht="15" customHeight="1" x14ac:dyDescent="0.3">
      <c r="A108" s="62">
        <f t="shared" si="3"/>
        <v>89</v>
      </c>
      <c r="B108" s="65"/>
      <c r="C108" s="66"/>
      <c r="D108" s="67"/>
      <c r="E108" s="199"/>
      <c r="F108" s="199"/>
      <c r="G108" s="200">
        <f t="shared" si="4"/>
        <v>0</v>
      </c>
      <c r="H108" s="2"/>
    </row>
    <row r="109" spans="1:8" ht="15" customHeight="1" x14ac:dyDescent="0.3">
      <c r="A109" s="62">
        <f t="shared" si="3"/>
        <v>90</v>
      </c>
      <c r="B109" s="65"/>
      <c r="C109" s="66"/>
      <c r="D109" s="67"/>
      <c r="E109" s="199"/>
      <c r="F109" s="199"/>
      <c r="G109" s="200">
        <f t="shared" si="4"/>
        <v>0</v>
      </c>
      <c r="H109" s="2"/>
    </row>
    <row r="110" spans="1:8" ht="15" customHeight="1" x14ac:dyDescent="0.3">
      <c r="A110" s="62">
        <f t="shared" si="3"/>
        <v>91</v>
      </c>
      <c r="B110" s="65"/>
      <c r="C110" s="66"/>
      <c r="D110" s="67"/>
      <c r="E110" s="199"/>
      <c r="F110" s="199"/>
      <c r="G110" s="200">
        <f t="shared" si="4"/>
        <v>0</v>
      </c>
      <c r="H110" s="2"/>
    </row>
    <row r="111" spans="1:8" ht="15" customHeight="1" x14ac:dyDescent="0.3">
      <c r="A111" s="62">
        <f t="shared" si="3"/>
        <v>92</v>
      </c>
      <c r="B111" s="65"/>
      <c r="C111" s="66"/>
      <c r="D111" s="67"/>
      <c r="E111" s="199"/>
      <c r="F111" s="199"/>
      <c r="G111" s="200">
        <f t="shared" si="4"/>
        <v>0</v>
      </c>
      <c r="H111" s="2"/>
    </row>
    <row r="112" spans="1:8" ht="15" customHeight="1" x14ac:dyDescent="0.3">
      <c r="A112" s="62">
        <f t="shared" si="3"/>
        <v>93</v>
      </c>
      <c r="B112" s="65"/>
      <c r="C112" s="66"/>
      <c r="D112" s="67"/>
      <c r="E112" s="199"/>
      <c r="F112" s="199"/>
      <c r="G112" s="200">
        <f t="shared" si="4"/>
        <v>0</v>
      </c>
      <c r="H112" s="2"/>
    </row>
    <row r="113" spans="1:8" ht="15" customHeight="1" x14ac:dyDescent="0.3">
      <c r="A113" s="62">
        <f t="shared" si="3"/>
        <v>94</v>
      </c>
      <c r="B113" s="65"/>
      <c r="C113" s="66"/>
      <c r="D113" s="67"/>
      <c r="E113" s="199"/>
      <c r="F113" s="199"/>
      <c r="G113" s="200">
        <f t="shared" si="4"/>
        <v>0</v>
      </c>
      <c r="H113" s="2"/>
    </row>
    <row r="114" spans="1:8" ht="15" customHeight="1" x14ac:dyDescent="0.3">
      <c r="A114" s="62">
        <f t="shared" si="3"/>
        <v>95</v>
      </c>
      <c r="B114" s="65"/>
      <c r="C114" s="66"/>
      <c r="D114" s="67"/>
      <c r="E114" s="199"/>
      <c r="F114" s="199"/>
      <c r="G114" s="200">
        <f t="shared" si="4"/>
        <v>0</v>
      </c>
      <c r="H114" s="2"/>
    </row>
    <row r="115" spans="1:8" ht="15" customHeight="1" x14ac:dyDescent="0.3">
      <c r="A115" s="62">
        <f t="shared" si="3"/>
        <v>96</v>
      </c>
      <c r="B115" s="65"/>
      <c r="C115" s="66"/>
      <c r="D115" s="67"/>
      <c r="E115" s="199"/>
      <c r="F115" s="199"/>
      <c r="G115" s="200">
        <f t="shared" si="4"/>
        <v>0</v>
      </c>
      <c r="H115" s="2"/>
    </row>
    <row r="116" spans="1:8" ht="15" customHeight="1" x14ac:dyDescent="0.3">
      <c r="A116" s="62">
        <f t="shared" si="3"/>
        <v>97</v>
      </c>
      <c r="B116" s="65"/>
      <c r="C116" s="66"/>
      <c r="D116" s="67"/>
      <c r="E116" s="199"/>
      <c r="F116" s="199"/>
      <c r="G116" s="200">
        <f t="shared" si="4"/>
        <v>0</v>
      </c>
      <c r="H116" s="2"/>
    </row>
    <row r="117" spans="1:8" ht="15" customHeight="1" x14ac:dyDescent="0.3">
      <c r="A117" s="62">
        <f t="shared" si="3"/>
        <v>98</v>
      </c>
      <c r="B117" s="65"/>
      <c r="C117" s="66"/>
      <c r="D117" s="67"/>
      <c r="E117" s="199"/>
      <c r="F117" s="199"/>
      <c r="G117" s="200">
        <f t="shared" si="4"/>
        <v>0</v>
      </c>
      <c r="H117" s="2"/>
    </row>
    <row r="118" spans="1:8" ht="15" customHeight="1" x14ac:dyDescent="0.3">
      <c r="A118" s="62">
        <f t="shared" si="3"/>
        <v>99</v>
      </c>
      <c r="B118" s="65"/>
      <c r="C118" s="66"/>
      <c r="D118" s="67"/>
      <c r="E118" s="199"/>
      <c r="F118" s="199"/>
      <c r="G118" s="200">
        <f t="shared" si="4"/>
        <v>0</v>
      </c>
      <c r="H118" s="2"/>
    </row>
    <row r="119" spans="1:8" ht="15" customHeight="1" x14ac:dyDescent="0.3">
      <c r="A119" s="62">
        <f t="shared" si="3"/>
        <v>100</v>
      </c>
      <c r="B119" s="65"/>
      <c r="C119" s="66"/>
      <c r="D119" s="67"/>
      <c r="E119" s="199"/>
      <c r="F119" s="199"/>
      <c r="G119" s="200">
        <f t="shared" si="4"/>
        <v>0</v>
      </c>
      <c r="H119" s="2"/>
    </row>
    <row r="120" spans="1:8" ht="15" customHeight="1" x14ac:dyDescent="0.3">
      <c r="A120" s="62">
        <f t="shared" si="3"/>
        <v>101</v>
      </c>
      <c r="B120" s="65"/>
      <c r="C120" s="66"/>
      <c r="D120" s="67"/>
      <c r="E120" s="199"/>
      <c r="F120" s="199"/>
      <c r="G120" s="200">
        <f t="shared" si="4"/>
        <v>0</v>
      </c>
      <c r="H120" s="2"/>
    </row>
    <row r="121" spans="1:8" ht="15" customHeight="1" x14ac:dyDescent="0.3">
      <c r="A121" s="62">
        <f t="shared" si="3"/>
        <v>102</v>
      </c>
      <c r="B121" s="65"/>
      <c r="C121" s="66"/>
      <c r="D121" s="67"/>
      <c r="E121" s="199"/>
      <c r="F121" s="199"/>
      <c r="G121" s="200">
        <f t="shared" si="4"/>
        <v>0</v>
      </c>
      <c r="H121" s="2"/>
    </row>
    <row r="122" spans="1:8" ht="15" customHeight="1" x14ac:dyDescent="0.3">
      <c r="A122" s="62">
        <f t="shared" si="3"/>
        <v>103</v>
      </c>
      <c r="B122" s="65"/>
      <c r="C122" s="66"/>
      <c r="D122" s="67"/>
      <c r="E122" s="199"/>
      <c r="F122" s="199"/>
      <c r="G122" s="200">
        <f t="shared" si="4"/>
        <v>0</v>
      </c>
      <c r="H122" s="2"/>
    </row>
    <row r="123" spans="1:8" ht="15" customHeight="1" x14ac:dyDescent="0.3">
      <c r="A123" s="62">
        <f t="shared" si="3"/>
        <v>104</v>
      </c>
      <c r="B123" s="65"/>
      <c r="C123" s="66"/>
      <c r="D123" s="67"/>
      <c r="E123" s="199"/>
      <c r="F123" s="199"/>
      <c r="G123" s="200">
        <f t="shared" si="4"/>
        <v>0</v>
      </c>
      <c r="H123" s="2"/>
    </row>
    <row r="124" spans="1:8" ht="15" customHeight="1" x14ac:dyDescent="0.3">
      <c r="A124" s="62">
        <f t="shared" si="3"/>
        <v>105</v>
      </c>
      <c r="B124" s="65"/>
      <c r="C124" s="66"/>
      <c r="D124" s="67"/>
      <c r="E124" s="199"/>
      <c r="F124" s="199"/>
      <c r="G124" s="200">
        <f t="shared" si="4"/>
        <v>0</v>
      </c>
      <c r="H124" s="2"/>
    </row>
    <row r="125" spans="1:8" ht="15" customHeight="1" x14ac:dyDescent="0.3">
      <c r="A125" s="62">
        <f t="shared" si="3"/>
        <v>106</v>
      </c>
      <c r="B125" s="65"/>
      <c r="C125" s="66"/>
      <c r="D125" s="67"/>
      <c r="E125" s="199"/>
      <c r="F125" s="199"/>
      <c r="G125" s="200">
        <f t="shared" si="4"/>
        <v>0</v>
      </c>
      <c r="H125" s="2"/>
    </row>
    <row r="126" spans="1:8" ht="15" customHeight="1" x14ac:dyDescent="0.3">
      <c r="A126" s="62">
        <f t="shared" si="3"/>
        <v>107</v>
      </c>
      <c r="B126" s="65"/>
      <c r="C126" s="66"/>
      <c r="D126" s="67"/>
      <c r="E126" s="199"/>
      <c r="F126" s="199"/>
      <c r="G126" s="200">
        <f t="shared" si="4"/>
        <v>0</v>
      </c>
      <c r="H126" s="2"/>
    </row>
    <row r="127" spans="1:8" ht="15" customHeight="1" x14ac:dyDescent="0.3">
      <c r="A127" s="62">
        <f t="shared" si="3"/>
        <v>108</v>
      </c>
      <c r="B127" s="65"/>
      <c r="C127" s="66"/>
      <c r="D127" s="67"/>
      <c r="E127" s="199"/>
      <c r="F127" s="199"/>
      <c r="G127" s="200">
        <f t="shared" si="4"/>
        <v>0</v>
      </c>
      <c r="H127" s="2"/>
    </row>
    <row r="128" spans="1:8" ht="15" customHeight="1" x14ac:dyDescent="0.3">
      <c r="A128" s="62">
        <f t="shared" si="3"/>
        <v>109</v>
      </c>
      <c r="B128" s="65"/>
      <c r="C128" s="66"/>
      <c r="D128" s="67"/>
      <c r="E128" s="199"/>
      <c r="F128" s="199"/>
      <c r="G128" s="200">
        <f t="shared" si="4"/>
        <v>0</v>
      </c>
      <c r="H128" s="2"/>
    </row>
    <row r="129" spans="1:8" ht="15" customHeight="1" x14ac:dyDescent="0.3">
      <c r="A129" s="62">
        <f t="shared" si="3"/>
        <v>110</v>
      </c>
      <c r="B129" s="65"/>
      <c r="C129" s="66"/>
      <c r="D129" s="67"/>
      <c r="E129" s="199"/>
      <c r="F129" s="199"/>
      <c r="G129" s="200">
        <f t="shared" si="4"/>
        <v>0</v>
      </c>
      <c r="H129" s="2"/>
    </row>
    <row r="130" spans="1:8" ht="15" customHeight="1" x14ac:dyDescent="0.3">
      <c r="A130" s="62">
        <f t="shared" si="3"/>
        <v>111</v>
      </c>
      <c r="B130" s="65"/>
      <c r="C130" s="66"/>
      <c r="D130" s="67"/>
      <c r="E130" s="199"/>
      <c r="F130" s="199"/>
      <c r="G130" s="200">
        <f t="shared" si="4"/>
        <v>0</v>
      </c>
      <c r="H130" s="2"/>
    </row>
    <row r="131" spans="1:8" ht="15" customHeight="1" x14ac:dyDescent="0.3">
      <c r="A131" s="62">
        <f t="shared" si="3"/>
        <v>112</v>
      </c>
      <c r="B131" s="65"/>
      <c r="C131" s="66"/>
      <c r="D131" s="67"/>
      <c r="E131" s="199"/>
      <c r="F131" s="199"/>
      <c r="G131" s="200">
        <f t="shared" si="4"/>
        <v>0</v>
      </c>
      <c r="H131" s="2"/>
    </row>
    <row r="132" spans="1:8" ht="15" customHeight="1" x14ac:dyDescent="0.3">
      <c r="A132" s="62">
        <f t="shared" si="3"/>
        <v>113</v>
      </c>
      <c r="B132" s="65"/>
      <c r="C132" s="66"/>
      <c r="D132" s="67"/>
      <c r="E132" s="199"/>
      <c r="F132" s="199"/>
      <c r="G132" s="200">
        <f t="shared" si="4"/>
        <v>0</v>
      </c>
      <c r="H132" s="2"/>
    </row>
    <row r="133" spans="1:8" ht="15" customHeight="1" x14ac:dyDescent="0.3">
      <c r="A133" s="62">
        <f t="shared" si="3"/>
        <v>114</v>
      </c>
      <c r="B133" s="65"/>
      <c r="C133" s="66"/>
      <c r="D133" s="67"/>
      <c r="E133" s="199"/>
      <c r="F133" s="199"/>
      <c r="G133" s="200">
        <f t="shared" si="4"/>
        <v>0</v>
      </c>
      <c r="H133" s="2"/>
    </row>
    <row r="134" spans="1:8" ht="15" customHeight="1" x14ac:dyDescent="0.3">
      <c r="A134" s="62">
        <f t="shared" si="3"/>
        <v>115</v>
      </c>
      <c r="B134" s="65"/>
      <c r="C134" s="66"/>
      <c r="D134" s="67"/>
      <c r="E134" s="199"/>
      <c r="F134" s="199"/>
      <c r="G134" s="200">
        <f t="shared" si="4"/>
        <v>0</v>
      </c>
      <c r="H134" s="2"/>
    </row>
    <row r="135" spans="1:8" ht="15" customHeight="1" x14ac:dyDescent="0.3">
      <c r="A135" s="62">
        <f t="shared" si="3"/>
        <v>116</v>
      </c>
      <c r="B135" s="65"/>
      <c r="C135" s="66"/>
      <c r="D135" s="67"/>
      <c r="E135" s="199"/>
      <c r="F135" s="199"/>
      <c r="G135" s="200">
        <f t="shared" si="4"/>
        <v>0</v>
      </c>
      <c r="H135" s="2"/>
    </row>
    <row r="136" spans="1:8" ht="15" customHeight="1" x14ac:dyDescent="0.3">
      <c r="A136" s="62">
        <f t="shared" si="3"/>
        <v>117</v>
      </c>
      <c r="B136" s="65"/>
      <c r="C136" s="66"/>
      <c r="D136" s="67"/>
      <c r="E136" s="199"/>
      <c r="F136" s="199"/>
      <c r="G136" s="200">
        <f t="shared" si="4"/>
        <v>0</v>
      </c>
      <c r="H136" s="2"/>
    </row>
    <row r="137" spans="1:8" ht="15" customHeight="1" x14ac:dyDescent="0.3">
      <c r="A137" s="62">
        <f t="shared" si="3"/>
        <v>118</v>
      </c>
      <c r="B137" s="65"/>
      <c r="C137" s="66"/>
      <c r="D137" s="67"/>
      <c r="E137" s="199"/>
      <c r="F137" s="199"/>
      <c r="G137" s="200">
        <f t="shared" si="4"/>
        <v>0</v>
      </c>
      <c r="H137" s="2"/>
    </row>
    <row r="138" spans="1:8" ht="15" customHeight="1" x14ac:dyDescent="0.3">
      <c r="A138" s="62">
        <f t="shared" si="3"/>
        <v>119</v>
      </c>
      <c r="B138" s="65"/>
      <c r="C138" s="66"/>
      <c r="D138" s="67"/>
      <c r="E138" s="199"/>
      <c r="F138" s="199"/>
      <c r="G138" s="200">
        <f t="shared" si="4"/>
        <v>0</v>
      </c>
      <c r="H138" s="2"/>
    </row>
    <row r="139" spans="1:8" ht="15" customHeight="1" x14ac:dyDescent="0.3">
      <c r="A139" s="62">
        <f t="shared" si="3"/>
        <v>120</v>
      </c>
      <c r="B139" s="65"/>
      <c r="C139" s="66"/>
      <c r="D139" s="67"/>
      <c r="E139" s="199"/>
      <c r="F139" s="199"/>
      <c r="G139" s="200">
        <f t="shared" si="4"/>
        <v>0</v>
      </c>
      <c r="H139" s="2"/>
    </row>
    <row r="140" spans="1:8" ht="15" customHeight="1" x14ac:dyDescent="0.3">
      <c r="A140" s="62">
        <f t="shared" si="3"/>
        <v>121</v>
      </c>
      <c r="B140" s="65"/>
      <c r="C140" s="66"/>
      <c r="D140" s="67"/>
      <c r="E140" s="199"/>
      <c r="F140" s="199"/>
      <c r="G140" s="200">
        <f t="shared" si="4"/>
        <v>0</v>
      </c>
      <c r="H140" s="2"/>
    </row>
    <row r="141" spans="1:8" ht="15" customHeight="1" x14ac:dyDescent="0.3">
      <c r="A141" s="62">
        <f t="shared" si="3"/>
        <v>122</v>
      </c>
      <c r="B141" s="65"/>
      <c r="C141" s="66"/>
      <c r="D141" s="67"/>
      <c r="E141" s="199"/>
      <c r="F141" s="199"/>
      <c r="G141" s="200">
        <f t="shared" si="4"/>
        <v>0</v>
      </c>
      <c r="H141" s="2"/>
    </row>
    <row r="142" spans="1:8" ht="15" customHeight="1" x14ac:dyDescent="0.3">
      <c r="A142" s="62">
        <f t="shared" si="3"/>
        <v>123</v>
      </c>
      <c r="B142" s="65"/>
      <c r="C142" s="66"/>
      <c r="D142" s="67"/>
      <c r="E142" s="199"/>
      <c r="F142" s="199"/>
      <c r="G142" s="200">
        <f t="shared" si="4"/>
        <v>0</v>
      </c>
      <c r="H142" s="2"/>
    </row>
    <row r="143" spans="1:8" ht="15" customHeight="1" x14ac:dyDescent="0.3">
      <c r="A143" s="62">
        <f t="shared" si="3"/>
        <v>124</v>
      </c>
      <c r="B143" s="65"/>
      <c r="C143" s="66"/>
      <c r="D143" s="67"/>
      <c r="E143" s="199"/>
      <c r="F143" s="199"/>
      <c r="G143" s="200">
        <f t="shared" si="4"/>
        <v>0</v>
      </c>
      <c r="H143" s="2"/>
    </row>
    <row r="144" spans="1:8" ht="15" customHeight="1" x14ac:dyDescent="0.3">
      <c r="A144" s="62">
        <f t="shared" si="3"/>
        <v>125</v>
      </c>
      <c r="B144" s="65"/>
      <c r="C144" s="66"/>
      <c r="D144" s="67"/>
      <c r="E144" s="199"/>
      <c r="F144" s="199"/>
      <c r="G144" s="200">
        <f t="shared" si="4"/>
        <v>0</v>
      </c>
      <c r="H144" s="2"/>
    </row>
    <row r="145" spans="1:8" ht="15" customHeight="1" x14ac:dyDescent="0.3">
      <c r="A145" s="62">
        <f t="shared" si="3"/>
        <v>126</v>
      </c>
      <c r="B145" s="65"/>
      <c r="C145" s="66"/>
      <c r="D145" s="67"/>
      <c r="E145" s="199"/>
      <c r="F145" s="199"/>
      <c r="G145" s="200">
        <f t="shared" si="4"/>
        <v>0</v>
      </c>
      <c r="H145" s="2"/>
    </row>
    <row r="146" spans="1:8" ht="15" customHeight="1" x14ac:dyDescent="0.3">
      <c r="A146" s="62">
        <f t="shared" si="3"/>
        <v>127</v>
      </c>
      <c r="B146" s="65"/>
      <c r="C146" s="66"/>
      <c r="D146" s="67"/>
      <c r="E146" s="199"/>
      <c r="F146" s="199"/>
      <c r="G146" s="200">
        <f t="shared" si="4"/>
        <v>0</v>
      </c>
      <c r="H146" s="2"/>
    </row>
    <row r="147" spans="1:8" ht="15" customHeight="1" x14ac:dyDescent="0.3">
      <c r="A147" s="62">
        <f t="shared" si="3"/>
        <v>128</v>
      </c>
      <c r="B147" s="65"/>
      <c r="C147" s="66"/>
      <c r="D147" s="67"/>
      <c r="E147" s="199"/>
      <c r="F147" s="199"/>
      <c r="G147" s="200">
        <f t="shared" si="4"/>
        <v>0</v>
      </c>
      <c r="H147" s="2"/>
    </row>
    <row r="148" spans="1:8" ht="15" customHeight="1" x14ac:dyDescent="0.3">
      <c r="A148" s="62">
        <f t="shared" si="3"/>
        <v>129</v>
      </c>
      <c r="B148" s="65"/>
      <c r="C148" s="66"/>
      <c r="D148" s="67"/>
      <c r="E148" s="199"/>
      <c r="F148" s="199"/>
      <c r="G148" s="200">
        <f t="shared" si="4"/>
        <v>0</v>
      </c>
      <c r="H148" s="2"/>
    </row>
    <row r="149" spans="1:8" ht="15" customHeight="1" x14ac:dyDescent="0.3">
      <c r="A149" s="62">
        <f t="shared" ref="A149:A219" si="5">+A148+1</f>
        <v>130</v>
      </c>
      <c r="B149" s="65"/>
      <c r="C149" s="66"/>
      <c r="D149" s="67"/>
      <c r="E149" s="199"/>
      <c r="F149" s="199"/>
      <c r="G149" s="200">
        <f t="shared" ref="G149:G212" si="6">G148+E149-F149</f>
        <v>0</v>
      </c>
      <c r="H149" s="2"/>
    </row>
    <row r="150" spans="1:8" ht="15" customHeight="1" x14ac:dyDescent="0.3">
      <c r="A150" s="62">
        <f t="shared" si="5"/>
        <v>131</v>
      </c>
      <c r="B150" s="65"/>
      <c r="C150" s="66"/>
      <c r="D150" s="67"/>
      <c r="E150" s="199"/>
      <c r="F150" s="199"/>
      <c r="G150" s="200">
        <f t="shared" si="6"/>
        <v>0</v>
      </c>
      <c r="H150" s="2"/>
    </row>
    <row r="151" spans="1:8" ht="15" customHeight="1" x14ac:dyDescent="0.3">
      <c r="A151" s="62">
        <f t="shared" si="5"/>
        <v>132</v>
      </c>
      <c r="B151" s="65"/>
      <c r="C151" s="66"/>
      <c r="D151" s="67"/>
      <c r="E151" s="199"/>
      <c r="F151" s="199"/>
      <c r="G151" s="200">
        <f t="shared" si="6"/>
        <v>0</v>
      </c>
      <c r="H151" s="2"/>
    </row>
    <row r="152" spans="1:8" ht="15" customHeight="1" x14ac:dyDescent="0.3">
      <c r="A152" s="62">
        <f t="shared" si="5"/>
        <v>133</v>
      </c>
      <c r="B152" s="65"/>
      <c r="C152" s="66"/>
      <c r="D152" s="67"/>
      <c r="E152" s="199"/>
      <c r="F152" s="199"/>
      <c r="G152" s="200">
        <f t="shared" si="6"/>
        <v>0</v>
      </c>
      <c r="H152" s="2"/>
    </row>
    <row r="153" spans="1:8" ht="15" customHeight="1" x14ac:dyDescent="0.3">
      <c r="A153" s="62">
        <f t="shared" si="5"/>
        <v>134</v>
      </c>
      <c r="B153" s="65"/>
      <c r="C153" s="66"/>
      <c r="D153" s="67"/>
      <c r="E153" s="199"/>
      <c r="F153" s="199"/>
      <c r="G153" s="200">
        <f t="shared" si="6"/>
        <v>0</v>
      </c>
      <c r="H153" s="2"/>
    </row>
    <row r="154" spans="1:8" ht="15" customHeight="1" x14ac:dyDescent="0.3">
      <c r="A154" s="62">
        <f t="shared" si="5"/>
        <v>135</v>
      </c>
      <c r="B154" s="65"/>
      <c r="C154" s="66"/>
      <c r="D154" s="67"/>
      <c r="E154" s="199"/>
      <c r="F154" s="199"/>
      <c r="G154" s="200">
        <f t="shared" si="6"/>
        <v>0</v>
      </c>
      <c r="H154" s="2"/>
    </row>
    <row r="155" spans="1:8" ht="15" customHeight="1" x14ac:dyDescent="0.3">
      <c r="A155" s="62">
        <f t="shared" si="5"/>
        <v>136</v>
      </c>
      <c r="B155" s="65"/>
      <c r="C155" s="66"/>
      <c r="D155" s="67"/>
      <c r="E155" s="199"/>
      <c r="F155" s="199"/>
      <c r="G155" s="200">
        <f t="shared" si="6"/>
        <v>0</v>
      </c>
      <c r="H155" s="2"/>
    </row>
    <row r="156" spans="1:8" ht="15" customHeight="1" x14ac:dyDescent="0.3">
      <c r="A156" s="62">
        <f t="shared" si="5"/>
        <v>137</v>
      </c>
      <c r="B156" s="65"/>
      <c r="C156" s="66"/>
      <c r="D156" s="67"/>
      <c r="E156" s="199"/>
      <c r="F156" s="199"/>
      <c r="G156" s="200">
        <f t="shared" si="6"/>
        <v>0</v>
      </c>
      <c r="H156" s="2"/>
    </row>
    <row r="157" spans="1:8" ht="15" customHeight="1" x14ac:dyDescent="0.3">
      <c r="A157" s="62">
        <f t="shared" si="5"/>
        <v>138</v>
      </c>
      <c r="B157" s="65"/>
      <c r="C157" s="66"/>
      <c r="D157" s="67"/>
      <c r="E157" s="199"/>
      <c r="F157" s="199"/>
      <c r="G157" s="200">
        <f t="shared" si="6"/>
        <v>0</v>
      </c>
      <c r="H157" s="2"/>
    </row>
    <row r="158" spans="1:8" ht="15" customHeight="1" x14ac:dyDescent="0.3">
      <c r="A158" s="62">
        <f t="shared" si="5"/>
        <v>139</v>
      </c>
      <c r="B158" s="65"/>
      <c r="C158" s="66"/>
      <c r="D158" s="67"/>
      <c r="E158" s="199"/>
      <c r="F158" s="199"/>
      <c r="G158" s="200">
        <f t="shared" si="6"/>
        <v>0</v>
      </c>
      <c r="H158" s="2"/>
    </row>
    <row r="159" spans="1:8" ht="15" customHeight="1" x14ac:dyDescent="0.3">
      <c r="A159" s="62">
        <f t="shared" si="5"/>
        <v>140</v>
      </c>
      <c r="B159" s="65"/>
      <c r="C159" s="66"/>
      <c r="D159" s="67"/>
      <c r="E159" s="199"/>
      <c r="F159" s="199"/>
      <c r="G159" s="200">
        <f t="shared" si="6"/>
        <v>0</v>
      </c>
      <c r="H159" s="2"/>
    </row>
    <row r="160" spans="1:8" ht="15" customHeight="1" x14ac:dyDescent="0.3">
      <c r="A160" s="62">
        <f t="shared" si="5"/>
        <v>141</v>
      </c>
      <c r="B160" s="65"/>
      <c r="C160" s="66"/>
      <c r="D160" s="67"/>
      <c r="E160" s="199"/>
      <c r="F160" s="199"/>
      <c r="G160" s="200">
        <f t="shared" si="6"/>
        <v>0</v>
      </c>
      <c r="H160" s="2"/>
    </row>
    <row r="161" spans="1:8" ht="15" customHeight="1" x14ac:dyDescent="0.3">
      <c r="A161" s="62">
        <f t="shared" si="5"/>
        <v>142</v>
      </c>
      <c r="B161" s="65"/>
      <c r="C161" s="66"/>
      <c r="D161" s="67"/>
      <c r="E161" s="199"/>
      <c r="F161" s="199"/>
      <c r="G161" s="200">
        <f t="shared" si="6"/>
        <v>0</v>
      </c>
      <c r="H161" s="2"/>
    </row>
    <row r="162" spans="1:8" ht="15" customHeight="1" x14ac:dyDescent="0.3">
      <c r="A162" s="62">
        <f t="shared" si="5"/>
        <v>143</v>
      </c>
      <c r="B162" s="65"/>
      <c r="C162" s="66"/>
      <c r="D162" s="67"/>
      <c r="E162" s="199"/>
      <c r="F162" s="199"/>
      <c r="G162" s="200">
        <f t="shared" si="6"/>
        <v>0</v>
      </c>
      <c r="H162" s="2"/>
    </row>
    <row r="163" spans="1:8" ht="15" customHeight="1" x14ac:dyDescent="0.3">
      <c r="A163" s="62">
        <f t="shared" si="5"/>
        <v>144</v>
      </c>
      <c r="B163" s="65"/>
      <c r="C163" s="66"/>
      <c r="D163" s="67"/>
      <c r="E163" s="199"/>
      <c r="F163" s="199"/>
      <c r="G163" s="200">
        <f t="shared" si="6"/>
        <v>0</v>
      </c>
      <c r="H163" s="2"/>
    </row>
    <row r="164" spans="1:8" ht="15" customHeight="1" x14ac:dyDescent="0.3">
      <c r="A164" s="62">
        <f t="shared" si="5"/>
        <v>145</v>
      </c>
      <c r="B164" s="65"/>
      <c r="C164" s="66"/>
      <c r="D164" s="67"/>
      <c r="E164" s="199"/>
      <c r="F164" s="199"/>
      <c r="G164" s="200">
        <f t="shared" si="6"/>
        <v>0</v>
      </c>
      <c r="H164" s="2"/>
    </row>
    <row r="165" spans="1:8" ht="15" customHeight="1" x14ac:dyDescent="0.3">
      <c r="A165" s="62">
        <f t="shared" si="5"/>
        <v>146</v>
      </c>
      <c r="B165" s="65"/>
      <c r="C165" s="66"/>
      <c r="D165" s="67"/>
      <c r="E165" s="199"/>
      <c r="F165" s="199"/>
      <c r="G165" s="200">
        <f t="shared" si="6"/>
        <v>0</v>
      </c>
      <c r="H165" s="2"/>
    </row>
    <row r="166" spans="1:8" ht="15" customHeight="1" x14ac:dyDescent="0.3">
      <c r="A166" s="62">
        <f t="shared" si="5"/>
        <v>147</v>
      </c>
      <c r="B166" s="65"/>
      <c r="C166" s="66"/>
      <c r="D166" s="67"/>
      <c r="E166" s="199"/>
      <c r="F166" s="199"/>
      <c r="G166" s="200">
        <f t="shared" si="6"/>
        <v>0</v>
      </c>
      <c r="H166" s="2"/>
    </row>
    <row r="167" spans="1:8" ht="15" customHeight="1" x14ac:dyDescent="0.3">
      <c r="A167" s="62">
        <f t="shared" si="5"/>
        <v>148</v>
      </c>
      <c r="B167" s="65"/>
      <c r="C167" s="66"/>
      <c r="D167" s="67"/>
      <c r="E167" s="199"/>
      <c r="F167" s="199"/>
      <c r="G167" s="200">
        <f t="shared" si="6"/>
        <v>0</v>
      </c>
      <c r="H167" s="2"/>
    </row>
    <row r="168" spans="1:8" ht="15" customHeight="1" x14ac:dyDescent="0.3">
      <c r="A168" s="62">
        <f t="shared" si="5"/>
        <v>149</v>
      </c>
      <c r="B168" s="65"/>
      <c r="C168" s="66"/>
      <c r="D168" s="67"/>
      <c r="E168" s="199"/>
      <c r="F168" s="199"/>
      <c r="G168" s="200">
        <f t="shared" si="6"/>
        <v>0</v>
      </c>
      <c r="H168" s="2"/>
    </row>
    <row r="169" spans="1:8" ht="15" customHeight="1" x14ac:dyDescent="0.3">
      <c r="A169" s="62">
        <f t="shared" si="5"/>
        <v>150</v>
      </c>
      <c r="B169" s="65"/>
      <c r="C169" s="66"/>
      <c r="D169" s="67"/>
      <c r="E169" s="199"/>
      <c r="F169" s="199"/>
      <c r="G169" s="200">
        <f t="shared" si="6"/>
        <v>0</v>
      </c>
      <c r="H169" s="2"/>
    </row>
    <row r="170" spans="1:8" ht="15" customHeight="1" x14ac:dyDescent="0.3">
      <c r="A170" s="62">
        <f t="shared" si="5"/>
        <v>151</v>
      </c>
      <c r="B170" s="65"/>
      <c r="C170" s="66"/>
      <c r="D170" s="67"/>
      <c r="E170" s="199"/>
      <c r="F170" s="199"/>
      <c r="G170" s="200">
        <f t="shared" si="6"/>
        <v>0</v>
      </c>
      <c r="H170" s="2"/>
    </row>
    <row r="171" spans="1:8" ht="15" customHeight="1" x14ac:dyDescent="0.3">
      <c r="A171" s="62">
        <f t="shared" si="5"/>
        <v>152</v>
      </c>
      <c r="B171" s="65"/>
      <c r="C171" s="66"/>
      <c r="D171" s="67"/>
      <c r="E171" s="199"/>
      <c r="F171" s="199"/>
      <c r="G171" s="200">
        <f t="shared" si="6"/>
        <v>0</v>
      </c>
      <c r="H171" s="2"/>
    </row>
    <row r="172" spans="1:8" ht="15" customHeight="1" x14ac:dyDescent="0.3">
      <c r="A172" s="62">
        <f t="shared" si="5"/>
        <v>153</v>
      </c>
      <c r="B172" s="65"/>
      <c r="C172" s="66"/>
      <c r="D172" s="67"/>
      <c r="E172" s="199"/>
      <c r="F172" s="199"/>
      <c r="G172" s="200">
        <f t="shared" si="6"/>
        <v>0</v>
      </c>
      <c r="H172" s="2"/>
    </row>
    <row r="173" spans="1:8" ht="15" customHeight="1" x14ac:dyDescent="0.3">
      <c r="A173" s="62">
        <f t="shared" si="5"/>
        <v>154</v>
      </c>
      <c r="B173" s="65"/>
      <c r="C173" s="66"/>
      <c r="D173" s="67"/>
      <c r="E173" s="199"/>
      <c r="F173" s="199"/>
      <c r="G173" s="200">
        <f t="shared" si="6"/>
        <v>0</v>
      </c>
      <c r="H173" s="2"/>
    </row>
    <row r="174" spans="1:8" ht="15" customHeight="1" x14ac:dyDescent="0.3">
      <c r="A174" s="62">
        <f t="shared" si="5"/>
        <v>155</v>
      </c>
      <c r="B174" s="65"/>
      <c r="C174" s="66"/>
      <c r="D174" s="67"/>
      <c r="E174" s="199"/>
      <c r="F174" s="199"/>
      <c r="G174" s="200">
        <f t="shared" si="6"/>
        <v>0</v>
      </c>
      <c r="H174" s="2"/>
    </row>
    <row r="175" spans="1:8" ht="15" customHeight="1" x14ac:dyDescent="0.3">
      <c r="A175" s="62">
        <f t="shared" si="5"/>
        <v>156</v>
      </c>
      <c r="B175" s="65"/>
      <c r="C175" s="66"/>
      <c r="D175" s="67"/>
      <c r="E175" s="199"/>
      <c r="F175" s="199"/>
      <c r="G175" s="200">
        <f t="shared" si="6"/>
        <v>0</v>
      </c>
      <c r="H175" s="2"/>
    </row>
    <row r="176" spans="1:8" ht="15" customHeight="1" x14ac:dyDescent="0.3">
      <c r="A176" s="62">
        <f t="shared" si="5"/>
        <v>157</v>
      </c>
      <c r="B176" s="65"/>
      <c r="C176" s="66"/>
      <c r="D176" s="67"/>
      <c r="E176" s="199"/>
      <c r="F176" s="199"/>
      <c r="G176" s="200">
        <f t="shared" si="6"/>
        <v>0</v>
      </c>
      <c r="H176" s="2"/>
    </row>
    <row r="177" spans="1:8" ht="15" customHeight="1" x14ac:dyDescent="0.3">
      <c r="A177" s="62">
        <f t="shared" si="5"/>
        <v>158</v>
      </c>
      <c r="B177" s="65"/>
      <c r="C177" s="66"/>
      <c r="D177" s="67"/>
      <c r="E177" s="199"/>
      <c r="F177" s="199"/>
      <c r="G177" s="200">
        <f t="shared" si="6"/>
        <v>0</v>
      </c>
      <c r="H177" s="2"/>
    </row>
    <row r="178" spans="1:8" ht="15" customHeight="1" x14ac:dyDescent="0.3">
      <c r="A178" s="62">
        <f t="shared" si="5"/>
        <v>159</v>
      </c>
      <c r="B178" s="65"/>
      <c r="C178" s="66"/>
      <c r="D178" s="67"/>
      <c r="E178" s="199"/>
      <c r="F178" s="199"/>
      <c r="G178" s="200">
        <f t="shared" si="6"/>
        <v>0</v>
      </c>
      <c r="H178" s="2"/>
    </row>
    <row r="179" spans="1:8" ht="15" customHeight="1" x14ac:dyDescent="0.3">
      <c r="A179" s="62">
        <f t="shared" si="5"/>
        <v>160</v>
      </c>
      <c r="B179" s="65"/>
      <c r="C179" s="66"/>
      <c r="D179" s="67"/>
      <c r="E179" s="199"/>
      <c r="F179" s="199"/>
      <c r="G179" s="200">
        <f t="shared" si="6"/>
        <v>0</v>
      </c>
      <c r="H179" s="2"/>
    </row>
    <row r="180" spans="1:8" ht="15" customHeight="1" x14ac:dyDescent="0.3">
      <c r="A180" s="62">
        <f t="shared" si="5"/>
        <v>161</v>
      </c>
      <c r="B180" s="65"/>
      <c r="C180" s="66"/>
      <c r="D180" s="67"/>
      <c r="E180" s="199"/>
      <c r="F180" s="199"/>
      <c r="G180" s="200">
        <f t="shared" si="6"/>
        <v>0</v>
      </c>
      <c r="H180" s="2"/>
    </row>
    <row r="181" spans="1:8" ht="15" customHeight="1" x14ac:dyDescent="0.3">
      <c r="A181" s="62">
        <f t="shared" si="5"/>
        <v>162</v>
      </c>
      <c r="B181" s="65"/>
      <c r="C181" s="66"/>
      <c r="D181" s="67"/>
      <c r="E181" s="199"/>
      <c r="F181" s="199"/>
      <c r="G181" s="200">
        <f t="shared" si="6"/>
        <v>0</v>
      </c>
      <c r="H181" s="2"/>
    </row>
    <row r="182" spans="1:8" ht="15" customHeight="1" x14ac:dyDescent="0.3">
      <c r="A182" s="62">
        <f t="shared" si="5"/>
        <v>163</v>
      </c>
      <c r="B182" s="65"/>
      <c r="C182" s="66"/>
      <c r="D182" s="67"/>
      <c r="E182" s="199"/>
      <c r="F182" s="199"/>
      <c r="G182" s="200">
        <f t="shared" si="6"/>
        <v>0</v>
      </c>
      <c r="H182" s="2"/>
    </row>
    <row r="183" spans="1:8" ht="15" customHeight="1" x14ac:dyDescent="0.3">
      <c r="A183" s="62">
        <f t="shared" si="5"/>
        <v>164</v>
      </c>
      <c r="B183" s="65"/>
      <c r="C183" s="66"/>
      <c r="D183" s="67"/>
      <c r="E183" s="199"/>
      <c r="F183" s="199"/>
      <c r="G183" s="200">
        <f t="shared" si="6"/>
        <v>0</v>
      </c>
      <c r="H183" s="2"/>
    </row>
    <row r="184" spans="1:8" ht="15" customHeight="1" x14ac:dyDescent="0.3">
      <c r="A184" s="62">
        <f t="shared" si="5"/>
        <v>165</v>
      </c>
      <c r="B184" s="65"/>
      <c r="C184" s="66"/>
      <c r="D184" s="67"/>
      <c r="E184" s="199"/>
      <c r="F184" s="199"/>
      <c r="G184" s="200">
        <f t="shared" si="6"/>
        <v>0</v>
      </c>
      <c r="H184" s="2"/>
    </row>
    <row r="185" spans="1:8" ht="15" customHeight="1" x14ac:dyDescent="0.3">
      <c r="A185" s="62">
        <f t="shared" si="5"/>
        <v>166</v>
      </c>
      <c r="B185" s="65"/>
      <c r="C185" s="66"/>
      <c r="D185" s="67"/>
      <c r="E185" s="199"/>
      <c r="F185" s="199"/>
      <c r="G185" s="200">
        <f t="shared" si="6"/>
        <v>0</v>
      </c>
      <c r="H185" s="2"/>
    </row>
    <row r="186" spans="1:8" ht="15" customHeight="1" x14ac:dyDescent="0.3">
      <c r="A186" s="62">
        <f t="shared" si="5"/>
        <v>167</v>
      </c>
      <c r="B186" s="65"/>
      <c r="C186" s="66"/>
      <c r="D186" s="67"/>
      <c r="E186" s="199"/>
      <c r="F186" s="199"/>
      <c r="G186" s="200">
        <f t="shared" si="6"/>
        <v>0</v>
      </c>
      <c r="H186" s="2"/>
    </row>
    <row r="187" spans="1:8" ht="15" customHeight="1" x14ac:dyDescent="0.3">
      <c r="A187" s="62">
        <f t="shared" si="5"/>
        <v>168</v>
      </c>
      <c r="B187" s="65"/>
      <c r="C187" s="66"/>
      <c r="D187" s="67"/>
      <c r="E187" s="199"/>
      <c r="F187" s="199"/>
      <c r="G187" s="200">
        <f t="shared" si="6"/>
        <v>0</v>
      </c>
      <c r="H187" s="2"/>
    </row>
    <row r="188" spans="1:8" ht="15" customHeight="1" x14ac:dyDescent="0.3">
      <c r="A188" s="62">
        <f t="shared" si="5"/>
        <v>169</v>
      </c>
      <c r="B188" s="65"/>
      <c r="C188" s="66"/>
      <c r="D188" s="67"/>
      <c r="E188" s="199"/>
      <c r="F188" s="199"/>
      <c r="G188" s="200">
        <f t="shared" si="6"/>
        <v>0</v>
      </c>
      <c r="H188" s="2"/>
    </row>
    <row r="189" spans="1:8" ht="15" customHeight="1" x14ac:dyDescent="0.3">
      <c r="A189" s="62">
        <f t="shared" si="5"/>
        <v>170</v>
      </c>
      <c r="B189" s="65"/>
      <c r="C189" s="66"/>
      <c r="D189" s="67"/>
      <c r="E189" s="199"/>
      <c r="F189" s="199"/>
      <c r="G189" s="200">
        <f t="shared" si="6"/>
        <v>0</v>
      </c>
      <c r="H189" s="2"/>
    </row>
    <row r="190" spans="1:8" ht="15" customHeight="1" x14ac:dyDescent="0.3">
      <c r="A190" s="62">
        <f t="shared" si="5"/>
        <v>171</v>
      </c>
      <c r="B190" s="65"/>
      <c r="C190" s="66"/>
      <c r="D190" s="67"/>
      <c r="E190" s="199"/>
      <c r="F190" s="199"/>
      <c r="G190" s="200">
        <f t="shared" si="6"/>
        <v>0</v>
      </c>
      <c r="H190" s="2"/>
    </row>
    <row r="191" spans="1:8" ht="15" customHeight="1" x14ac:dyDescent="0.3">
      <c r="A191" s="62">
        <f t="shared" si="5"/>
        <v>172</v>
      </c>
      <c r="B191" s="65"/>
      <c r="C191" s="66"/>
      <c r="D191" s="67"/>
      <c r="E191" s="199"/>
      <c r="F191" s="199"/>
      <c r="G191" s="200">
        <f t="shared" si="6"/>
        <v>0</v>
      </c>
      <c r="H191" s="2"/>
    </row>
    <row r="192" spans="1:8" ht="15" customHeight="1" x14ac:dyDescent="0.3">
      <c r="A192" s="62">
        <f t="shared" si="5"/>
        <v>173</v>
      </c>
      <c r="B192" s="65"/>
      <c r="C192" s="66"/>
      <c r="D192" s="67"/>
      <c r="E192" s="199"/>
      <c r="F192" s="199"/>
      <c r="G192" s="200">
        <f t="shared" si="6"/>
        <v>0</v>
      </c>
      <c r="H192" s="2"/>
    </row>
    <row r="193" spans="1:8" ht="15" customHeight="1" x14ac:dyDescent="0.3">
      <c r="A193" s="62">
        <f t="shared" si="5"/>
        <v>174</v>
      </c>
      <c r="B193" s="65"/>
      <c r="C193" s="66"/>
      <c r="D193" s="67"/>
      <c r="E193" s="199"/>
      <c r="F193" s="199"/>
      <c r="G193" s="200">
        <f t="shared" si="6"/>
        <v>0</v>
      </c>
      <c r="H193" s="2"/>
    </row>
    <row r="194" spans="1:8" ht="15" customHeight="1" x14ac:dyDescent="0.3">
      <c r="A194" s="62">
        <f t="shared" si="5"/>
        <v>175</v>
      </c>
      <c r="B194" s="65"/>
      <c r="C194" s="66"/>
      <c r="D194" s="67"/>
      <c r="E194" s="199"/>
      <c r="F194" s="199"/>
      <c r="G194" s="200">
        <f t="shared" si="6"/>
        <v>0</v>
      </c>
      <c r="H194" s="2"/>
    </row>
    <row r="195" spans="1:8" ht="15" customHeight="1" x14ac:dyDescent="0.3">
      <c r="A195" s="62">
        <f t="shared" si="5"/>
        <v>176</v>
      </c>
      <c r="B195" s="65"/>
      <c r="C195" s="66"/>
      <c r="D195" s="67"/>
      <c r="E195" s="199"/>
      <c r="F195" s="199"/>
      <c r="G195" s="200">
        <f t="shared" si="6"/>
        <v>0</v>
      </c>
      <c r="H195" s="2"/>
    </row>
    <row r="196" spans="1:8" ht="15" customHeight="1" x14ac:dyDescent="0.3">
      <c r="A196" s="62">
        <f t="shared" si="5"/>
        <v>177</v>
      </c>
      <c r="B196" s="65"/>
      <c r="C196" s="66"/>
      <c r="D196" s="67"/>
      <c r="E196" s="199"/>
      <c r="F196" s="199"/>
      <c r="G196" s="200">
        <f t="shared" si="6"/>
        <v>0</v>
      </c>
      <c r="H196" s="2"/>
    </row>
    <row r="197" spans="1:8" ht="15" customHeight="1" x14ac:dyDescent="0.3">
      <c r="A197" s="62">
        <f t="shared" si="5"/>
        <v>178</v>
      </c>
      <c r="B197" s="65"/>
      <c r="C197" s="66"/>
      <c r="D197" s="67"/>
      <c r="E197" s="199"/>
      <c r="F197" s="199"/>
      <c r="G197" s="200">
        <f t="shared" si="6"/>
        <v>0</v>
      </c>
      <c r="H197" s="2"/>
    </row>
    <row r="198" spans="1:8" ht="15" customHeight="1" x14ac:dyDescent="0.3">
      <c r="A198" s="62">
        <f t="shared" si="5"/>
        <v>179</v>
      </c>
      <c r="B198" s="65"/>
      <c r="C198" s="66"/>
      <c r="D198" s="67"/>
      <c r="E198" s="199"/>
      <c r="F198" s="199"/>
      <c r="G198" s="200">
        <f t="shared" si="6"/>
        <v>0</v>
      </c>
      <c r="H198" s="2"/>
    </row>
    <row r="199" spans="1:8" ht="15" customHeight="1" x14ac:dyDescent="0.3">
      <c r="A199" s="62">
        <f t="shared" si="5"/>
        <v>180</v>
      </c>
      <c r="B199" s="65"/>
      <c r="C199" s="66"/>
      <c r="D199" s="67"/>
      <c r="E199" s="199"/>
      <c r="F199" s="199"/>
      <c r="G199" s="200">
        <f t="shared" si="6"/>
        <v>0</v>
      </c>
      <c r="H199" s="2"/>
    </row>
    <row r="200" spans="1:8" ht="15" customHeight="1" x14ac:dyDescent="0.3">
      <c r="A200" s="62">
        <f t="shared" si="5"/>
        <v>181</v>
      </c>
      <c r="B200" s="65"/>
      <c r="C200" s="66"/>
      <c r="D200" s="67"/>
      <c r="E200" s="199"/>
      <c r="F200" s="199"/>
      <c r="G200" s="200">
        <f t="shared" si="6"/>
        <v>0</v>
      </c>
      <c r="H200" s="2"/>
    </row>
    <row r="201" spans="1:8" ht="15" customHeight="1" x14ac:dyDescent="0.3">
      <c r="A201" s="62">
        <f t="shared" si="5"/>
        <v>182</v>
      </c>
      <c r="B201" s="65"/>
      <c r="C201" s="66"/>
      <c r="D201" s="67"/>
      <c r="E201" s="199"/>
      <c r="F201" s="199"/>
      <c r="G201" s="200">
        <f t="shared" si="6"/>
        <v>0</v>
      </c>
      <c r="H201" s="2"/>
    </row>
    <row r="202" spans="1:8" ht="15" customHeight="1" x14ac:dyDescent="0.3">
      <c r="A202" s="62">
        <f t="shared" si="5"/>
        <v>183</v>
      </c>
      <c r="B202" s="65"/>
      <c r="C202" s="66"/>
      <c r="D202" s="67"/>
      <c r="E202" s="199"/>
      <c r="F202" s="199"/>
      <c r="G202" s="200">
        <f t="shared" si="6"/>
        <v>0</v>
      </c>
      <c r="H202" s="2"/>
    </row>
    <row r="203" spans="1:8" ht="15" customHeight="1" x14ac:dyDescent="0.3">
      <c r="A203" s="62">
        <f t="shared" si="5"/>
        <v>184</v>
      </c>
      <c r="B203" s="65"/>
      <c r="C203" s="66"/>
      <c r="D203" s="67"/>
      <c r="E203" s="199"/>
      <c r="F203" s="199"/>
      <c r="G203" s="200">
        <f t="shared" si="6"/>
        <v>0</v>
      </c>
      <c r="H203" s="2"/>
    </row>
    <row r="204" spans="1:8" ht="15" customHeight="1" x14ac:dyDescent="0.3">
      <c r="A204" s="62">
        <f t="shared" si="5"/>
        <v>185</v>
      </c>
      <c r="B204" s="65"/>
      <c r="C204" s="66"/>
      <c r="D204" s="67"/>
      <c r="E204" s="199"/>
      <c r="F204" s="199"/>
      <c r="G204" s="200">
        <f t="shared" si="6"/>
        <v>0</v>
      </c>
      <c r="H204" s="2"/>
    </row>
    <row r="205" spans="1:8" ht="15" customHeight="1" x14ac:dyDescent="0.3">
      <c r="A205" s="62">
        <f t="shared" si="5"/>
        <v>186</v>
      </c>
      <c r="B205" s="65"/>
      <c r="C205" s="66"/>
      <c r="D205" s="67"/>
      <c r="E205" s="199"/>
      <c r="F205" s="199"/>
      <c r="G205" s="200">
        <f t="shared" si="6"/>
        <v>0</v>
      </c>
      <c r="H205" s="2"/>
    </row>
    <row r="206" spans="1:8" ht="15" customHeight="1" x14ac:dyDescent="0.3">
      <c r="A206" s="62">
        <f t="shared" si="5"/>
        <v>187</v>
      </c>
      <c r="B206" s="65"/>
      <c r="C206" s="66"/>
      <c r="D206" s="67"/>
      <c r="E206" s="199"/>
      <c r="F206" s="199"/>
      <c r="G206" s="200">
        <f t="shared" si="6"/>
        <v>0</v>
      </c>
      <c r="H206" s="2"/>
    </row>
    <row r="207" spans="1:8" ht="15" customHeight="1" x14ac:dyDescent="0.3">
      <c r="A207" s="62">
        <f t="shared" si="5"/>
        <v>188</v>
      </c>
      <c r="B207" s="65"/>
      <c r="C207" s="66"/>
      <c r="D207" s="67"/>
      <c r="E207" s="199"/>
      <c r="F207" s="199"/>
      <c r="G207" s="200">
        <f t="shared" si="6"/>
        <v>0</v>
      </c>
      <c r="H207" s="2"/>
    </row>
    <row r="208" spans="1:8" ht="15" customHeight="1" x14ac:dyDescent="0.3">
      <c r="A208" s="62">
        <f t="shared" si="5"/>
        <v>189</v>
      </c>
      <c r="B208" s="65"/>
      <c r="C208" s="66"/>
      <c r="D208" s="67"/>
      <c r="E208" s="199"/>
      <c r="F208" s="199"/>
      <c r="G208" s="200">
        <f t="shared" si="6"/>
        <v>0</v>
      </c>
      <c r="H208" s="2"/>
    </row>
    <row r="209" spans="1:8" ht="15" customHeight="1" x14ac:dyDescent="0.3">
      <c r="A209" s="62">
        <f t="shared" si="5"/>
        <v>190</v>
      </c>
      <c r="B209" s="65"/>
      <c r="C209" s="66"/>
      <c r="D209" s="67"/>
      <c r="E209" s="199"/>
      <c r="F209" s="199"/>
      <c r="G209" s="200">
        <f t="shared" si="6"/>
        <v>0</v>
      </c>
      <c r="H209" s="2"/>
    </row>
    <row r="210" spans="1:8" ht="15" customHeight="1" x14ac:dyDescent="0.3">
      <c r="A210" s="62">
        <f t="shared" si="5"/>
        <v>191</v>
      </c>
      <c r="B210" s="65"/>
      <c r="C210" s="66"/>
      <c r="D210" s="67"/>
      <c r="E210" s="199"/>
      <c r="F210" s="199"/>
      <c r="G210" s="200">
        <f t="shared" si="6"/>
        <v>0</v>
      </c>
      <c r="H210" s="2"/>
    </row>
    <row r="211" spans="1:8" ht="15" customHeight="1" x14ac:dyDescent="0.3">
      <c r="A211" s="62">
        <f t="shared" si="5"/>
        <v>192</v>
      </c>
      <c r="B211" s="65"/>
      <c r="C211" s="66"/>
      <c r="D211" s="67"/>
      <c r="E211" s="199"/>
      <c r="F211" s="199"/>
      <c r="G211" s="200">
        <f t="shared" si="6"/>
        <v>0</v>
      </c>
      <c r="H211" s="2"/>
    </row>
    <row r="212" spans="1:8" ht="15" customHeight="1" x14ac:dyDescent="0.3">
      <c r="A212" s="62">
        <f t="shared" si="5"/>
        <v>193</v>
      </c>
      <c r="B212" s="65"/>
      <c r="C212" s="66"/>
      <c r="D212" s="67"/>
      <c r="E212" s="199"/>
      <c r="F212" s="199"/>
      <c r="G212" s="200">
        <f t="shared" si="6"/>
        <v>0</v>
      </c>
      <c r="H212" s="2"/>
    </row>
    <row r="213" spans="1:8" ht="15" customHeight="1" x14ac:dyDescent="0.3">
      <c r="A213" s="62">
        <f t="shared" si="5"/>
        <v>194</v>
      </c>
      <c r="B213" s="65"/>
      <c r="C213" s="66"/>
      <c r="D213" s="67"/>
      <c r="E213" s="199"/>
      <c r="F213" s="199"/>
      <c r="G213" s="200">
        <f t="shared" ref="G213:G219" si="7">G212+E213-F213</f>
        <v>0</v>
      </c>
      <c r="H213" s="2"/>
    </row>
    <row r="214" spans="1:8" ht="15" customHeight="1" x14ac:dyDescent="0.3">
      <c r="A214" s="62">
        <f t="shared" si="5"/>
        <v>195</v>
      </c>
      <c r="B214" s="65"/>
      <c r="C214" s="66"/>
      <c r="D214" s="67"/>
      <c r="E214" s="199"/>
      <c r="F214" s="199"/>
      <c r="G214" s="200">
        <f t="shared" si="7"/>
        <v>0</v>
      </c>
      <c r="H214" s="2"/>
    </row>
    <row r="215" spans="1:8" ht="15" customHeight="1" x14ac:dyDescent="0.3">
      <c r="A215" s="62">
        <f t="shared" si="5"/>
        <v>196</v>
      </c>
      <c r="B215" s="65"/>
      <c r="C215" s="66"/>
      <c r="D215" s="67"/>
      <c r="E215" s="199"/>
      <c r="F215" s="199"/>
      <c r="G215" s="200">
        <f t="shared" si="7"/>
        <v>0</v>
      </c>
      <c r="H215" s="2"/>
    </row>
    <row r="216" spans="1:8" ht="15" customHeight="1" x14ac:dyDescent="0.3">
      <c r="A216" s="62">
        <f t="shared" si="5"/>
        <v>197</v>
      </c>
      <c r="B216" s="65"/>
      <c r="C216" s="66"/>
      <c r="D216" s="67"/>
      <c r="E216" s="199"/>
      <c r="F216" s="199"/>
      <c r="G216" s="200">
        <f t="shared" si="7"/>
        <v>0</v>
      </c>
      <c r="H216" s="2"/>
    </row>
    <row r="217" spans="1:8" ht="15" customHeight="1" x14ac:dyDescent="0.3">
      <c r="A217" s="62">
        <f t="shared" si="5"/>
        <v>198</v>
      </c>
      <c r="B217" s="65"/>
      <c r="C217" s="66"/>
      <c r="D217" s="67"/>
      <c r="E217" s="199"/>
      <c r="F217" s="199"/>
      <c r="G217" s="200">
        <f t="shared" si="7"/>
        <v>0</v>
      </c>
      <c r="H217" s="2"/>
    </row>
    <row r="218" spans="1:8" ht="15" customHeight="1" x14ac:dyDescent="0.3">
      <c r="A218" s="62">
        <f t="shared" si="5"/>
        <v>199</v>
      </c>
      <c r="B218" s="65"/>
      <c r="C218" s="66"/>
      <c r="D218" s="67"/>
      <c r="E218" s="199"/>
      <c r="F218" s="199"/>
      <c r="G218" s="200">
        <f t="shared" si="7"/>
        <v>0</v>
      </c>
      <c r="H218" s="2"/>
    </row>
    <row r="219" spans="1:8" ht="15" customHeight="1" x14ac:dyDescent="0.3">
      <c r="A219" s="62">
        <f t="shared" si="5"/>
        <v>200</v>
      </c>
      <c r="B219" s="65"/>
      <c r="C219" s="66"/>
      <c r="D219" s="67"/>
      <c r="E219" s="199"/>
      <c r="F219" s="199"/>
      <c r="G219" s="200">
        <f t="shared" si="7"/>
        <v>0</v>
      </c>
      <c r="H219" s="2"/>
    </row>
    <row r="220" spans="1:8" ht="15" customHeight="1" x14ac:dyDescent="0.3">
      <c r="B220" s="41"/>
      <c r="C220" s="43"/>
      <c r="D220" s="50"/>
      <c r="E220" s="42"/>
      <c r="F220" s="51"/>
      <c r="G220" s="71"/>
      <c r="H220" s="52"/>
    </row>
    <row r="221" spans="1:8" ht="15" customHeight="1" x14ac:dyDescent="0.3">
      <c r="B221" s="41"/>
      <c r="C221" s="43"/>
      <c r="D221" s="50"/>
      <c r="E221" s="42"/>
      <c r="F221" s="51"/>
      <c r="G221" s="71"/>
      <c r="H221" s="52"/>
    </row>
    <row r="222" spans="1:8" ht="15" customHeight="1" x14ac:dyDescent="0.3">
      <c r="B222" s="41" t="s">
        <v>1</v>
      </c>
      <c r="C222" s="43"/>
      <c r="D222" s="50"/>
      <c r="E222" s="42"/>
      <c r="F222" s="51"/>
      <c r="G222" s="71"/>
      <c r="H222" s="52"/>
    </row>
    <row r="223" spans="1:8" ht="18.75" x14ac:dyDescent="0.3">
      <c r="B223" s="41"/>
      <c r="C223" s="47"/>
      <c r="D223" s="50"/>
      <c r="E223" s="53" t="s">
        <v>191</v>
      </c>
      <c r="F223" s="54" t="s">
        <v>48</v>
      </c>
      <c r="G223" s="201">
        <f>+G219</f>
        <v>0</v>
      </c>
      <c r="H223" s="3"/>
    </row>
    <row r="224" spans="1:8" x14ac:dyDescent="0.25">
      <c r="B224" s="50"/>
      <c r="C224" s="55"/>
      <c r="D224" s="50"/>
      <c r="E224" s="3"/>
      <c r="F224" s="52"/>
      <c r="G224" s="52"/>
      <c r="H224" s="3"/>
    </row>
    <row r="225" spans="2:8" x14ac:dyDescent="0.25">
      <c r="B225" s="50"/>
      <c r="C225" s="55"/>
      <c r="D225" s="50"/>
      <c r="E225" s="3"/>
      <c r="F225" s="52"/>
      <c r="G225" s="52"/>
      <c r="H225" s="3"/>
    </row>
    <row r="226" spans="2:8" x14ac:dyDescent="0.25">
      <c r="B226" s="50"/>
      <c r="C226" s="55"/>
      <c r="D226" s="50"/>
      <c r="E226" s="3"/>
      <c r="F226" s="52"/>
      <c r="G226" s="52" t="s">
        <v>1</v>
      </c>
      <c r="H226" s="3"/>
    </row>
    <row r="227" spans="2:8" x14ac:dyDescent="0.25">
      <c r="B227" s="50"/>
      <c r="C227" s="55"/>
      <c r="D227" s="50"/>
      <c r="E227" s="3"/>
      <c r="F227" s="52"/>
      <c r="G227" s="52" t="s">
        <v>192</v>
      </c>
      <c r="H227" s="3"/>
    </row>
    <row r="228" spans="2:8" x14ac:dyDescent="0.25">
      <c r="B228" s="50"/>
      <c r="C228" s="55"/>
      <c r="D228" s="50"/>
      <c r="E228" s="3"/>
      <c r="F228" s="52"/>
      <c r="G228" s="52" t="s">
        <v>1</v>
      </c>
      <c r="H228" s="3"/>
    </row>
    <row r="229" spans="2:8" x14ac:dyDescent="0.25">
      <c r="B229" s="50"/>
      <c r="C229" s="55"/>
      <c r="D229" s="50"/>
      <c r="E229" s="3"/>
      <c r="F229" s="52"/>
      <c r="G229" s="52" t="s">
        <v>1</v>
      </c>
      <c r="H229" s="3"/>
    </row>
    <row r="230" spans="2:8" x14ac:dyDescent="0.25">
      <c r="B230" s="50"/>
      <c r="C230" s="55"/>
      <c r="D230" s="50"/>
      <c r="E230" s="3"/>
      <c r="F230" s="52"/>
      <c r="G230" s="52" t="s">
        <v>1</v>
      </c>
      <c r="H230" s="3"/>
    </row>
    <row r="231" spans="2:8" x14ac:dyDescent="0.25">
      <c r="B231" s="50"/>
      <c r="C231" s="55"/>
      <c r="D231" s="50"/>
      <c r="E231" s="3"/>
      <c r="F231" s="52"/>
      <c r="G231" s="52" t="s">
        <v>1</v>
      </c>
      <c r="H231" s="3"/>
    </row>
    <row r="232" spans="2:8" x14ac:dyDescent="0.25">
      <c r="B232" s="50"/>
      <c r="C232" s="55"/>
      <c r="D232" s="50"/>
      <c r="E232" s="3"/>
      <c r="F232" s="52"/>
      <c r="G232" s="52" t="s">
        <v>1</v>
      </c>
      <c r="H232" s="3"/>
    </row>
    <row r="233" spans="2:8" x14ac:dyDescent="0.25">
      <c r="B233" s="50"/>
      <c r="C233" s="55"/>
      <c r="D233" s="50"/>
      <c r="E233" s="3"/>
      <c r="F233" s="52"/>
      <c r="G233" s="52" t="s">
        <v>1</v>
      </c>
      <c r="H233" s="3"/>
    </row>
    <row r="234" spans="2:8" x14ac:dyDescent="0.25">
      <c r="B234" s="50"/>
      <c r="C234" s="55"/>
      <c r="D234" s="50"/>
      <c r="E234" s="3"/>
      <c r="F234" s="52"/>
      <c r="G234" s="52" t="s">
        <v>1</v>
      </c>
      <c r="H234" s="3"/>
    </row>
    <row r="235" spans="2:8" x14ac:dyDescent="0.25">
      <c r="B235" s="50"/>
      <c r="C235" s="55"/>
      <c r="D235" s="50"/>
      <c r="E235" s="3"/>
      <c r="F235" s="52"/>
      <c r="G235" s="52"/>
      <c r="H235" s="3"/>
    </row>
    <row r="236" spans="2:8" x14ac:dyDescent="0.25">
      <c r="B236" s="50"/>
      <c r="C236" s="55"/>
      <c r="D236" s="50"/>
      <c r="E236" s="3"/>
      <c r="F236" s="52"/>
      <c r="G236" s="52"/>
      <c r="H236" s="3"/>
    </row>
    <row r="237" spans="2:8" x14ac:dyDescent="0.25">
      <c r="B237" s="50"/>
      <c r="C237" s="55"/>
      <c r="D237" s="50"/>
      <c r="E237" s="3"/>
      <c r="F237" s="52"/>
      <c r="G237" s="52"/>
      <c r="H237" s="3"/>
    </row>
    <row r="238" spans="2:8" x14ac:dyDescent="0.25">
      <c r="D238" s="27"/>
      <c r="F238" s="56"/>
      <c r="G238" s="56"/>
    </row>
    <row r="239" spans="2:8" x14ac:dyDescent="0.25">
      <c r="D239" s="27"/>
      <c r="F239" s="56"/>
      <c r="G239" s="56"/>
    </row>
    <row r="240" spans="2:8" x14ac:dyDescent="0.25">
      <c r="D240" s="27"/>
      <c r="F240" s="56"/>
      <c r="G240" s="56"/>
    </row>
    <row r="241" spans="4:7" x14ac:dyDescent="0.25">
      <c r="D241" s="27"/>
      <c r="F241" s="56"/>
      <c r="G241" s="56"/>
    </row>
    <row r="242" spans="4:7" x14ac:dyDescent="0.25">
      <c r="D242" s="27"/>
      <c r="F242" s="56"/>
      <c r="G242" s="56"/>
    </row>
    <row r="243" spans="4:7" x14ac:dyDescent="0.25">
      <c r="D243" s="27"/>
      <c r="F243" s="56"/>
      <c r="G243" s="56"/>
    </row>
    <row r="244" spans="4:7" x14ac:dyDescent="0.25">
      <c r="D244" s="27"/>
      <c r="F244" s="56"/>
      <c r="G244" s="56"/>
    </row>
    <row r="245" spans="4:7" x14ac:dyDescent="0.25">
      <c r="D245" s="27"/>
      <c r="F245" s="56"/>
      <c r="G245" s="56"/>
    </row>
    <row r="246" spans="4:7" x14ac:dyDescent="0.25">
      <c r="D246" s="27"/>
      <c r="F246" s="56"/>
      <c r="G246" s="56"/>
    </row>
    <row r="247" spans="4:7" x14ac:dyDescent="0.25">
      <c r="D247" s="27"/>
      <c r="F247" s="56"/>
      <c r="G247" s="56"/>
    </row>
    <row r="248" spans="4:7" x14ac:dyDescent="0.25">
      <c r="D248" s="27"/>
      <c r="F248" s="56"/>
      <c r="G248" s="56"/>
    </row>
    <row r="249" spans="4:7" x14ac:dyDescent="0.25">
      <c r="D249" s="27"/>
      <c r="F249" s="56"/>
      <c r="G249" s="56"/>
    </row>
    <row r="250" spans="4:7" x14ac:dyDescent="0.25">
      <c r="D250" s="27"/>
      <c r="F250" s="56"/>
      <c r="G250" s="56"/>
    </row>
    <row r="251" spans="4:7" x14ac:dyDescent="0.25">
      <c r="D251" s="27"/>
      <c r="F251" s="56"/>
      <c r="G251" s="56"/>
    </row>
    <row r="252" spans="4:7" x14ac:dyDescent="0.25">
      <c r="D252" s="27"/>
      <c r="F252" s="56"/>
      <c r="G252" s="56"/>
    </row>
    <row r="253" spans="4:7" x14ac:dyDescent="0.25">
      <c r="D253" s="27"/>
      <c r="F253" s="56"/>
      <c r="G253" s="56"/>
    </row>
    <row r="254" spans="4:7" x14ac:dyDescent="0.25">
      <c r="D254" s="27"/>
      <c r="F254" s="56" t="s">
        <v>1</v>
      </c>
      <c r="G254" s="56"/>
    </row>
    <row r="255" spans="4:7" x14ac:dyDescent="0.25">
      <c r="D255" s="27"/>
      <c r="F255" s="56" t="s">
        <v>1</v>
      </c>
      <c r="G255" s="56"/>
    </row>
    <row r="256" spans="4:7" x14ac:dyDescent="0.25">
      <c r="D256" s="27"/>
      <c r="F256" s="56" t="s">
        <v>1</v>
      </c>
      <c r="G256" s="56"/>
    </row>
    <row r="257" spans="4:7" x14ac:dyDescent="0.25">
      <c r="D257" s="27"/>
      <c r="F257" s="56" t="s">
        <v>1</v>
      </c>
      <c r="G257" s="56"/>
    </row>
    <row r="258" spans="4:7" x14ac:dyDescent="0.25">
      <c r="D258" s="27"/>
      <c r="F258" s="56" t="s">
        <v>1</v>
      </c>
      <c r="G258" s="56"/>
    </row>
    <row r="259" spans="4:7" x14ac:dyDescent="0.25">
      <c r="F259" s="56"/>
      <c r="G259" s="56"/>
    </row>
    <row r="260" spans="4:7" x14ac:dyDescent="0.25">
      <c r="F260" s="56"/>
      <c r="G260" s="56"/>
    </row>
    <row r="261" spans="4:7" x14ac:dyDescent="0.25">
      <c r="F261" s="56"/>
      <c r="G261" s="56"/>
    </row>
    <row r="262" spans="4:7" x14ac:dyDescent="0.25">
      <c r="F262" s="56"/>
      <c r="G262" s="56"/>
    </row>
    <row r="263" spans="4:7" x14ac:dyDescent="0.25">
      <c r="F263" s="56"/>
      <c r="G263" s="56"/>
    </row>
    <row r="264" spans="4:7" x14ac:dyDescent="0.25">
      <c r="F264" s="56"/>
      <c r="G264" s="56"/>
    </row>
    <row r="265" spans="4:7" x14ac:dyDescent="0.25">
      <c r="F265" s="56"/>
      <c r="G265" s="56"/>
    </row>
    <row r="266" spans="4:7" x14ac:dyDescent="0.25">
      <c r="F266" s="56"/>
      <c r="G266" s="56"/>
    </row>
    <row r="267" spans="4:7" x14ac:dyDescent="0.25">
      <c r="F267" s="56"/>
      <c r="G267" s="56"/>
    </row>
    <row r="268" spans="4:7" x14ac:dyDescent="0.25">
      <c r="F268" s="56"/>
      <c r="G268" s="56"/>
    </row>
    <row r="269" spans="4:7" x14ac:dyDescent="0.25">
      <c r="F269" s="56"/>
      <c r="G269" s="56"/>
    </row>
    <row r="270" spans="4:7" x14ac:dyDescent="0.25">
      <c r="F270" s="56"/>
      <c r="G270" s="56"/>
    </row>
    <row r="271" spans="4:7" x14ac:dyDescent="0.25">
      <c r="F271" s="56"/>
      <c r="G271" s="56"/>
    </row>
    <row r="272" spans="4:7" x14ac:dyDescent="0.25">
      <c r="F272" s="56"/>
      <c r="G272" s="56"/>
    </row>
    <row r="273" spans="6:7" x14ac:dyDescent="0.25">
      <c r="F273" s="56"/>
      <c r="G273" s="56"/>
    </row>
    <row r="274" spans="6:7" x14ac:dyDescent="0.25">
      <c r="F274" s="56"/>
      <c r="G274" s="56"/>
    </row>
    <row r="275" spans="6:7" x14ac:dyDescent="0.25">
      <c r="F275" s="56"/>
      <c r="G275" s="56"/>
    </row>
    <row r="276" spans="6:7" x14ac:dyDescent="0.25">
      <c r="F276" s="56"/>
      <c r="G276" s="56"/>
    </row>
    <row r="277" spans="6:7" x14ac:dyDescent="0.25">
      <c r="F277" s="56"/>
      <c r="G277" s="56"/>
    </row>
    <row r="278" spans="6:7" x14ac:dyDescent="0.25">
      <c r="F278" s="56"/>
      <c r="G278" s="56"/>
    </row>
    <row r="279" spans="6:7" x14ac:dyDescent="0.25">
      <c r="F279" s="56"/>
      <c r="G279" s="56"/>
    </row>
    <row r="280" spans="6:7" x14ac:dyDescent="0.25">
      <c r="F280" s="56"/>
      <c r="G280" s="56"/>
    </row>
    <row r="281" spans="6:7" x14ac:dyDescent="0.25">
      <c r="F281" s="56"/>
      <c r="G281" s="56"/>
    </row>
    <row r="282" spans="6:7" x14ac:dyDescent="0.25">
      <c r="F282" s="56"/>
      <c r="G282" s="56"/>
    </row>
    <row r="283" spans="6:7" x14ac:dyDescent="0.25">
      <c r="F283" s="56"/>
      <c r="G283" s="56"/>
    </row>
    <row r="284" spans="6:7" x14ac:dyDescent="0.25">
      <c r="F284" s="56"/>
      <c r="G284" s="56"/>
    </row>
    <row r="285" spans="6:7" x14ac:dyDescent="0.25">
      <c r="F285" s="56"/>
      <c r="G285" s="56"/>
    </row>
    <row r="286" spans="6:7" x14ac:dyDescent="0.25">
      <c r="F286" s="56"/>
      <c r="G286" s="56"/>
    </row>
    <row r="287" spans="6:7" x14ac:dyDescent="0.25">
      <c r="F287" s="56"/>
      <c r="G287" s="56"/>
    </row>
    <row r="288" spans="6:7" x14ac:dyDescent="0.25">
      <c r="F288" s="56"/>
      <c r="G288" s="56"/>
    </row>
    <row r="289" spans="6:7" x14ac:dyDescent="0.25">
      <c r="F289" s="56"/>
      <c r="G289" s="56"/>
    </row>
    <row r="290" spans="6:7" x14ac:dyDescent="0.25">
      <c r="F290" s="56"/>
      <c r="G290" s="56"/>
    </row>
    <row r="291" spans="6:7" x14ac:dyDescent="0.25">
      <c r="F291" s="56"/>
      <c r="G291" s="56"/>
    </row>
    <row r="292" spans="6:7" x14ac:dyDescent="0.25">
      <c r="F292" s="56"/>
      <c r="G292" s="56"/>
    </row>
    <row r="293" spans="6:7" x14ac:dyDescent="0.25">
      <c r="F293" s="56"/>
      <c r="G293" s="56"/>
    </row>
    <row r="294" spans="6:7" x14ac:dyDescent="0.25">
      <c r="F294" s="56"/>
      <c r="G294" s="56"/>
    </row>
    <row r="295" spans="6:7" x14ac:dyDescent="0.25">
      <c r="F295" s="56"/>
      <c r="G295" s="56"/>
    </row>
    <row r="296" spans="6:7" x14ac:dyDescent="0.25">
      <c r="F296" s="56"/>
      <c r="G296" s="56"/>
    </row>
    <row r="297" spans="6:7" x14ac:dyDescent="0.25">
      <c r="F297" s="56"/>
      <c r="G297" s="56"/>
    </row>
    <row r="298" spans="6:7" x14ac:dyDescent="0.25">
      <c r="F298" s="56"/>
      <c r="G298" s="56"/>
    </row>
    <row r="299" spans="6:7" x14ac:dyDescent="0.25">
      <c r="F299" s="56"/>
      <c r="G299" s="56"/>
    </row>
    <row r="300" spans="6:7" x14ac:dyDescent="0.25">
      <c r="F300" s="56"/>
      <c r="G300" s="56"/>
    </row>
    <row r="301" spans="6:7" x14ac:dyDescent="0.25">
      <c r="F301" s="56"/>
      <c r="G301" s="56"/>
    </row>
    <row r="302" spans="6:7" x14ac:dyDescent="0.25">
      <c r="F302" s="56"/>
      <c r="G302" s="56"/>
    </row>
    <row r="303" spans="6:7" x14ac:dyDescent="0.25">
      <c r="F303" s="56"/>
      <c r="G303" s="56"/>
    </row>
    <row r="304" spans="6:7" x14ac:dyDescent="0.25">
      <c r="F304" s="56"/>
      <c r="G304" s="56"/>
    </row>
    <row r="305" spans="6:7" x14ac:dyDescent="0.25">
      <c r="F305" s="56"/>
      <c r="G305" s="56"/>
    </row>
    <row r="306" spans="6:7" x14ac:dyDescent="0.25">
      <c r="F306" s="56"/>
      <c r="G306" s="56"/>
    </row>
    <row r="307" spans="6:7" x14ac:dyDescent="0.25">
      <c r="F307" s="56"/>
      <c r="G307" s="56"/>
    </row>
    <row r="308" spans="6:7" x14ac:dyDescent="0.25">
      <c r="F308" s="56"/>
      <c r="G308" s="56"/>
    </row>
    <row r="309" spans="6:7" x14ac:dyDescent="0.25">
      <c r="F309" s="56"/>
      <c r="G309" s="56"/>
    </row>
    <row r="310" spans="6:7" x14ac:dyDescent="0.25">
      <c r="F310" s="56"/>
      <c r="G310" s="56"/>
    </row>
    <row r="311" spans="6:7" x14ac:dyDescent="0.25">
      <c r="F311" s="56"/>
      <c r="G311" s="56"/>
    </row>
    <row r="312" spans="6:7" x14ac:dyDescent="0.25">
      <c r="F312" s="56"/>
      <c r="G312" s="56"/>
    </row>
    <row r="313" spans="6:7" x14ac:dyDescent="0.25">
      <c r="F313" s="56"/>
      <c r="G313" s="56"/>
    </row>
    <row r="314" spans="6:7" x14ac:dyDescent="0.25">
      <c r="F314" s="56"/>
      <c r="G314" s="56"/>
    </row>
    <row r="315" spans="6:7" x14ac:dyDescent="0.25">
      <c r="F315" s="56"/>
      <c r="G315" s="56"/>
    </row>
    <row r="316" spans="6:7" x14ac:dyDescent="0.25">
      <c r="F316" s="56"/>
      <c r="G316" s="56"/>
    </row>
    <row r="317" spans="6:7" x14ac:dyDescent="0.25">
      <c r="F317" s="56"/>
      <c r="G317" s="56"/>
    </row>
    <row r="318" spans="6:7" x14ac:dyDescent="0.25">
      <c r="F318" s="56"/>
      <c r="G318" s="56"/>
    </row>
    <row r="319" spans="6:7" x14ac:dyDescent="0.25">
      <c r="F319" s="56"/>
      <c r="G319" s="56"/>
    </row>
    <row r="320" spans="6:7" x14ac:dyDescent="0.25">
      <c r="F320" s="56"/>
      <c r="G320" s="56"/>
    </row>
    <row r="321" spans="6:7" x14ac:dyDescent="0.25">
      <c r="F321" s="56"/>
      <c r="G321" s="56"/>
    </row>
    <row r="322" spans="6:7" x14ac:dyDescent="0.25">
      <c r="F322" s="56"/>
      <c r="G322" s="56"/>
    </row>
    <row r="323" spans="6:7" x14ac:dyDescent="0.25">
      <c r="F323" s="56"/>
      <c r="G323" s="56"/>
    </row>
    <row r="324" spans="6:7" x14ac:dyDescent="0.25">
      <c r="F324" s="56"/>
      <c r="G324" s="56"/>
    </row>
    <row r="325" spans="6:7" x14ac:dyDescent="0.25">
      <c r="F325" s="56"/>
      <c r="G325" s="56"/>
    </row>
    <row r="326" spans="6:7" x14ac:dyDescent="0.25">
      <c r="F326" s="56"/>
      <c r="G326" s="56"/>
    </row>
    <row r="327" spans="6:7" x14ac:dyDescent="0.25">
      <c r="F327" s="56"/>
      <c r="G327" s="56"/>
    </row>
    <row r="328" spans="6:7" x14ac:dyDescent="0.25">
      <c r="F328" s="56"/>
      <c r="G328" s="56"/>
    </row>
    <row r="329" spans="6:7" x14ac:dyDescent="0.25">
      <c r="F329" s="56"/>
      <c r="G329" s="56"/>
    </row>
    <row r="330" spans="6:7" x14ac:dyDescent="0.25">
      <c r="F330" s="56"/>
      <c r="G330" s="56"/>
    </row>
    <row r="331" spans="6:7" x14ac:dyDescent="0.25">
      <c r="F331" s="56"/>
      <c r="G331" s="56"/>
    </row>
    <row r="332" spans="6:7" x14ac:dyDescent="0.25">
      <c r="F332" s="56"/>
      <c r="G332" s="56"/>
    </row>
    <row r="333" spans="6:7" x14ac:dyDescent="0.25">
      <c r="F333" s="56"/>
      <c r="G333" s="56"/>
    </row>
    <row r="334" spans="6:7" x14ac:dyDescent="0.25">
      <c r="F334" s="56"/>
      <c r="G334" s="56"/>
    </row>
    <row r="335" spans="6:7" x14ac:dyDescent="0.25">
      <c r="F335" s="56"/>
      <c r="G335" s="56"/>
    </row>
    <row r="336" spans="6:7" x14ac:dyDescent="0.25">
      <c r="F336" s="56"/>
      <c r="G336" s="56"/>
    </row>
    <row r="337" spans="6:7" x14ac:dyDescent="0.25">
      <c r="F337" s="56"/>
      <c r="G337" s="56"/>
    </row>
    <row r="338" spans="6:7" x14ac:dyDescent="0.25">
      <c r="F338" s="56"/>
      <c r="G338" s="56"/>
    </row>
    <row r="339" spans="6:7" x14ac:dyDescent="0.25">
      <c r="F339" s="56"/>
      <c r="G339" s="56"/>
    </row>
    <row r="340" spans="6:7" x14ac:dyDescent="0.25">
      <c r="F340" s="56"/>
      <c r="G340" s="56"/>
    </row>
    <row r="341" spans="6:7" x14ac:dyDescent="0.25">
      <c r="F341" s="56"/>
      <c r="G341" s="56"/>
    </row>
    <row r="342" spans="6:7" x14ac:dyDescent="0.25">
      <c r="F342" s="56"/>
      <c r="G342" s="56"/>
    </row>
    <row r="343" spans="6:7" x14ac:dyDescent="0.25">
      <c r="F343" s="56"/>
      <c r="G343" s="56"/>
    </row>
    <row r="344" spans="6:7" x14ac:dyDescent="0.25">
      <c r="F344" s="56"/>
      <c r="G344" s="56"/>
    </row>
    <row r="345" spans="6:7" x14ac:dyDescent="0.25">
      <c r="F345" s="56"/>
      <c r="G345" s="56"/>
    </row>
    <row r="346" spans="6:7" x14ac:dyDescent="0.25">
      <c r="F346" s="56"/>
      <c r="G346" s="56"/>
    </row>
    <row r="347" spans="6:7" x14ac:dyDescent="0.25">
      <c r="F347" s="56"/>
      <c r="G347" s="56"/>
    </row>
    <row r="348" spans="6:7" x14ac:dyDescent="0.25">
      <c r="F348" s="56"/>
      <c r="G348" s="56"/>
    </row>
    <row r="349" spans="6:7" x14ac:dyDescent="0.25">
      <c r="F349" s="56"/>
      <c r="G349" s="56"/>
    </row>
    <row r="350" spans="6:7" x14ac:dyDescent="0.25">
      <c r="F350" s="56"/>
      <c r="G350" s="56"/>
    </row>
    <row r="351" spans="6:7" x14ac:dyDescent="0.25">
      <c r="F351" s="56"/>
      <c r="G351" s="56"/>
    </row>
    <row r="352" spans="6:7" x14ac:dyDescent="0.25">
      <c r="F352" s="56"/>
      <c r="G352" s="56"/>
    </row>
    <row r="353" spans="6:7" x14ac:dyDescent="0.25">
      <c r="F353" s="56"/>
      <c r="G353" s="56"/>
    </row>
    <row r="354" spans="6:7" x14ac:dyDescent="0.25">
      <c r="F354" s="56"/>
      <c r="G354" s="56"/>
    </row>
    <row r="355" spans="6:7" x14ac:dyDescent="0.25">
      <c r="F355" s="56"/>
      <c r="G355" s="56"/>
    </row>
    <row r="356" spans="6:7" x14ac:dyDescent="0.25">
      <c r="F356" s="56"/>
      <c r="G356" s="56"/>
    </row>
    <row r="357" spans="6:7" x14ac:dyDescent="0.25">
      <c r="F357" s="56"/>
      <c r="G357" s="56"/>
    </row>
    <row r="358" spans="6:7" x14ac:dyDescent="0.25">
      <c r="F358" s="56"/>
      <c r="G358" s="56"/>
    </row>
    <row r="359" spans="6:7" x14ac:dyDescent="0.25">
      <c r="F359" s="56"/>
      <c r="G359" s="56"/>
    </row>
    <row r="360" spans="6:7" x14ac:dyDescent="0.25">
      <c r="F360" s="56"/>
      <c r="G360" s="56"/>
    </row>
    <row r="361" spans="6:7" x14ac:dyDescent="0.25">
      <c r="F361" s="56"/>
      <c r="G361" s="56"/>
    </row>
    <row r="362" spans="6:7" x14ac:dyDescent="0.25">
      <c r="F362" s="56"/>
      <c r="G362" s="56"/>
    </row>
    <row r="363" spans="6:7" x14ac:dyDescent="0.25">
      <c r="F363" s="56"/>
      <c r="G363" s="56"/>
    </row>
    <row r="364" spans="6:7" x14ac:dyDescent="0.25">
      <c r="F364" s="56"/>
      <c r="G364" s="56"/>
    </row>
    <row r="365" spans="6:7" x14ac:dyDescent="0.25">
      <c r="F365" s="56"/>
      <c r="G365" s="56"/>
    </row>
    <row r="366" spans="6:7" x14ac:dyDescent="0.25">
      <c r="F366" s="56"/>
      <c r="G366" s="56"/>
    </row>
    <row r="367" spans="6:7" x14ac:dyDescent="0.25">
      <c r="F367" s="56"/>
      <c r="G367" s="56"/>
    </row>
    <row r="368" spans="6:7" x14ac:dyDescent="0.25">
      <c r="F368" s="56"/>
      <c r="G368" s="56"/>
    </row>
    <row r="369" spans="6:7" x14ac:dyDescent="0.25">
      <c r="F369" s="56"/>
      <c r="G369" s="56"/>
    </row>
    <row r="370" spans="6:7" x14ac:dyDescent="0.25">
      <c r="F370" s="56"/>
      <c r="G370" s="56"/>
    </row>
    <row r="371" spans="6:7" x14ac:dyDescent="0.25">
      <c r="F371" s="56"/>
      <c r="G371" s="56"/>
    </row>
    <row r="372" spans="6:7" x14ac:dyDescent="0.25">
      <c r="F372" s="56"/>
      <c r="G372" s="56"/>
    </row>
    <row r="373" spans="6:7" x14ac:dyDescent="0.25">
      <c r="F373" s="56"/>
      <c r="G373" s="56"/>
    </row>
    <row r="374" spans="6:7" x14ac:dyDescent="0.25">
      <c r="F374" s="56"/>
      <c r="G374" s="56"/>
    </row>
    <row r="375" spans="6:7" x14ac:dyDescent="0.25">
      <c r="F375" s="56"/>
      <c r="G375" s="56"/>
    </row>
    <row r="376" spans="6:7" x14ac:dyDescent="0.25">
      <c r="F376" s="56"/>
      <c r="G376" s="56"/>
    </row>
    <row r="377" spans="6:7" x14ac:dyDescent="0.25">
      <c r="F377" s="56"/>
      <c r="G377" s="56"/>
    </row>
    <row r="378" spans="6:7" x14ac:dyDescent="0.25">
      <c r="F378" s="56"/>
      <c r="G378" s="56"/>
    </row>
    <row r="379" spans="6:7" x14ac:dyDescent="0.25">
      <c r="F379" s="56"/>
      <c r="G379" s="56"/>
    </row>
    <row r="380" spans="6:7" x14ac:dyDescent="0.25">
      <c r="F380" s="56"/>
      <c r="G380" s="56"/>
    </row>
    <row r="381" spans="6:7" x14ac:dyDescent="0.25">
      <c r="F381" s="56"/>
      <c r="G381" s="56"/>
    </row>
    <row r="382" spans="6:7" x14ac:dyDescent="0.25">
      <c r="F382" s="56"/>
      <c r="G382" s="56"/>
    </row>
    <row r="383" spans="6:7" x14ac:dyDescent="0.25">
      <c r="F383" s="56"/>
      <c r="G383" s="56"/>
    </row>
    <row r="384" spans="6:7" x14ac:dyDescent="0.25">
      <c r="F384" s="56"/>
      <c r="G384" s="56"/>
    </row>
    <row r="385" spans="6:7" x14ac:dyDescent="0.25">
      <c r="F385" s="56"/>
      <c r="G385" s="56"/>
    </row>
    <row r="386" spans="6:7" x14ac:dyDescent="0.25">
      <c r="F386" s="56"/>
      <c r="G386" s="56"/>
    </row>
    <row r="387" spans="6:7" x14ac:dyDescent="0.25">
      <c r="F387" s="56"/>
      <c r="G387" s="56"/>
    </row>
    <row r="388" spans="6:7" x14ac:dyDescent="0.25">
      <c r="F388" s="56"/>
      <c r="G388" s="56"/>
    </row>
    <row r="389" spans="6:7" x14ac:dyDescent="0.25">
      <c r="F389" s="56"/>
      <c r="G389" s="56"/>
    </row>
    <row r="390" spans="6:7" x14ac:dyDescent="0.25">
      <c r="F390" s="56"/>
      <c r="G390" s="56"/>
    </row>
    <row r="391" spans="6:7" x14ac:dyDescent="0.25">
      <c r="F391" s="56"/>
      <c r="G391" s="56"/>
    </row>
    <row r="392" spans="6:7" x14ac:dyDescent="0.25">
      <c r="F392" s="56"/>
      <c r="G392" s="56"/>
    </row>
    <row r="393" spans="6:7" x14ac:dyDescent="0.25">
      <c r="F393" s="56"/>
      <c r="G393" s="56"/>
    </row>
    <row r="394" spans="6:7" x14ac:dyDescent="0.25">
      <c r="F394" s="56"/>
      <c r="G394" s="56"/>
    </row>
    <row r="395" spans="6:7" x14ac:dyDescent="0.25">
      <c r="F395" s="56"/>
      <c r="G395" s="56"/>
    </row>
    <row r="396" spans="6:7" x14ac:dyDescent="0.25">
      <c r="F396" s="56"/>
      <c r="G396" s="56"/>
    </row>
    <row r="397" spans="6:7" x14ac:dyDescent="0.25">
      <c r="F397" s="56"/>
      <c r="G397" s="56"/>
    </row>
    <row r="398" spans="6:7" x14ac:dyDescent="0.25">
      <c r="F398" s="56"/>
      <c r="G398" s="56"/>
    </row>
    <row r="399" spans="6:7" x14ac:dyDescent="0.25">
      <c r="F399" s="56"/>
      <c r="G399" s="56"/>
    </row>
    <row r="400" spans="6:7" x14ac:dyDescent="0.25">
      <c r="F400" s="56"/>
      <c r="G400" s="56"/>
    </row>
    <row r="401" spans="6:7" x14ac:dyDescent="0.25">
      <c r="F401" s="56"/>
      <c r="G401" s="56"/>
    </row>
    <row r="402" spans="6:7" x14ac:dyDescent="0.25">
      <c r="F402" s="56"/>
      <c r="G402" s="56"/>
    </row>
    <row r="403" spans="6:7" x14ac:dyDescent="0.25">
      <c r="F403" s="56"/>
      <c r="G403" s="56"/>
    </row>
    <row r="404" spans="6:7" x14ac:dyDescent="0.25">
      <c r="F404" s="56"/>
      <c r="G404" s="56"/>
    </row>
    <row r="405" spans="6:7" x14ac:dyDescent="0.25">
      <c r="F405" s="56"/>
      <c r="G405" s="56"/>
    </row>
    <row r="406" spans="6:7" x14ac:dyDescent="0.25">
      <c r="F406" s="56"/>
      <c r="G406" s="56"/>
    </row>
    <row r="407" spans="6:7" x14ac:dyDescent="0.25">
      <c r="F407" s="56"/>
      <c r="G407" s="56"/>
    </row>
    <row r="408" spans="6:7" x14ac:dyDescent="0.25">
      <c r="F408" s="56"/>
      <c r="G408" s="56"/>
    </row>
    <row r="409" spans="6:7" x14ac:dyDescent="0.25">
      <c r="F409" s="56"/>
      <c r="G409" s="56"/>
    </row>
    <row r="410" spans="6:7" x14ac:dyDescent="0.25">
      <c r="F410" s="56"/>
      <c r="G410" s="56"/>
    </row>
    <row r="411" spans="6:7" x14ac:dyDescent="0.25">
      <c r="F411" s="56"/>
      <c r="G411" s="56"/>
    </row>
    <row r="412" spans="6:7" x14ac:dyDescent="0.25">
      <c r="F412" s="56"/>
      <c r="G412" s="56"/>
    </row>
    <row r="413" spans="6:7" x14ac:dyDescent="0.25">
      <c r="F413" s="56"/>
      <c r="G413" s="56"/>
    </row>
    <row r="414" spans="6:7" x14ac:dyDescent="0.25">
      <c r="F414" s="56"/>
      <c r="G414" s="56"/>
    </row>
    <row r="415" spans="6:7" x14ac:dyDescent="0.25">
      <c r="F415" s="56"/>
      <c r="G415" s="56"/>
    </row>
    <row r="416" spans="6:7" x14ac:dyDescent="0.25">
      <c r="F416" s="56"/>
      <c r="G416" s="56"/>
    </row>
    <row r="417" spans="6:7" x14ac:dyDescent="0.25">
      <c r="F417" s="56"/>
      <c r="G417" s="56"/>
    </row>
    <row r="418" spans="6:7" x14ac:dyDescent="0.25">
      <c r="F418" s="56"/>
      <c r="G418" s="56"/>
    </row>
    <row r="419" spans="6:7" x14ac:dyDescent="0.25">
      <c r="F419" s="56"/>
      <c r="G419" s="56"/>
    </row>
    <row r="420" spans="6:7" x14ac:dyDescent="0.25">
      <c r="F420" s="56"/>
      <c r="G420" s="56"/>
    </row>
    <row r="421" spans="6:7" x14ac:dyDescent="0.25">
      <c r="F421" s="56"/>
      <c r="G421" s="56"/>
    </row>
    <row r="422" spans="6:7" x14ac:dyDescent="0.25">
      <c r="F422" s="56"/>
      <c r="G422" s="56"/>
    </row>
    <row r="423" spans="6:7" x14ac:dyDescent="0.25">
      <c r="F423" s="56"/>
      <c r="G423" s="56"/>
    </row>
    <row r="424" spans="6:7" x14ac:dyDescent="0.25">
      <c r="F424" s="56"/>
      <c r="G424" s="56"/>
    </row>
    <row r="425" spans="6:7" x14ac:dyDescent="0.25">
      <c r="F425" s="56"/>
      <c r="G425" s="56"/>
    </row>
    <row r="426" spans="6:7" x14ac:dyDescent="0.25">
      <c r="F426" s="57"/>
      <c r="G426" s="57"/>
    </row>
    <row r="427" spans="6:7" x14ac:dyDescent="0.25">
      <c r="F427" s="57"/>
      <c r="G427" s="57"/>
    </row>
    <row r="428" spans="6:7" x14ac:dyDescent="0.25">
      <c r="F428" s="57"/>
      <c r="G428" s="57"/>
    </row>
    <row r="429" spans="6:7" x14ac:dyDescent="0.25">
      <c r="F429" s="57"/>
      <c r="G429" s="57"/>
    </row>
    <row r="430" spans="6:7" x14ac:dyDescent="0.25">
      <c r="F430" s="57"/>
      <c r="G430" s="57"/>
    </row>
    <row r="431" spans="6:7" x14ac:dyDescent="0.25">
      <c r="F431" s="57"/>
      <c r="G431" s="57"/>
    </row>
    <row r="432" spans="6:7" x14ac:dyDescent="0.25">
      <c r="F432" s="57"/>
      <c r="G432" s="57"/>
    </row>
    <row r="433" spans="6:7" x14ac:dyDescent="0.25">
      <c r="F433" s="57"/>
      <c r="G433" s="57"/>
    </row>
    <row r="434" spans="6:7" x14ac:dyDescent="0.25">
      <c r="F434" s="57"/>
      <c r="G434" s="57"/>
    </row>
    <row r="435" spans="6:7" x14ac:dyDescent="0.25">
      <c r="F435" s="57"/>
      <c r="G435" s="57"/>
    </row>
    <row r="436" spans="6:7" x14ac:dyDescent="0.25">
      <c r="F436" s="57"/>
      <c r="G436" s="57"/>
    </row>
  </sheetData>
  <sheetProtection password="C406" sheet="1" objects="1" scenarios="1" formatCells="0" formatColumns="0" formatRows="0" autoFilter="0"/>
  <autoFilter ref="A19:G219"/>
  <mergeCells count="1">
    <mergeCell ref="B7:H7"/>
  </mergeCells>
  <phoneticPr fontId="3" type="noConversion"/>
  <dataValidations count="1">
    <dataValidation type="list" allowBlank="1" showInputMessage="1" showErrorMessage="1" sqref="C20:C219">
      <formula1>$J$22:$J$33</formula1>
    </dataValidation>
  </dataValidations>
  <hyperlinks>
    <hyperlink ref="D2" location="'Cash Book Menu'!A1" display="RETURN TO MAIN MENNU"/>
    <hyperlink ref="D4" location="Menu!A1" display="RETURN TO MAIN MENU"/>
  </hyperlinks>
  <printOptions horizontalCentered="1" verticalCentered="1"/>
  <pageMargins left="0.39370078740157483" right="0.19685039370078741" top="0.19685039370078741" bottom="0.56999999999999995" header="0" footer="0.23"/>
  <pageSetup paperSize="9" scale="40" fitToHeight="3" orientation="landscape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34"/>
  <sheetViews>
    <sheetView view="pageBreakPreview" zoomScale="60" zoomScaleNormal="75" workbookViewId="0">
      <pane ySplit="17" topLeftCell="A86" activePane="bottomLeft" state="frozen"/>
      <selection activeCell="H13" sqref="H13"/>
      <selection pane="bottomLeft" activeCell="H13" sqref="H13"/>
    </sheetView>
  </sheetViews>
  <sheetFormatPr defaultColWidth="8" defaultRowHeight="15.75" x14ac:dyDescent="0.25"/>
  <cols>
    <col min="1" max="1" width="7.5" style="2" customWidth="1"/>
    <col min="2" max="2" width="15" style="27" customWidth="1"/>
    <col min="3" max="3" width="65.625" style="18" customWidth="1"/>
    <col min="4" max="4" width="44.75" style="2" customWidth="1"/>
    <col min="5" max="5" width="13.75" style="2" customWidth="1"/>
    <col min="6" max="6" width="14.625" style="2" customWidth="1"/>
    <col min="7" max="7" width="15.75" style="2" customWidth="1"/>
    <col min="8" max="8" width="12.25" style="17" customWidth="1"/>
    <col min="9" max="9" width="1.5" style="2" customWidth="1"/>
    <col min="10" max="10" width="113.375" style="2" hidden="1" customWidth="1"/>
    <col min="11" max="11" width="19.25" style="2" hidden="1" customWidth="1"/>
    <col min="12" max="17" width="8" style="2" hidden="1" customWidth="1"/>
    <col min="18" max="16384" width="8" style="2"/>
  </cols>
  <sheetData>
    <row r="1" spans="1:14" x14ac:dyDescent="0.25">
      <c r="B1" s="17"/>
      <c r="H1" s="19"/>
      <c r="N1" s="4"/>
    </row>
    <row r="2" spans="1:14" x14ac:dyDescent="0.25">
      <c r="B2" s="2"/>
      <c r="C2" s="2"/>
      <c r="D2" s="78" t="s">
        <v>161</v>
      </c>
      <c r="H2" s="21"/>
      <c r="N2" s="22"/>
    </row>
    <row r="3" spans="1:14" x14ac:dyDescent="0.25">
      <c r="B3" s="2"/>
      <c r="C3" s="2"/>
      <c r="H3" s="21"/>
      <c r="N3" s="22"/>
    </row>
    <row r="4" spans="1:14" ht="31.5" x14ac:dyDescent="0.25">
      <c r="B4" s="2"/>
      <c r="C4" s="2"/>
      <c r="E4" s="63" t="s">
        <v>162</v>
      </c>
      <c r="F4" s="72">
        <f>G221</f>
        <v>0</v>
      </c>
      <c r="H4" s="21"/>
      <c r="N4" s="22"/>
    </row>
    <row r="5" spans="1:14" ht="26.25" x14ac:dyDescent="0.4">
      <c r="B5" s="208" t="s">
        <v>163</v>
      </c>
      <c r="C5" s="209"/>
      <c r="D5" s="209"/>
      <c r="E5" s="209"/>
      <c r="F5" s="209"/>
      <c r="G5" s="209"/>
      <c r="H5" s="209"/>
      <c r="I5" s="23"/>
      <c r="J5" s="23"/>
      <c r="K5" s="23"/>
      <c r="L5" s="23"/>
      <c r="M5" s="23"/>
    </row>
    <row r="6" spans="1:14" ht="13.5" customHeight="1" x14ac:dyDescent="0.35">
      <c r="B6" s="24"/>
      <c r="C6" s="25"/>
      <c r="D6" s="25"/>
      <c r="E6" s="25"/>
      <c r="F6" s="25"/>
      <c r="G6" s="25"/>
      <c r="H6" s="25"/>
      <c r="I6" s="23"/>
      <c r="J6" s="23"/>
      <c r="K6" s="23"/>
      <c r="L6" s="23"/>
      <c r="M6" s="23"/>
    </row>
    <row r="7" spans="1:14" x14ac:dyDescent="0.25">
      <c r="A7" s="26" t="s">
        <v>164</v>
      </c>
      <c r="C7" s="76" t="str">
        <f>+Menu!$B$6</f>
        <v xml:space="preserve">[Ship's Name] </v>
      </c>
      <c r="D7" s="28"/>
      <c r="E7" s="29"/>
      <c r="F7" s="29"/>
      <c r="H7" s="30"/>
      <c r="J7" s="31"/>
      <c r="K7" s="31"/>
      <c r="M7" s="5"/>
      <c r="N7" s="31"/>
    </row>
    <row r="8" spans="1:14" x14ac:dyDescent="0.25">
      <c r="A8" s="26" t="s">
        <v>165</v>
      </c>
      <c r="C8" s="76" t="str">
        <f>+Menu!$C$8</f>
        <v>NOVEMBER</v>
      </c>
      <c r="D8" s="32"/>
      <c r="E8" s="33"/>
      <c r="F8" s="29"/>
      <c r="H8" s="30"/>
      <c r="J8" s="31"/>
      <c r="K8" s="31"/>
      <c r="M8" s="5"/>
      <c r="N8" s="31"/>
    </row>
    <row r="9" spans="1:14" x14ac:dyDescent="0.25">
      <c r="A9" s="26" t="s">
        <v>72</v>
      </c>
      <c r="C9" s="77">
        <f>+Menu!$E$8</f>
        <v>2011</v>
      </c>
      <c r="D9" s="32"/>
      <c r="E9" s="34"/>
      <c r="F9" s="35"/>
      <c r="G9" s="34"/>
      <c r="H9" s="2"/>
    </row>
    <row r="10" spans="1:14" x14ac:dyDescent="0.25">
      <c r="A10" s="26"/>
      <c r="D10" s="32"/>
      <c r="E10" s="26"/>
      <c r="F10" s="36"/>
      <c r="G10" s="34"/>
      <c r="H10" s="2"/>
    </row>
    <row r="11" spans="1:14" x14ac:dyDescent="0.25">
      <c r="A11" s="26" t="s">
        <v>90</v>
      </c>
      <c r="D11" s="37" t="s">
        <v>193</v>
      </c>
      <c r="E11" s="26"/>
      <c r="F11" s="36"/>
      <c r="G11" s="34"/>
      <c r="H11" s="2"/>
    </row>
    <row r="12" spans="1:14" x14ac:dyDescent="0.25">
      <c r="B12" s="2"/>
      <c r="C12" s="38"/>
      <c r="E12" s="39"/>
      <c r="F12" s="27"/>
      <c r="G12" s="40"/>
      <c r="H12" s="2"/>
    </row>
    <row r="13" spans="1:14" x14ac:dyDescent="0.25">
      <c r="A13" s="58"/>
      <c r="B13" s="58"/>
      <c r="C13" s="59"/>
      <c r="D13" s="58"/>
      <c r="E13" s="58"/>
      <c r="F13" s="58"/>
      <c r="G13" s="59" t="s">
        <v>166</v>
      </c>
      <c r="H13" s="2"/>
    </row>
    <row r="14" spans="1:14" s="38" customFormat="1" ht="15" x14ac:dyDescent="0.25">
      <c r="A14" s="60" t="s">
        <v>167</v>
      </c>
      <c r="B14" s="60" t="s">
        <v>168</v>
      </c>
      <c r="C14" s="60" t="s">
        <v>169</v>
      </c>
      <c r="D14" s="60" t="s">
        <v>170</v>
      </c>
      <c r="E14" s="60" t="s">
        <v>171</v>
      </c>
      <c r="F14" s="60" t="s">
        <v>172</v>
      </c>
      <c r="G14" s="61" t="s">
        <v>13</v>
      </c>
    </row>
    <row r="15" spans="1:14" ht="15" customHeight="1" x14ac:dyDescent="0.25">
      <c r="B15" s="41"/>
      <c r="E15" s="42"/>
      <c r="F15" s="42"/>
      <c r="G15" s="17"/>
      <c r="H15" s="2"/>
    </row>
    <row r="16" spans="1:14" ht="21.75" customHeight="1" x14ac:dyDescent="0.3">
      <c r="B16" s="68"/>
      <c r="C16" s="43"/>
      <c r="D16" s="38" t="s">
        <v>173</v>
      </c>
      <c r="E16" s="45"/>
      <c r="F16" s="44"/>
      <c r="G16" s="203">
        <v>0</v>
      </c>
      <c r="H16" s="2"/>
    </row>
    <row r="17" spans="1:13" ht="15" customHeight="1" x14ac:dyDescent="0.3">
      <c r="B17" s="46" t="s">
        <v>1</v>
      </c>
      <c r="C17" s="47" t="s">
        <v>1</v>
      </c>
      <c r="D17" s="42"/>
      <c r="E17" s="44"/>
      <c r="F17" s="44"/>
      <c r="G17" s="70"/>
      <c r="H17" s="2"/>
    </row>
    <row r="18" spans="1:13" ht="15" customHeight="1" x14ac:dyDescent="0.3">
      <c r="A18" s="62">
        <v>1</v>
      </c>
      <c r="B18" s="65"/>
      <c r="C18" s="66"/>
      <c r="D18" s="67"/>
      <c r="E18" s="73"/>
      <c r="F18" s="73"/>
      <c r="G18" s="74">
        <f>G16+E18-F18</f>
        <v>0</v>
      </c>
      <c r="H18" s="2"/>
      <c r="K18" s="2" t="s">
        <v>174</v>
      </c>
      <c r="L18" s="2" t="s">
        <v>170</v>
      </c>
    </row>
    <row r="19" spans="1:13" ht="15" customHeight="1" x14ac:dyDescent="0.3">
      <c r="A19" s="62">
        <f t="shared" ref="A19:A82" si="0">+A18+1</f>
        <v>2</v>
      </c>
      <c r="B19" s="65"/>
      <c r="C19" s="66"/>
      <c r="D19" s="67"/>
      <c r="E19" s="73"/>
      <c r="F19" s="73"/>
      <c r="G19" s="74">
        <f t="shared" ref="G19:G82" si="1">G18+E19-F19</f>
        <v>0</v>
      </c>
      <c r="H19" s="2"/>
      <c r="K19" s="69"/>
    </row>
    <row r="20" spans="1:13" ht="15" customHeight="1" x14ac:dyDescent="0.3">
      <c r="A20" s="62">
        <f t="shared" si="0"/>
        <v>3</v>
      </c>
      <c r="B20" s="65"/>
      <c r="C20" s="66"/>
      <c r="D20" s="67"/>
      <c r="E20" s="73"/>
      <c r="F20" s="73"/>
      <c r="G20" s="74">
        <f t="shared" si="1"/>
        <v>0</v>
      </c>
      <c r="H20" s="2"/>
      <c r="J20" s="2" t="str">
        <f t="shared" ref="J20:J31" si="2">K20&amp;" - "&amp;L20</f>
        <v xml:space="preserve">3120300 - Passenger related expenses -  -  -  -  -  -  - </v>
      </c>
      <c r="K20" s="79">
        <v>3120300</v>
      </c>
      <c r="L20" s="2" t="str">
        <f>M20&amp;" - "&amp;N20&amp;" - "&amp;O20&amp;" - "&amp;P20&amp;" - "&amp;Q20&amp;" - "&amp;R20&amp;" - "&amp;S20&amp;" - "&amp;T20&amp;""</f>
        <v xml:space="preserve">Passenger related expenses -  -  -  -  -  -  - </v>
      </c>
      <c r="M20" s="2" t="s">
        <v>175</v>
      </c>
    </row>
    <row r="21" spans="1:13" ht="15" customHeight="1" x14ac:dyDescent="0.3">
      <c r="A21" s="62">
        <f t="shared" si="0"/>
        <v>4</v>
      </c>
      <c r="B21" s="65"/>
      <c r="C21" s="66"/>
      <c r="D21" s="67"/>
      <c r="E21" s="73"/>
      <c r="F21" s="73"/>
      <c r="G21" s="74">
        <f t="shared" si="1"/>
        <v>0</v>
      </c>
      <c r="H21" s="2"/>
      <c r="J21" s="2" t="str">
        <f t="shared" si="2"/>
        <v xml:space="preserve">3120300 - Concessionnaire settlement. -  -  -  -  -  -  - </v>
      </c>
      <c r="K21" s="79">
        <v>3120300</v>
      </c>
      <c r="L21" s="2" t="str">
        <f>M21&amp;" - "&amp;N21&amp;" - "&amp;O21&amp;" - "&amp;P21&amp;" - "&amp;Q21&amp;" - "&amp;R21&amp;" - "&amp;S21&amp;" - "&amp;T21&amp;""</f>
        <v xml:space="preserve">Concessionnaire settlement. -  -  -  -  -  -  - </v>
      </c>
      <c r="M21" s="2" t="s">
        <v>177</v>
      </c>
    </row>
    <row r="22" spans="1:13" ht="15" customHeight="1" x14ac:dyDescent="0.3">
      <c r="A22" s="62">
        <f t="shared" si="0"/>
        <v>5</v>
      </c>
      <c r="B22" s="65"/>
      <c r="C22" s="66"/>
      <c r="D22" s="67"/>
      <c r="E22" s="73"/>
      <c r="F22" s="73"/>
      <c r="G22" s="74">
        <f t="shared" si="1"/>
        <v>0</v>
      </c>
      <c r="H22" s="2"/>
      <c r="J22" s="2" t="str">
        <f t="shared" si="2"/>
        <v>3122000 - Crew account balances (Final Balances/Paid Out)</v>
      </c>
      <c r="K22" s="80">
        <v>3122000</v>
      </c>
      <c r="L22" s="2" t="s">
        <v>182</v>
      </c>
    </row>
    <row r="23" spans="1:13" ht="18.75" x14ac:dyDescent="0.3">
      <c r="A23" s="62">
        <f>+A22+1</f>
        <v>6</v>
      </c>
      <c r="B23" s="65"/>
      <c r="C23" s="66"/>
      <c r="D23" s="67"/>
      <c r="E23" s="73"/>
      <c r="F23" s="73"/>
      <c r="G23" s="74">
        <f>G22+E23-F23</f>
        <v>0</v>
      </c>
      <c r="H23" s="2"/>
      <c r="J23" s="2" t="str">
        <f t="shared" si="2"/>
        <v>3122100 - Allotments (Bank transfer/Deposits/MPO)</v>
      </c>
      <c r="K23" s="80">
        <v>3122100</v>
      </c>
      <c r="L23" s="2" t="s">
        <v>183</v>
      </c>
    </row>
    <row r="24" spans="1:13" ht="15" customHeight="1" x14ac:dyDescent="0.3">
      <c r="A24" s="62">
        <f t="shared" si="0"/>
        <v>7</v>
      </c>
      <c r="B24" s="65"/>
      <c r="C24" s="66"/>
      <c r="D24" s="67"/>
      <c r="E24" s="73"/>
      <c r="F24" s="73"/>
      <c r="G24" s="74">
        <f t="shared" si="1"/>
        <v>0</v>
      </c>
      <c r="H24" s="2"/>
      <c r="J24" s="2" t="str">
        <f t="shared" si="2"/>
        <v>3122600 - Crew Intermediary Account (Draws/Crew Bills, Cash delivery, Cash Exchanged...)</v>
      </c>
      <c r="K24" s="80">
        <v>3122600</v>
      </c>
      <c r="L24" s="2" t="s">
        <v>184</v>
      </c>
    </row>
    <row r="25" spans="1:13" ht="15" customHeight="1" x14ac:dyDescent="0.3">
      <c r="A25" s="62">
        <f t="shared" si="0"/>
        <v>8</v>
      </c>
      <c r="B25" s="65"/>
      <c r="C25" s="66"/>
      <c r="D25" s="67"/>
      <c r="E25" s="73"/>
      <c r="F25" s="73"/>
      <c r="G25" s="74">
        <f t="shared" si="1"/>
        <v>0</v>
      </c>
      <c r="H25" s="2"/>
      <c r="J25" s="2" t="str">
        <f t="shared" si="2"/>
        <v>5204200 - Crew Medical</v>
      </c>
      <c r="K25" s="80">
        <v>5204200</v>
      </c>
      <c r="L25" s="2" t="s">
        <v>195</v>
      </c>
    </row>
    <row r="26" spans="1:13" ht="15" customHeight="1" x14ac:dyDescent="0.3">
      <c r="A26" s="62">
        <f t="shared" si="0"/>
        <v>9</v>
      </c>
      <c r="B26" s="65"/>
      <c r="C26" s="66"/>
      <c r="D26" s="67"/>
      <c r="E26" s="73"/>
      <c r="F26" s="73"/>
      <c r="G26" s="74">
        <f t="shared" si="1"/>
        <v>0</v>
      </c>
      <c r="H26" s="2"/>
      <c r="J26" s="2" t="str">
        <f t="shared" si="2"/>
        <v>5210000 - Crew Air Fare</v>
      </c>
      <c r="K26" s="80">
        <v>5210000</v>
      </c>
      <c r="L26" s="2" t="s">
        <v>185</v>
      </c>
    </row>
    <row r="27" spans="1:13" ht="15" customHeight="1" x14ac:dyDescent="0.3">
      <c r="A27" s="62">
        <f t="shared" si="0"/>
        <v>10</v>
      </c>
      <c r="B27" s="65"/>
      <c r="C27" s="66"/>
      <c r="D27" s="67"/>
      <c r="E27" s="73"/>
      <c r="F27" s="73"/>
      <c r="G27" s="74">
        <f t="shared" si="1"/>
        <v>0</v>
      </c>
      <c r="H27" s="2"/>
      <c r="J27" s="2" t="str">
        <f t="shared" si="2"/>
        <v>5210100 - Crew Travel expenses (Meals Allowance, transport…)</v>
      </c>
      <c r="K27" s="80">
        <v>5210100</v>
      </c>
      <c r="L27" s="2" t="s">
        <v>186</v>
      </c>
    </row>
    <row r="28" spans="1:13" ht="18.75" x14ac:dyDescent="0.3">
      <c r="A28" s="62">
        <f t="shared" si="0"/>
        <v>11</v>
      </c>
      <c r="B28" s="65"/>
      <c r="C28" s="66"/>
      <c r="D28" s="67"/>
      <c r="E28" s="73"/>
      <c r="F28" s="73"/>
      <c r="G28" s="74">
        <f t="shared" si="1"/>
        <v>0</v>
      </c>
      <c r="H28" s="2"/>
      <c r="J28" s="2" t="str">
        <f t="shared" si="2"/>
        <v>5210200 - Uniforms issued on board for crew</v>
      </c>
      <c r="K28" s="80">
        <v>5210200</v>
      </c>
      <c r="L28" s="2" t="s">
        <v>187</v>
      </c>
    </row>
    <row r="29" spans="1:13" ht="15" customHeight="1" x14ac:dyDescent="0.3">
      <c r="A29" s="62">
        <f t="shared" si="0"/>
        <v>12</v>
      </c>
      <c r="B29" s="65"/>
      <c r="C29" s="66"/>
      <c r="D29" s="67"/>
      <c r="E29" s="73"/>
      <c r="F29" s="73"/>
      <c r="G29" s="74">
        <f t="shared" si="1"/>
        <v>0</v>
      </c>
      <c r="H29" s="2"/>
      <c r="J29" s="2" t="str">
        <f t="shared" si="2"/>
        <v>5210700 - Other crew Expenses</v>
      </c>
      <c r="K29" s="79">
        <v>5210700</v>
      </c>
      <c r="L29" s="2" t="s">
        <v>194</v>
      </c>
    </row>
    <row r="30" spans="1:13" ht="15" customHeight="1" x14ac:dyDescent="0.3">
      <c r="A30" s="62">
        <f t="shared" si="0"/>
        <v>13</v>
      </c>
      <c r="B30" s="65"/>
      <c r="C30" s="66"/>
      <c r="D30" s="67"/>
      <c r="E30" s="73"/>
      <c r="F30" s="73"/>
      <c r="G30" s="74">
        <f t="shared" si="1"/>
        <v>0</v>
      </c>
      <c r="H30" s="2"/>
      <c r="J30" s="2" t="str">
        <f t="shared" si="2"/>
        <v>5500000 - Deck consumables</v>
      </c>
      <c r="K30" s="79">
        <v>5500000</v>
      </c>
      <c r="L30" s="2" t="s">
        <v>189</v>
      </c>
    </row>
    <row r="31" spans="1:13" ht="15" customHeight="1" x14ac:dyDescent="0.3">
      <c r="A31" s="62">
        <f t="shared" si="0"/>
        <v>14</v>
      </c>
      <c r="B31" s="65"/>
      <c r="C31" s="66"/>
      <c r="D31" s="67"/>
      <c r="E31" s="73"/>
      <c r="F31" s="73"/>
      <c r="G31" s="74">
        <f t="shared" si="1"/>
        <v>0</v>
      </c>
      <c r="H31" s="2"/>
      <c r="J31" s="2" t="str">
        <f t="shared" si="2"/>
        <v>5510000 - Engine consumables</v>
      </c>
      <c r="K31" s="79">
        <v>5510000</v>
      </c>
      <c r="L31" s="2" t="s">
        <v>190</v>
      </c>
      <c r="M31" s="49"/>
    </row>
    <row r="32" spans="1:13" ht="15" customHeight="1" x14ac:dyDescent="0.3">
      <c r="A32" s="62">
        <f t="shared" si="0"/>
        <v>15</v>
      </c>
      <c r="B32" s="65"/>
      <c r="C32" s="66"/>
      <c r="D32" s="67"/>
      <c r="E32" s="73"/>
      <c r="F32" s="73"/>
      <c r="G32" s="74">
        <f t="shared" si="1"/>
        <v>0</v>
      </c>
      <c r="H32" s="2"/>
      <c r="K32" s="49"/>
    </row>
    <row r="33" spans="1:11" ht="15" customHeight="1" x14ac:dyDescent="0.3">
      <c r="A33" s="62">
        <f t="shared" si="0"/>
        <v>16</v>
      </c>
      <c r="B33" s="65"/>
      <c r="C33" s="66"/>
      <c r="D33" s="67"/>
      <c r="E33" s="73"/>
      <c r="F33" s="73"/>
      <c r="G33" s="74">
        <f t="shared" si="1"/>
        <v>0</v>
      </c>
      <c r="H33" s="2"/>
      <c r="K33" s="49"/>
    </row>
    <row r="34" spans="1:11" ht="15" customHeight="1" x14ac:dyDescent="0.3">
      <c r="A34" s="62">
        <f t="shared" si="0"/>
        <v>17</v>
      </c>
      <c r="B34" s="65"/>
      <c r="C34" s="66"/>
      <c r="D34" s="67"/>
      <c r="E34" s="73"/>
      <c r="F34" s="73"/>
      <c r="G34" s="74">
        <f t="shared" si="1"/>
        <v>0</v>
      </c>
      <c r="H34" s="2"/>
      <c r="K34" s="49"/>
    </row>
    <row r="35" spans="1:11" ht="15" customHeight="1" x14ac:dyDescent="0.3">
      <c r="A35" s="62">
        <f t="shared" si="0"/>
        <v>18</v>
      </c>
      <c r="B35" s="65"/>
      <c r="C35" s="66"/>
      <c r="D35" s="67"/>
      <c r="E35" s="73"/>
      <c r="F35" s="73"/>
      <c r="G35" s="74">
        <f t="shared" si="1"/>
        <v>0</v>
      </c>
      <c r="H35" s="2"/>
      <c r="K35" s="49"/>
    </row>
    <row r="36" spans="1:11" ht="15" customHeight="1" x14ac:dyDescent="0.3">
      <c r="A36" s="62">
        <f t="shared" si="0"/>
        <v>19</v>
      </c>
      <c r="B36" s="65"/>
      <c r="C36" s="66"/>
      <c r="D36" s="67"/>
      <c r="E36" s="73"/>
      <c r="F36" s="73"/>
      <c r="G36" s="74">
        <f t="shared" si="1"/>
        <v>0</v>
      </c>
      <c r="H36" s="2"/>
      <c r="K36" s="49"/>
    </row>
    <row r="37" spans="1:11" ht="15" customHeight="1" x14ac:dyDescent="0.3">
      <c r="A37" s="62">
        <f t="shared" si="0"/>
        <v>20</v>
      </c>
      <c r="B37" s="65"/>
      <c r="C37" s="66"/>
      <c r="D37" s="67"/>
      <c r="E37" s="73"/>
      <c r="F37" s="73"/>
      <c r="G37" s="74">
        <f t="shared" si="1"/>
        <v>0</v>
      </c>
      <c r="H37" s="2"/>
      <c r="K37" s="49"/>
    </row>
    <row r="38" spans="1:11" ht="15" customHeight="1" x14ac:dyDescent="0.3">
      <c r="A38" s="62">
        <f t="shared" si="0"/>
        <v>21</v>
      </c>
      <c r="B38" s="65"/>
      <c r="C38" s="66"/>
      <c r="D38" s="67"/>
      <c r="E38" s="73"/>
      <c r="F38" s="73"/>
      <c r="G38" s="74">
        <f t="shared" si="1"/>
        <v>0</v>
      </c>
      <c r="H38" s="2"/>
      <c r="K38" s="49"/>
    </row>
    <row r="39" spans="1:11" ht="15" customHeight="1" x14ac:dyDescent="0.3">
      <c r="A39" s="62">
        <f t="shared" si="0"/>
        <v>22</v>
      </c>
      <c r="B39" s="65"/>
      <c r="C39" s="66"/>
      <c r="D39" s="67"/>
      <c r="E39" s="73"/>
      <c r="F39" s="73"/>
      <c r="G39" s="74">
        <f t="shared" si="1"/>
        <v>0</v>
      </c>
      <c r="H39" s="2"/>
      <c r="K39" s="49"/>
    </row>
    <row r="40" spans="1:11" ht="15" customHeight="1" x14ac:dyDescent="0.3">
      <c r="A40" s="62">
        <f t="shared" si="0"/>
        <v>23</v>
      </c>
      <c r="B40" s="65"/>
      <c r="C40" s="66"/>
      <c r="D40" s="67"/>
      <c r="E40" s="73"/>
      <c r="F40" s="73"/>
      <c r="G40" s="74">
        <f t="shared" si="1"/>
        <v>0</v>
      </c>
      <c r="H40" s="2"/>
      <c r="K40" s="49"/>
    </row>
    <row r="41" spans="1:11" ht="15" customHeight="1" x14ac:dyDescent="0.3">
      <c r="A41" s="62">
        <f t="shared" si="0"/>
        <v>24</v>
      </c>
      <c r="B41" s="65"/>
      <c r="C41" s="66"/>
      <c r="D41" s="67"/>
      <c r="E41" s="73"/>
      <c r="F41" s="73"/>
      <c r="G41" s="74">
        <f t="shared" si="1"/>
        <v>0</v>
      </c>
      <c r="H41" s="2"/>
    </row>
    <row r="42" spans="1:11" ht="15" customHeight="1" x14ac:dyDescent="0.3">
      <c r="A42" s="62">
        <f t="shared" si="0"/>
        <v>25</v>
      </c>
      <c r="B42" s="65"/>
      <c r="C42" s="66"/>
      <c r="D42" s="67"/>
      <c r="E42" s="73"/>
      <c r="F42" s="73"/>
      <c r="G42" s="74">
        <f t="shared" si="1"/>
        <v>0</v>
      </c>
      <c r="H42" s="2"/>
    </row>
    <row r="43" spans="1:11" ht="15" customHeight="1" x14ac:dyDescent="0.3">
      <c r="A43" s="62">
        <f t="shared" si="0"/>
        <v>26</v>
      </c>
      <c r="B43" s="65"/>
      <c r="C43" s="66"/>
      <c r="D43" s="67"/>
      <c r="E43" s="73"/>
      <c r="F43" s="73"/>
      <c r="G43" s="74">
        <f t="shared" si="1"/>
        <v>0</v>
      </c>
      <c r="H43" s="2"/>
    </row>
    <row r="44" spans="1:11" ht="15" customHeight="1" x14ac:dyDescent="0.3">
      <c r="A44" s="62">
        <f t="shared" si="0"/>
        <v>27</v>
      </c>
      <c r="B44" s="65"/>
      <c r="C44" s="66"/>
      <c r="D44" s="67"/>
      <c r="E44" s="73"/>
      <c r="F44" s="73"/>
      <c r="G44" s="74">
        <f t="shared" si="1"/>
        <v>0</v>
      </c>
      <c r="H44" s="2"/>
    </row>
    <row r="45" spans="1:11" ht="15" customHeight="1" x14ac:dyDescent="0.3">
      <c r="A45" s="62">
        <f t="shared" si="0"/>
        <v>28</v>
      </c>
      <c r="B45" s="65"/>
      <c r="C45" s="66"/>
      <c r="D45" s="67"/>
      <c r="E45" s="73"/>
      <c r="F45" s="73"/>
      <c r="G45" s="74">
        <f t="shared" si="1"/>
        <v>0</v>
      </c>
      <c r="H45" s="2"/>
    </row>
    <row r="46" spans="1:11" ht="15" customHeight="1" x14ac:dyDescent="0.3">
      <c r="A46" s="62">
        <f t="shared" si="0"/>
        <v>29</v>
      </c>
      <c r="B46" s="65"/>
      <c r="C46" s="66"/>
      <c r="D46" s="67"/>
      <c r="E46" s="73"/>
      <c r="F46" s="73"/>
      <c r="G46" s="74">
        <f t="shared" si="1"/>
        <v>0</v>
      </c>
      <c r="H46" s="2"/>
    </row>
    <row r="47" spans="1:11" ht="15" customHeight="1" x14ac:dyDescent="0.3">
      <c r="A47" s="62">
        <f t="shared" si="0"/>
        <v>30</v>
      </c>
      <c r="B47" s="65"/>
      <c r="C47" s="66"/>
      <c r="D47" s="67"/>
      <c r="E47" s="73"/>
      <c r="F47" s="73"/>
      <c r="G47" s="74">
        <f t="shared" si="1"/>
        <v>0</v>
      </c>
      <c r="H47" s="2"/>
    </row>
    <row r="48" spans="1:11" ht="15" customHeight="1" x14ac:dyDescent="0.3">
      <c r="A48" s="62">
        <f t="shared" si="0"/>
        <v>31</v>
      </c>
      <c r="B48" s="65"/>
      <c r="C48" s="66"/>
      <c r="D48" s="67"/>
      <c r="E48" s="73"/>
      <c r="F48" s="73"/>
      <c r="G48" s="74">
        <f t="shared" si="1"/>
        <v>0</v>
      </c>
      <c r="H48" s="2"/>
    </row>
    <row r="49" spans="1:8" ht="15" customHeight="1" x14ac:dyDescent="0.3">
      <c r="A49" s="62">
        <f t="shared" si="0"/>
        <v>32</v>
      </c>
      <c r="B49" s="65"/>
      <c r="C49" s="66"/>
      <c r="D49" s="67"/>
      <c r="E49" s="73"/>
      <c r="F49" s="73"/>
      <c r="G49" s="74">
        <f t="shared" si="1"/>
        <v>0</v>
      </c>
      <c r="H49" s="2"/>
    </row>
    <row r="50" spans="1:8" ht="15" customHeight="1" x14ac:dyDescent="0.3">
      <c r="A50" s="62">
        <f t="shared" si="0"/>
        <v>33</v>
      </c>
      <c r="B50" s="65"/>
      <c r="C50" s="66"/>
      <c r="D50" s="67"/>
      <c r="E50" s="73"/>
      <c r="F50" s="73"/>
      <c r="G50" s="74">
        <f t="shared" si="1"/>
        <v>0</v>
      </c>
      <c r="H50" s="2"/>
    </row>
    <row r="51" spans="1:8" ht="15" customHeight="1" x14ac:dyDescent="0.3">
      <c r="A51" s="62">
        <f t="shared" si="0"/>
        <v>34</v>
      </c>
      <c r="B51" s="65"/>
      <c r="C51" s="66"/>
      <c r="D51" s="67"/>
      <c r="E51" s="73"/>
      <c r="F51" s="73"/>
      <c r="G51" s="74">
        <f t="shared" si="1"/>
        <v>0</v>
      </c>
      <c r="H51" s="2"/>
    </row>
    <row r="52" spans="1:8" ht="15" customHeight="1" x14ac:dyDescent="0.3">
      <c r="A52" s="62">
        <f t="shared" si="0"/>
        <v>35</v>
      </c>
      <c r="B52" s="65"/>
      <c r="C52" s="66"/>
      <c r="D52" s="67"/>
      <c r="E52" s="73"/>
      <c r="F52" s="73"/>
      <c r="G52" s="74">
        <f t="shared" si="1"/>
        <v>0</v>
      </c>
      <c r="H52" s="2"/>
    </row>
    <row r="53" spans="1:8" ht="15" customHeight="1" x14ac:dyDescent="0.3">
      <c r="A53" s="62">
        <f t="shared" si="0"/>
        <v>36</v>
      </c>
      <c r="B53" s="65"/>
      <c r="C53" s="66"/>
      <c r="D53" s="67"/>
      <c r="E53" s="73"/>
      <c r="F53" s="73"/>
      <c r="G53" s="74">
        <f t="shared" si="1"/>
        <v>0</v>
      </c>
      <c r="H53" s="2"/>
    </row>
    <row r="54" spans="1:8" ht="15" customHeight="1" x14ac:dyDescent="0.3">
      <c r="A54" s="62">
        <f t="shared" si="0"/>
        <v>37</v>
      </c>
      <c r="B54" s="65"/>
      <c r="C54" s="66"/>
      <c r="D54" s="67"/>
      <c r="E54" s="73"/>
      <c r="F54" s="73"/>
      <c r="G54" s="74">
        <f t="shared" si="1"/>
        <v>0</v>
      </c>
      <c r="H54" s="2"/>
    </row>
    <row r="55" spans="1:8" ht="15" customHeight="1" x14ac:dyDescent="0.3">
      <c r="A55" s="62">
        <f t="shared" si="0"/>
        <v>38</v>
      </c>
      <c r="B55" s="65"/>
      <c r="C55" s="66"/>
      <c r="D55" s="67"/>
      <c r="E55" s="73"/>
      <c r="F55" s="73"/>
      <c r="G55" s="74">
        <f t="shared" si="1"/>
        <v>0</v>
      </c>
      <c r="H55" s="2"/>
    </row>
    <row r="56" spans="1:8" ht="15" customHeight="1" x14ac:dyDescent="0.3">
      <c r="A56" s="62">
        <f t="shared" si="0"/>
        <v>39</v>
      </c>
      <c r="B56" s="65"/>
      <c r="C56" s="66"/>
      <c r="D56" s="67"/>
      <c r="E56" s="73"/>
      <c r="F56" s="73"/>
      <c r="G56" s="74">
        <f t="shared" si="1"/>
        <v>0</v>
      </c>
      <c r="H56" s="2"/>
    </row>
    <row r="57" spans="1:8" ht="15" customHeight="1" x14ac:dyDescent="0.3">
      <c r="A57" s="62">
        <f t="shared" si="0"/>
        <v>40</v>
      </c>
      <c r="B57" s="65"/>
      <c r="C57" s="66"/>
      <c r="D57" s="67"/>
      <c r="E57" s="73"/>
      <c r="F57" s="73"/>
      <c r="G57" s="74">
        <f t="shared" si="1"/>
        <v>0</v>
      </c>
      <c r="H57" s="2"/>
    </row>
    <row r="58" spans="1:8" ht="15" customHeight="1" x14ac:dyDescent="0.3">
      <c r="A58" s="62">
        <f t="shared" si="0"/>
        <v>41</v>
      </c>
      <c r="B58" s="65"/>
      <c r="C58" s="66"/>
      <c r="D58" s="67"/>
      <c r="E58" s="73"/>
      <c r="F58" s="73"/>
      <c r="G58" s="74">
        <f t="shared" si="1"/>
        <v>0</v>
      </c>
      <c r="H58" s="2"/>
    </row>
    <row r="59" spans="1:8" ht="15" customHeight="1" x14ac:dyDescent="0.3">
      <c r="A59" s="62">
        <f t="shared" si="0"/>
        <v>42</v>
      </c>
      <c r="B59" s="65"/>
      <c r="C59" s="66"/>
      <c r="D59" s="67"/>
      <c r="E59" s="73"/>
      <c r="F59" s="73"/>
      <c r="G59" s="74">
        <f t="shared" si="1"/>
        <v>0</v>
      </c>
      <c r="H59" s="2"/>
    </row>
    <row r="60" spans="1:8" ht="15" customHeight="1" x14ac:dyDescent="0.3">
      <c r="A60" s="62">
        <f t="shared" si="0"/>
        <v>43</v>
      </c>
      <c r="B60" s="65"/>
      <c r="C60" s="66"/>
      <c r="D60" s="67"/>
      <c r="E60" s="73"/>
      <c r="F60" s="73"/>
      <c r="G60" s="74">
        <f t="shared" si="1"/>
        <v>0</v>
      </c>
      <c r="H60" s="2"/>
    </row>
    <row r="61" spans="1:8" ht="15" customHeight="1" x14ac:dyDescent="0.3">
      <c r="A61" s="62">
        <f t="shared" si="0"/>
        <v>44</v>
      </c>
      <c r="B61" s="65"/>
      <c r="C61" s="66"/>
      <c r="D61" s="67"/>
      <c r="E61" s="73"/>
      <c r="F61" s="73"/>
      <c r="G61" s="74">
        <f t="shared" si="1"/>
        <v>0</v>
      </c>
      <c r="H61" s="2"/>
    </row>
    <row r="62" spans="1:8" ht="15" customHeight="1" x14ac:dyDescent="0.3">
      <c r="A62" s="62">
        <f t="shared" si="0"/>
        <v>45</v>
      </c>
      <c r="B62" s="65"/>
      <c r="C62" s="66"/>
      <c r="D62" s="67"/>
      <c r="E62" s="73"/>
      <c r="F62" s="73"/>
      <c r="G62" s="74">
        <f t="shared" si="1"/>
        <v>0</v>
      </c>
      <c r="H62" s="2"/>
    </row>
    <row r="63" spans="1:8" ht="15" customHeight="1" x14ac:dyDescent="0.3">
      <c r="A63" s="62">
        <f t="shared" si="0"/>
        <v>46</v>
      </c>
      <c r="B63" s="65"/>
      <c r="C63" s="66"/>
      <c r="D63" s="67"/>
      <c r="E63" s="73"/>
      <c r="F63" s="73"/>
      <c r="G63" s="74">
        <f t="shared" si="1"/>
        <v>0</v>
      </c>
      <c r="H63" s="2"/>
    </row>
    <row r="64" spans="1:8" ht="15" customHeight="1" x14ac:dyDescent="0.3">
      <c r="A64" s="62">
        <f t="shared" si="0"/>
        <v>47</v>
      </c>
      <c r="B64" s="65"/>
      <c r="C64" s="66"/>
      <c r="D64" s="67"/>
      <c r="E64" s="73"/>
      <c r="F64" s="73"/>
      <c r="G64" s="74">
        <f t="shared" si="1"/>
        <v>0</v>
      </c>
      <c r="H64" s="2"/>
    </row>
    <row r="65" spans="1:8" ht="15" customHeight="1" x14ac:dyDescent="0.3">
      <c r="A65" s="62">
        <f t="shared" si="0"/>
        <v>48</v>
      </c>
      <c r="B65" s="65"/>
      <c r="C65" s="66"/>
      <c r="D65" s="67"/>
      <c r="E65" s="73"/>
      <c r="F65" s="73"/>
      <c r="G65" s="74">
        <f t="shared" si="1"/>
        <v>0</v>
      </c>
      <c r="H65" s="2"/>
    </row>
    <row r="66" spans="1:8" ht="15" customHeight="1" x14ac:dyDescent="0.3">
      <c r="A66" s="62">
        <f t="shared" si="0"/>
        <v>49</v>
      </c>
      <c r="B66" s="65"/>
      <c r="C66" s="66"/>
      <c r="D66" s="67"/>
      <c r="E66" s="73"/>
      <c r="F66" s="73"/>
      <c r="G66" s="74">
        <f t="shared" si="1"/>
        <v>0</v>
      </c>
      <c r="H66" s="2"/>
    </row>
    <row r="67" spans="1:8" ht="15" customHeight="1" x14ac:dyDescent="0.3">
      <c r="A67" s="62">
        <f t="shared" si="0"/>
        <v>50</v>
      </c>
      <c r="B67" s="65"/>
      <c r="C67" s="66"/>
      <c r="D67" s="67"/>
      <c r="E67" s="73"/>
      <c r="F67" s="73"/>
      <c r="G67" s="74">
        <f t="shared" si="1"/>
        <v>0</v>
      </c>
      <c r="H67" s="2"/>
    </row>
    <row r="68" spans="1:8" ht="15" customHeight="1" x14ac:dyDescent="0.3">
      <c r="A68" s="62">
        <f t="shared" si="0"/>
        <v>51</v>
      </c>
      <c r="B68" s="65"/>
      <c r="C68" s="66"/>
      <c r="D68" s="67"/>
      <c r="E68" s="73"/>
      <c r="F68" s="73"/>
      <c r="G68" s="74">
        <f t="shared" si="1"/>
        <v>0</v>
      </c>
      <c r="H68" s="2"/>
    </row>
    <row r="69" spans="1:8" ht="15" customHeight="1" x14ac:dyDescent="0.3">
      <c r="A69" s="62">
        <f t="shared" si="0"/>
        <v>52</v>
      </c>
      <c r="B69" s="65"/>
      <c r="C69" s="66"/>
      <c r="D69" s="67"/>
      <c r="E69" s="73"/>
      <c r="F69" s="73"/>
      <c r="G69" s="74">
        <f t="shared" si="1"/>
        <v>0</v>
      </c>
      <c r="H69" s="2"/>
    </row>
    <row r="70" spans="1:8" ht="15" customHeight="1" x14ac:dyDescent="0.3">
      <c r="A70" s="62">
        <f t="shared" si="0"/>
        <v>53</v>
      </c>
      <c r="B70" s="65"/>
      <c r="C70" s="66"/>
      <c r="D70" s="67"/>
      <c r="E70" s="73"/>
      <c r="F70" s="73"/>
      <c r="G70" s="74">
        <f t="shared" si="1"/>
        <v>0</v>
      </c>
      <c r="H70" s="2"/>
    </row>
    <row r="71" spans="1:8" ht="15" customHeight="1" x14ac:dyDescent="0.3">
      <c r="A71" s="62">
        <f t="shared" si="0"/>
        <v>54</v>
      </c>
      <c r="B71" s="65"/>
      <c r="C71" s="66"/>
      <c r="D71" s="67"/>
      <c r="E71" s="73"/>
      <c r="F71" s="73"/>
      <c r="G71" s="74">
        <f t="shared" si="1"/>
        <v>0</v>
      </c>
      <c r="H71" s="2"/>
    </row>
    <row r="72" spans="1:8" ht="15" customHeight="1" x14ac:dyDescent="0.3">
      <c r="A72" s="62">
        <f t="shared" si="0"/>
        <v>55</v>
      </c>
      <c r="B72" s="65"/>
      <c r="C72" s="66"/>
      <c r="D72" s="67"/>
      <c r="E72" s="73"/>
      <c r="F72" s="73"/>
      <c r="G72" s="74">
        <f t="shared" si="1"/>
        <v>0</v>
      </c>
      <c r="H72" s="2"/>
    </row>
    <row r="73" spans="1:8" ht="15" customHeight="1" x14ac:dyDescent="0.3">
      <c r="A73" s="62">
        <f t="shared" si="0"/>
        <v>56</v>
      </c>
      <c r="B73" s="65"/>
      <c r="C73" s="66"/>
      <c r="D73" s="67"/>
      <c r="E73" s="73"/>
      <c r="F73" s="73"/>
      <c r="G73" s="74">
        <f t="shared" si="1"/>
        <v>0</v>
      </c>
      <c r="H73" s="2"/>
    </row>
    <row r="74" spans="1:8" ht="15" customHeight="1" x14ac:dyDescent="0.3">
      <c r="A74" s="62">
        <f t="shared" si="0"/>
        <v>57</v>
      </c>
      <c r="B74" s="65"/>
      <c r="C74" s="66"/>
      <c r="D74" s="67"/>
      <c r="E74" s="73"/>
      <c r="F74" s="73"/>
      <c r="G74" s="74">
        <f t="shared" si="1"/>
        <v>0</v>
      </c>
      <c r="H74" s="2"/>
    </row>
    <row r="75" spans="1:8" ht="15" customHeight="1" x14ac:dyDescent="0.3">
      <c r="A75" s="62">
        <f t="shared" si="0"/>
        <v>58</v>
      </c>
      <c r="B75" s="65"/>
      <c r="C75" s="66"/>
      <c r="D75" s="67"/>
      <c r="E75" s="73"/>
      <c r="F75" s="73"/>
      <c r="G75" s="74">
        <f t="shared" si="1"/>
        <v>0</v>
      </c>
      <c r="H75" s="2"/>
    </row>
    <row r="76" spans="1:8" ht="15" customHeight="1" x14ac:dyDescent="0.3">
      <c r="A76" s="62">
        <f t="shared" si="0"/>
        <v>59</v>
      </c>
      <c r="B76" s="65"/>
      <c r="C76" s="66"/>
      <c r="D76" s="67"/>
      <c r="E76" s="73"/>
      <c r="F76" s="73"/>
      <c r="G76" s="74">
        <f t="shared" si="1"/>
        <v>0</v>
      </c>
      <c r="H76" s="2"/>
    </row>
    <row r="77" spans="1:8" ht="15" customHeight="1" x14ac:dyDescent="0.3">
      <c r="A77" s="62">
        <f t="shared" si="0"/>
        <v>60</v>
      </c>
      <c r="B77" s="65"/>
      <c r="C77" s="66"/>
      <c r="D77" s="67"/>
      <c r="E77" s="73"/>
      <c r="F77" s="73"/>
      <c r="G77" s="74">
        <f t="shared" si="1"/>
        <v>0</v>
      </c>
      <c r="H77" s="2"/>
    </row>
    <row r="78" spans="1:8" ht="15" customHeight="1" x14ac:dyDescent="0.3">
      <c r="A78" s="62">
        <f t="shared" si="0"/>
        <v>61</v>
      </c>
      <c r="B78" s="65"/>
      <c r="C78" s="66"/>
      <c r="D78" s="67"/>
      <c r="E78" s="73"/>
      <c r="F78" s="73"/>
      <c r="G78" s="74">
        <f t="shared" si="1"/>
        <v>0</v>
      </c>
      <c r="H78" s="2"/>
    </row>
    <row r="79" spans="1:8" ht="15" customHeight="1" x14ac:dyDescent="0.3">
      <c r="A79" s="62">
        <f t="shared" si="0"/>
        <v>62</v>
      </c>
      <c r="B79" s="65"/>
      <c r="C79" s="66"/>
      <c r="D79" s="67"/>
      <c r="E79" s="73"/>
      <c r="F79" s="73"/>
      <c r="G79" s="74">
        <f t="shared" si="1"/>
        <v>0</v>
      </c>
      <c r="H79" s="2"/>
    </row>
    <row r="80" spans="1:8" ht="15" customHeight="1" x14ac:dyDescent="0.3">
      <c r="A80" s="62">
        <f t="shared" si="0"/>
        <v>63</v>
      </c>
      <c r="B80" s="65"/>
      <c r="C80" s="66"/>
      <c r="D80" s="67"/>
      <c r="E80" s="73"/>
      <c r="F80" s="73"/>
      <c r="G80" s="74">
        <f t="shared" si="1"/>
        <v>0</v>
      </c>
      <c r="H80" s="2"/>
    </row>
    <row r="81" spans="1:8" ht="15" customHeight="1" x14ac:dyDescent="0.3">
      <c r="A81" s="62">
        <f t="shared" si="0"/>
        <v>64</v>
      </c>
      <c r="B81" s="65"/>
      <c r="C81" s="66"/>
      <c r="D81" s="67"/>
      <c r="E81" s="73"/>
      <c r="F81" s="73"/>
      <c r="G81" s="74">
        <f t="shared" si="1"/>
        <v>0</v>
      </c>
      <c r="H81" s="2"/>
    </row>
    <row r="82" spans="1:8" ht="15" customHeight="1" x14ac:dyDescent="0.3">
      <c r="A82" s="62">
        <f t="shared" si="0"/>
        <v>65</v>
      </c>
      <c r="B82" s="65"/>
      <c r="C82" s="66"/>
      <c r="D82" s="67"/>
      <c r="E82" s="73"/>
      <c r="F82" s="73"/>
      <c r="G82" s="74">
        <f t="shared" si="1"/>
        <v>0</v>
      </c>
      <c r="H82" s="2"/>
    </row>
    <row r="83" spans="1:8" ht="15" customHeight="1" x14ac:dyDescent="0.3">
      <c r="A83" s="62">
        <f t="shared" ref="A83:A146" si="3">+A82+1</f>
        <v>66</v>
      </c>
      <c r="B83" s="65"/>
      <c r="C83" s="66"/>
      <c r="D83" s="67"/>
      <c r="E83" s="73"/>
      <c r="F83" s="73"/>
      <c r="G83" s="74">
        <f t="shared" ref="G83:G146" si="4">G82+E83-F83</f>
        <v>0</v>
      </c>
      <c r="H83" s="2"/>
    </row>
    <row r="84" spans="1:8" ht="15" customHeight="1" x14ac:dyDescent="0.3">
      <c r="A84" s="62">
        <f t="shared" si="3"/>
        <v>67</v>
      </c>
      <c r="B84" s="65"/>
      <c r="C84" s="66"/>
      <c r="D84" s="67"/>
      <c r="E84" s="73"/>
      <c r="F84" s="73"/>
      <c r="G84" s="74">
        <f t="shared" si="4"/>
        <v>0</v>
      </c>
      <c r="H84" s="2"/>
    </row>
    <row r="85" spans="1:8" ht="15" customHeight="1" x14ac:dyDescent="0.3">
      <c r="A85" s="62">
        <f t="shared" si="3"/>
        <v>68</v>
      </c>
      <c r="B85" s="65"/>
      <c r="C85" s="66"/>
      <c r="D85" s="67"/>
      <c r="E85" s="73"/>
      <c r="F85" s="73"/>
      <c r="G85" s="74">
        <f t="shared" si="4"/>
        <v>0</v>
      </c>
      <c r="H85" s="2"/>
    </row>
    <row r="86" spans="1:8" ht="15" customHeight="1" x14ac:dyDescent="0.3">
      <c r="A86" s="62">
        <f t="shared" si="3"/>
        <v>69</v>
      </c>
      <c r="B86" s="65"/>
      <c r="C86" s="66"/>
      <c r="D86" s="67"/>
      <c r="E86" s="73"/>
      <c r="F86" s="73"/>
      <c r="G86" s="74">
        <f t="shared" si="4"/>
        <v>0</v>
      </c>
      <c r="H86" s="2"/>
    </row>
    <row r="87" spans="1:8" ht="15" customHeight="1" x14ac:dyDescent="0.3">
      <c r="A87" s="62">
        <f t="shared" si="3"/>
        <v>70</v>
      </c>
      <c r="B87" s="65"/>
      <c r="C87" s="66"/>
      <c r="D87" s="67"/>
      <c r="E87" s="73"/>
      <c r="F87" s="73"/>
      <c r="G87" s="74">
        <f t="shared" si="4"/>
        <v>0</v>
      </c>
      <c r="H87" s="2"/>
    </row>
    <row r="88" spans="1:8" ht="15" customHeight="1" x14ac:dyDescent="0.3">
      <c r="A88" s="62">
        <f t="shared" si="3"/>
        <v>71</v>
      </c>
      <c r="B88" s="65"/>
      <c r="C88" s="66"/>
      <c r="D88" s="67"/>
      <c r="E88" s="73"/>
      <c r="F88" s="73"/>
      <c r="G88" s="74">
        <f t="shared" si="4"/>
        <v>0</v>
      </c>
      <c r="H88" s="2"/>
    </row>
    <row r="89" spans="1:8" ht="15" customHeight="1" x14ac:dyDescent="0.3">
      <c r="A89" s="62">
        <f t="shared" si="3"/>
        <v>72</v>
      </c>
      <c r="B89" s="65"/>
      <c r="C89" s="66"/>
      <c r="D89" s="67"/>
      <c r="E89" s="73"/>
      <c r="F89" s="73"/>
      <c r="G89" s="74">
        <f t="shared" si="4"/>
        <v>0</v>
      </c>
      <c r="H89" s="2"/>
    </row>
    <row r="90" spans="1:8" ht="15" customHeight="1" x14ac:dyDescent="0.3">
      <c r="A90" s="62">
        <f t="shared" si="3"/>
        <v>73</v>
      </c>
      <c r="B90" s="65"/>
      <c r="C90" s="66"/>
      <c r="D90" s="67"/>
      <c r="E90" s="73"/>
      <c r="F90" s="73"/>
      <c r="G90" s="74">
        <f t="shared" si="4"/>
        <v>0</v>
      </c>
      <c r="H90" s="2"/>
    </row>
    <row r="91" spans="1:8" ht="15" customHeight="1" x14ac:dyDescent="0.3">
      <c r="A91" s="62">
        <f t="shared" si="3"/>
        <v>74</v>
      </c>
      <c r="B91" s="65"/>
      <c r="C91" s="66"/>
      <c r="D91" s="67"/>
      <c r="E91" s="73"/>
      <c r="F91" s="73"/>
      <c r="G91" s="74">
        <f t="shared" si="4"/>
        <v>0</v>
      </c>
      <c r="H91" s="2"/>
    </row>
    <row r="92" spans="1:8" ht="15" customHeight="1" x14ac:dyDescent="0.3">
      <c r="A92" s="62">
        <f t="shared" si="3"/>
        <v>75</v>
      </c>
      <c r="B92" s="65"/>
      <c r="C92" s="66"/>
      <c r="D92" s="67"/>
      <c r="E92" s="73"/>
      <c r="F92" s="73"/>
      <c r="G92" s="74">
        <f t="shared" si="4"/>
        <v>0</v>
      </c>
      <c r="H92" s="2"/>
    </row>
    <row r="93" spans="1:8" ht="15" customHeight="1" x14ac:dyDescent="0.3">
      <c r="A93" s="62">
        <f t="shared" si="3"/>
        <v>76</v>
      </c>
      <c r="B93" s="65"/>
      <c r="C93" s="66"/>
      <c r="D93" s="67"/>
      <c r="E93" s="73"/>
      <c r="F93" s="73"/>
      <c r="G93" s="74">
        <f t="shared" si="4"/>
        <v>0</v>
      </c>
      <c r="H93" s="2"/>
    </row>
    <row r="94" spans="1:8" ht="15" customHeight="1" x14ac:dyDescent="0.3">
      <c r="A94" s="62">
        <f t="shared" si="3"/>
        <v>77</v>
      </c>
      <c r="B94" s="65"/>
      <c r="C94" s="66"/>
      <c r="D94" s="67"/>
      <c r="E94" s="73"/>
      <c r="F94" s="73"/>
      <c r="G94" s="74">
        <f t="shared" si="4"/>
        <v>0</v>
      </c>
      <c r="H94" s="2"/>
    </row>
    <row r="95" spans="1:8" ht="15" customHeight="1" x14ac:dyDescent="0.3">
      <c r="A95" s="62">
        <f t="shared" si="3"/>
        <v>78</v>
      </c>
      <c r="B95" s="65"/>
      <c r="C95" s="66"/>
      <c r="D95" s="67"/>
      <c r="E95" s="73"/>
      <c r="F95" s="73"/>
      <c r="G95" s="74">
        <f t="shared" si="4"/>
        <v>0</v>
      </c>
      <c r="H95" s="2"/>
    </row>
    <row r="96" spans="1:8" ht="15" customHeight="1" x14ac:dyDescent="0.3">
      <c r="A96" s="62">
        <f t="shared" si="3"/>
        <v>79</v>
      </c>
      <c r="B96" s="65"/>
      <c r="C96" s="66"/>
      <c r="D96" s="67"/>
      <c r="E96" s="73"/>
      <c r="F96" s="73"/>
      <c r="G96" s="74">
        <f t="shared" si="4"/>
        <v>0</v>
      </c>
      <c r="H96" s="2"/>
    </row>
    <row r="97" spans="1:8" ht="15" customHeight="1" x14ac:dyDescent="0.3">
      <c r="A97" s="62">
        <f t="shared" si="3"/>
        <v>80</v>
      </c>
      <c r="B97" s="65"/>
      <c r="C97" s="66"/>
      <c r="D97" s="67"/>
      <c r="E97" s="73"/>
      <c r="F97" s="73"/>
      <c r="G97" s="74">
        <f t="shared" si="4"/>
        <v>0</v>
      </c>
      <c r="H97" s="2"/>
    </row>
    <row r="98" spans="1:8" ht="15" customHeight="1" x14ac:dyDescent="0.3">
      <c r="A98" s="62">
        <f t="shared" si="3"/>
        <v>81</v>
      </c>
      <c r="B98" s="65"/>
      <c r="C98" s="66"/>
      <c r="D98" s="67"/>
      <c r="E98" s="73"/>
      <c r="F98" s="73"/>
      <c r="G98" s="74">
        <f t="shared" si="4"/>
        <v>0</v>
      </c>
      <c r="H98" s="2"/>
    </row>
    <row r="99" spans="1:8" ht="15" customHeight="1" x14ac:dyDescent="0.3">
      <c r="A99" s="62">
        <f t="shared" si="3"/>
        <v>82</v>
      </c>
      <c r="B99" s="65"/>
      <c r="C99" s="66"/>
      <c r="D99" s="67"/>
      <c r="E99" s="73"/>
      <c r="F99" s="73"/>
      <c r="G99" s="74">
        <f t="shared" si="4"/>
        <v>0</v>
      </c>
      <c r="H99" s="2"/>
    </row>
    <row r="100" spans="1:8" ht="15" customHeight="1" x14ac:dyDescent="0.3">
      <c r="A100" s="62">
        <f t="shared" si="3"/>
        <v>83</v>
      </c>
      <c r="B100" s="65"/>
      <c r="C100" s="66"/>
      <c r="D100" s="67"/>
      <c r="E100" s="73"/>
      <c r="F100" s="73"/>
      <c r="G100" s="74">
        <f t="shared" si="4"/>
        <v>0</v>
      </c>
      <c r="H100" s="2"/>
    </row>
    <row r="101" spans="1:8" ht="15" customHeight="1" x14ac:dyDescent="0.3">
      <c r="A101" s="62">
        <f t="shared" si="3"/>
        <v>84</v>
      </c>
      <c r="B101" s="65"/>
      <c r="C101" s="66"/>
      <c r="D101" s="67"/>
      <c r="E101" s="73"/>
      <c r="F101" s="73"/>
      <c r="G101" s="74">
        <f t="shared" si="4"/>
        <v>0</v>
      </c>
      <c r="H101" s="2"/>
    </row>
    <row r="102" spans="1:8" ht="15" customHeight="1" x14ac:dyDescent="0.3">
      <c r="A102" s="62">
        <f t="shared" si="3"/>
        <v>85</v>
      </c>
      <c r="B102" s="65"/>
      <c r="C102" s="66"/>
      <c r="D102" s="67"/>
      <c r="E102" s="73"/>
      <c r="F102" s="73"/>
      <c r="G102" s="74">
        <f t="shared" si="4"/>
        <v>0</v>
      </c>
      <c r="H102" s="2"/>
    </row>
    <row r="103" spans="1:8" ht="15" customHeight="1" x14ac:dyDescent="0.3">
      <c r="A103" s="62">
        <f t="shared" si="3"/>
        <v>86</v>
      </c>
      <c r="B103" s="65"/>
      <c r="C103" s="66"/>
      <c r="D103" s="67"/>
      <c r="E103" s="73"/>
      <c r="F103" s="73"/>
      <c r="G103" s="74">
        <f t="shared" si="4"/>
        <v>0</v>
      </c>
      <c r="H103" s="2"/>
    </row>
    <row r="104" spans="1:8" ht="15" customHeight="1" x14ac:dyDescent="0.3">
      <c r="A104" s="62">
        <f t="shared" si="3"/>
        <v>87</v>
      </c>
      <c r="B104" s="65"/>
      <c r="C104" s="66"/>
      <c r="D104" s="67"/>
      <c r="E104" s="73"/>
      <c r="F104" s="73"/>
      <c r="G104" s="74">
        <f t="shared" si="4"/>
        <v>0</v>
      </c>
      <c r="H104" s="2"/>
    </row>
    <row r="105" spans="1:8" ht="15" customHeight="1" x14ac:dyDescent="0.3">
      <c r="A105" s="62">
        <f t="shared" si="3"/>
        <v>88</v>
      </c>
      <c r="B105" s="65"/>
      <c r="C105" s="66"/>
      <c r="D105" s="67"/>
      <c r="E105" s="73"/>
      <c r="F105" s="73"/>
      <c r="G105" s="74">
        <f t="shared" si="4"/>
        <v>0</v>
      </c>
      <c r="H105" s="2"/>
    </row>
    <row r="106" spans="1:8" ht="15" customHeight="1" x14ac:dyDescent="0.3">
      <c r="A106" s="62">
        <f t="shared" si="3"/>
        <v>89</v>
      </c>
      <c r="B106" s="65"/>
      <c r="C106" s="66"/>
      <c r="D106" s="67"/>
      <c r="E106" s="73"/>
      <c r="F106" s="73"/>
      <c r="G106" s="74">
        <f t="shared" si="4"/>
        <v>0</v>
      </c>
      <c r="H106" s="2"/>
    </row>
    <row r="107" spans="1:8" ht="15" customHeight="1" x14ac:dyDescent="0.3">
      <c r="A107" s="62">
        <f t="shared" si="3"/>
        <v>90</v>
      </c>
      <c r="B107" s="65"/>
      <c r="C107" s="66"/>
      <c r="D107" s="67"/>
      <c r="E107" s="73"/>
      <c r="F107" s="73"/>
      <c r="G107" s="74">
        <f t="shared" si="4"/>
        <v>0</v>
      </c>
      <c r="H107" s="2"/>
    </row>
    <row r="108" spans="1:8" ht="15" customHeight="1" x14ac:dyDescent="0.3">
      <c r="A108" s="62">
        <f t="shared" si="3"/>
        <v>91</v>
      </c>
      <c r="B108" s="65"/>
      <c r="C108" s="66"/>
      <c r="D108" s="67"/>
      <c r="E108" s="73"/>
      <c r="F108" s="73"/>
      <c r="G108" s="74">
        <f t="shared" si="4"/>
        <v>0</v>
      </c>
      <c r="H108" s="2"/>
    </row>
    <row r="109" spans="1:8" ht="15" customHeight="1" x14ac:dyDescent="0.3">
      <c r="A109" s="62">
        <f t="shared" si="3"/>
        <v>92</v>
      </c>
      <c r="B109" s="65"/>
      <c r="C109" s="66"/>
      <c r="D109" s="67"/>
      <c r="E109" s="73"/>
      <c r="F109" s="73"/>
      <c r="G109" s="74">
        <f t="shared" si="4"/>
        <v>0</v>
      </c>
      <c r="H109" s="2"/>
    </row>
    <row r="110" spans="1:8" ht="15" customHeight="1" x14ac:dyDescent="0.3">
      <c r="A110" s="62">
        <f t="shared" si="3"/>
        <v>93</v>
      </c>
      <c r="B110" s="65"/>
      <c r="C110" s="66"/>
      <c r="D110" s="67"/>
      <c r="E110" s="73"/>
      <c r="F110" s="73"/>
      <c r="G110" s="74">
        <f t="shared" si="4"/>
        <v>0</v>
      </c>
      <c r="H110" s="2"/>
    </row>
    <row r="111" spans="1:8" ht="15" customHeight="1" x14ac:dyDescent="0.3">
      <c r="A111" s="62">
        <f t="shared" si="3"/>
        <v>94</v>
      </c>
      <c r="B111" s="65"/>
      <c r="C111" s="66"/>
      <c r="D111" s="67"/>
      <c r="E111" s="73"/>
      <c r="F111" s="73"/>
      <c r="G111" s="74">
        <f t="shared" si="4"/>
        <v>0</v>
      </c>
      <c r="H111" s="2"/>
    </row>
    <row r="112" spans="1:8" ht="15" customHeight="1" x14ac:dyDescent="0.3">
      <c r="A112" s="62">
        <f t="shared" si="3"/>
        <v>95</v>
      </c>
      <c r="B112" s="65"/>
      <c r="C112" s="66"/>
      <c r="D112" s="67"/>
      <c r="E112" s="73"/>
      <c r="F112" s="73"/>
      <c r="G112" s="74">
        <f t="shared" si="4"/>
        <v>0</v>
      </c>
      <c r="H112" s="2"/>
    </row>
    <row r="113" spans="1:8" ht="15" customHeight="1" x14ac:dyDescent="0.3">
      <c r="A113" s="62">
        <f t="shared" si="3"/>
        <v>96</v>
      </c>
      <c r="B113" s="65"/>
      <c r="C113" s="66"/>
      <c r="D113" s="67"/>
      <c r="E113" s="73"/>
      <c r="F113" s="73"/>
      <c r="G113" s="74">
        <f t="shared" si="4"/>
        <v>0</v>
      </c>
      <c r="H113" s="2"/>
    </row>
    <row r="114" spans="1:8" ht="15" customHeight="1" x14ac:dyDescent="0.3">
      <c r="A114" s="62">
        <f t="shared" si="3"/>
        <v>97</v>
      </c>
      <c r="B114" s="65"/>
      <c r="C114" s="66"/>
      <c r="D114" s="67"/>
      <c r="E114" s="73"/>
      <c r="F114" s="73"/>
      <c r="G114" s="74">
        <f t="shared" si="4"/>
        <v>0</v>
      </c>
      <c r="H114" s="2"/>
    </row>
    <row r="115" spans="1:8" ht="15" customHeight="1" x14ac:dyDescent="0.3">
      <c r="A115" s="62">
        <f t="shared" si="3"/>
        <v>98</v>
      </c>
      <c r="B115" s="65"/>
      <c r="C115" s="66"/>
      <c r="D115" s="67"/>
      <c r="E115" s="73"/>
      <c r="F115" s="73"/>
      <c r="G115" s="74">
        <f t="shared" si="4"/>
        <v>0</v>
      </c>
      <c r="H115" s="2"/>
    </row>
    <row r="116" spans="1:8" ht="15" customHeight="1" x14ac:dyDescent="0.3">
      <c r="A116" s="62">
        <f t="shared" si="3"/>
        <v>99</v>
      </c>
      <c r="B116" s="65"/>
      <c r="C116" s="66"/>
      <c r="D116" s="67"/>
      <c r="E116" s="73"/>
      <c r="F116" s="73"/>
      <c r="G116" s="74">
        <f t="shared" si="4"/>
        <v>0</v>
      </c>
      <c r="H116" s="2"/>
    </row>
    <row r="117" spans="1:8" ht="15" customHeight="1" x14ac:dyDescent="0.3">
      <c r="A117" s="62">
        <f t="shared" si="3"/>
        <v>100</v>
      </c>
      <c r="B117" s="65"/>
      <c r="C117" s="66"/>
      <c r="D117" s="67"/>
      <c r="E117" s="73"/>
      <c r="F117" s="73"/>
      <c r="G117" s="74">
        <f t="shared" si="4"/>
        <v>0</v>
      </c>
      <c r="H117" s="2"/>
    </row>
    <row r="118" spans="1:8" ht="15" customHeight="1" x14ac:dyDescent="0.3">
      <c r="A118" s="62">
        <f t="shared" si="3"/>
        <v>101</v>
      </c>
      <c r="B118" s="65"/>
      <c r="C118" s="66"/>
      <c r="D118" s="67"/>
      <c r="E118" s="73"/>
      <c r="F118" s="73"/>
      <c r="G118" s="74">
        <f t="shared" si="4"/>
        <v>0</v>
      </c>
      <c r="H118" s="2"/>
    </row>
    <row r="119" spans="1:8" ht="15" customHeight="1" x14ac:dyDescent="0.3">
      <c r="A119" s="62">
        <f t="shared" si="3"/>
        <v>102</v>
      </c>
      <c r="B119" s="65"/>
      <c r="C119" s="66"/>
      <c r="D119" s="67"/>
      <c r="E119" s="73"/>
      <c r="F119" s="73"/>
      <c r="G119" s="74">
        <f t="shared" si="4"/>
        <v>0</v>
      </c>
      <c r="H119" s="2"/>
    </row>
    <row r="120" spans="1:8" ht="15" customHeight="1" x14ac:dyDescent="0.3">
      <c r="A120" s="62">
        <f t="shared" si="3"/>
        <v>103</v>
      </c>
      <c r="B120" s="65"/>
      <c r="C120" s="66"/>
      <c r="D120" s="67"/>
      <c r="E120" s="73"/>
      <c r="F120" s="73"/>
      <c r="G120" s="74">
        <f t="shared" si="4"/>
        <v>0</v>
      </c>
      <c r="H120" s="2"/>
    </row>
    <row r="121" spans="1:8" ht="15" customHeight="1" x14ac:dyDescent="0.3">
      <c r="A121" s="62">
        <f t="shared" si="3"/>
        <v>104</v>
      </c>
      <c r="B121" s="65"/>
      <c r="C121" s="66"/>
      <c r="D121" s="67"/>
      <c r="E121" s="73"/>
      <c r="F121" s="73"/>
      <c r="G121" s="74">
        <f t="shared" si="4"/>
        <v>0</v>
      </c>
      <c r="H121" s="2"/>
    </row>
    <row r="122" spans="1:8" ht="15" customHeight="1" x14ac:dyDescent="0.3">
      <c r="A122" s="62">
        <f t="shared" si="3"/>
        <v>105</v>
      </c>
      <c r="B122" s="65"/>
      <c r="C122" s="66"/>
      <c r="D122" s="67"/>
      <c r="E122" s="73"/>
      <c r="F122" s="73"/>
      <c r="G122" s="74">
        <f t="shared" si="4"/>
        <v>0</v>
      </c>
      <c r="H122" s="2"/>
    </row>
    <row r="123" spans="1:8" ht="15" customHeight="1" x14ac:dyDescent="0.3">
      <c r="A123" s="62">
        <f t="shared" si="3"/>
        <v>106</v>
      </c>
      <c r="B123" s="65"/>
      <c r="C123" s="66"/>
      <c r="D123" s="67"/>
      <c r="E123" s="73"/>
      <c r="F123" s="73"/>
      <c r="G123" s="74">
        <f t="shared" si="4"/>
        <v>0</v>
      </c>
      <c r="H123" s="2"/>
    </row>
    <row r="124" spans="1:8" ht="15" customHeight="1" x14ac:dyDescent="0.3">
      <c r="A124" s="62">
        <f t="shared" si="3"/>
        <v>107</v>
      </c>
      <c r="B124" s="65"/>
      <c r="C124" s="66"/>
      <c r="D124" s="67"/>
      <c r="E124" s="73"/>
      <c r="F124" s="73"/>
      <c r="G124" s="74">
        <f t="shared" si="4"/>
        <v>0</v>
      </c>
      <c r="H124" s="2"/>
    </row>
    <row r="125" spans="1:8" ht="15" customHeight="1" x14ac:dyDescent="0.3">
      <c r="A125" s="62">
        <f t="shared" si="3"/>
        <v>108</v>
      </c>
      <c r="B125" s="65"/>
      <c r="C125" s="66"/>
      <c r="D125" s="67"/>
      <c r="E125" s="73"/>
      <c r="F125" s="73"/>
      <c r="G125" s="74">
        <f t="shared" si="4"/>
        <v>0</v>
      </c>
      <c r="H125" s="2"/>
    </row>
    <row r="126" spans="1:8" ht="15" customHeight="1" x14ac:dyDescent="0.3">
      <c r="A126" s="62">
        <f t="shared" si="3"/>
        <v>109</v>
      </c>
      <c r="B126" s="65"/>
      <c r="C126" s="66"/>
      <c r="D126" s="67"/>
      <c r="E126" s="73"/>
      <c r="F126" s="73"/>
      <c r="G126" s="74">
        <f t="shared" si="4"/>
        <v>0</v>
      </c>
      <c r="H126" s="2"/>
    </row>
    <row r="127" spans="1:8" ht="15" customHeight="1" x14ac:dyDescent="0.3">
      <c r="A127" s="62">
        <f t="shared" si="3"/>
        <v>110</v>
      </c>
      <c r="B127" s="65"/>
      <c r="C127" s="66"/>
      <c r="D127" s="67"/>
      <c r="E127" s="73"/>
      <c r="F127" s="73"/>
      <c r="G127" s="74">
        <f t="shared" si="4"/>
        <v>0</v>
      </c>
      <c r="H127" s="2"/>
    </row>
    <row r="128" spans="1:8" ht="15" customHeight="1" x14ac:dyDescent="0.3">
      <c r="A128" s="62">
        <f t="shared" si="3"/>
        <v>111</v>
      </c>
      <c r="B128" s="65"/>
      <c r="C128" s="66"/>
      <c r="D128" s="67"/>
      <c r="E128" s="73"/>
      <c r="F128" s="73"/>
      <c r="G128" s="74">
        <f t="shared" si="4"/>
        <v>0</v>
      </c>
      <c r="H128" s="2"/>
    </row>
    <row r="129" spans="1:8" ht="15" customHeight="1" x14ac:dyDescent="0.3">
      <c r="A129" s="62">
        <f t="shared" si="3"/>
        <v>112</v>
      </c>
      <c r="B129" s="65"/>
      <c r="C129" s="66"/>
      <c r="D129" s="67"/>
      <c r="E129" s="73"/>
      <c r="F129" s="73"/>
      <c r="G129" s="74">
        <f t="shared" si="4"/>
        <v>0</v>
      </c>
      <c r="H129" s="2"/>
    </row>
    <row r="130" spans="1:8" ht="15" customHeight="1" x14ac:dyDescent="0.3">
      <c r="A130" s="62">
        <f t="shared" si="3"/>
        <v>113</v>
      </c>
      <c r="B130" s="65"/>
      <c r="C130" s="66"/>
      <c r="D130" s="67"/>
      <c r="E130" s="73"/>
      <c r="F130" s="73"/>
      <c r="G130" s="74">
        <f t="shared" si="4"/>
        <v>0</v>
      </c>
      <c r="H130" s="2"/>
    </row>
    <row r="131" spans="1:8" ht="15" customHeight="1" x14ac:dyDescent="0.3">
      <c r="A131" s="62">
        <f t="shared" si="3"/>
        <v>114</v>
      </c>
      <c r="B131" s="65"/>
      <c r="C131" s="66"/>
      <c r="D131" s="67"/>
      <c r="E131" s="73"/>
      <c r="F131" s="73"/>
      <c r="G131" s="74">
        <f t="shared" si="4"/>
        <v>0</v>
      </c>
      <c r="H131" s="2"/>
    </row>
    <row r="132" spans="1:8" ht="15" customHeight="1" x14ac:dyDescent="0.3">
      <c r="A132" s="62">
        <f t="shared" si="3"/>
        <v>115</v>
      </c>
      <c r="B132" s="65"/>
      <c r="C132" s="66"/>
      <c r="D132" s="67"/>
      <c r="E132" s="73"/>
      <c r="F132" s="73"/>
      <c r="G132" s="74">
        <f t="shared" si="4"/>
        <v>0</v>
      </c>
      <c r="H132" s="2"/>
    </row>
    <row r="133" spans="1:8" ht="15" customHeight="1" x14ac:dyDescent="0.3">
      <c r="A133" s="62">
        <f t="shared" si="3"/>
        <v>116</v>
      </c>
      <c r="B133" s="65"/>
      <c r="C133" s="66"/>
      <c r="D133" s="67"/>
      <c r="E133" s="73"/>
      <c r="F133" s="73"/>
      <c r="G133" s="74">
        <f t="shared" si="4"/>
        <v>0</v>
      </c>
      <c r="H133" s="2"/>
    </row>
    <row r="134" spans="1:8" ht="15" customHeight="1" x14ac:dyDescent="0.3">
      <c r="A134" s="62">
        <f t="shared" si="3"/>
        <v>117</v>
      </c>
      <c r="B134" s="65"/>
      <c r="C134" s="66"/>
      <c r="D134" s="67"/>
      <c r="E134" s="73"/>
      <c r="F134" s="73"/>
      <c r="G134" s="74">
        <f t="shared" si="4"/>
        <v>0</v>
      </c>
      <c r="H134" s="2"/>
    </row>
    <row r="135" spans="1:8" ht="15" customHeight="1" x14ac:dyDescent="0.3">
      <c r="A135" s="62">
        <f t="shared" si="3"/>
        <v>118</v>
      </c>
      <c r="B135" s="65"/>
      <c r="C135" s="66"/>
      <c r="D135" s="67"/>
      <c r="E135" s="73"/>
      <c r="F135" s="73"/>
      <c r="G135" s="74">
        <f t="shared" si="4"/>
        <v>0</v>
      </c>
      <c r="H135" s="2"/>
    </row>
    <row r="136" spans="1:8" ht="15" customHeight="1" x14ac:dyDescent="0.3">
      <c r="A136" s="62">
        <f t="shared" si="3"/>
        <v>119</v>
      </c>
      <c r="B136" s="65"/>
      <c r="C136" s="66"/>
      <c r="D136" s="67"/>
      <c r="E136" s="73"/>
      <c r="F136" s="73"/>
      <c r="G136" s="74">
        <f t="shared" si="4"/>
        <v>0</v>
      </c>
      <c r="H136" s="2"/>
    </row>
    <row r="137" spans="1:8" ht="15" customHeight="1" x14ac:dyDescent="0.3">
      <c r="A137" s="62">
        <f t="shared" si="3"/>
        <v>120</v>
      </c>
      <c r="B137" s="65"/>
      <c r="C137" s="66"/>
      <c r="D137" s="67"/>
      <c r="E137" s="73"/>
      <c r="F137" s="73"/>
      <c r="G137" s="74">
        <f t="shared" si="4"/>
        <v>0</v>
      </c>
      <c r="H137" s="2"/>
    </row>
    <row r="138" spans="1:8" ht="15" customHeight="1" x14ac:dyDescent="0.3">
      <c r="A138" s="62">
        <f t="shared" si="3"/>
        <v>121</v>
      </c>
      <c r="B138" s="65"/>
      <c r="C138" s="66"/>
      <c r="D138" s="67"/>
      <c r="E138" s="73"/>
      <c r="F138" s="73"/>
      <c r="G138" s="74">
        <f t="shared" si="4"/>
        <v>0</v>
      </c>
      <c r="H138" s="2"/>
    </row>
    <row r="139" spans="1:8" ht="15" customHeight="1" x14ac:dyDescent="0.3">
      <c r="A139" s="62">
        <f t="shared" si="3"/>
        <v>122</v>
      </c>
      <c r="B139" s="65"/>
      <c r="C139" s="66"/>
      <c r="D139" s="67"/>
      <c r="E139" s="73"/>
      <c r="F139" s="73"/>
      <c r="G139" s="74">
        <f t="shared" si="4"/>
        <v>0</v>
      </c>
      <c r="H139" s="2"/>
    </row>
    <row r="140" spans="1:8" ht="15" customHeight="1" x14ac:dyDescent="0.3">
      <c r="A140" s="62">
        <f t="shared" si="3"/>
        <v>123</v>
      </c>
      <c r="B140" s="65"/>
      <c r="C140" s="66"/>
      <c r="D140" s="67"/>
      <c r="E140" s="73"/>
      <c r="F140" s="73"/>
      <c r="G140" s="74">
        <f t="shared" si="4"/>
        <v>0</v>
      </c>
      <c r="H140" s="2"/>
    </row>
    <row r="141" spans="1:8" ht="15" customHeight="1" x14ac:dyDescent="0.3">
      <c r="A141" s="62">
        <f t="shared" si="3"/>
        <v>124</v>
      </c>
      <c r="B141" s="65"/>
      <c r="C141" s="66"/>
      <c r="D141" s="67"/>
      <c r="E141" s="73"/>
      <c r="F141" s="73"/>
      <c r="G141" s="74">
        <f t="shared" si="4"/>
        <v>0</v>
      </c>
      <c r="H141" s="2"/>
    </row>
    <row r="142" spans="1:8" ht="15" customHeight="1" x14ac:dyDescent="0.3">
      <c r="A142" s="62">
        <f t="shared" si="3"/>
        <v>125</v>
      </c>
      <c r="B142" s="65"/>
      <c r="C142" s="66"/>
      <c r="D142" s="67"/>
      <c r="E142" s="73"/>
      <c r="F142" s="73"/>
      <c r="G142" s="74">
        <f t="shared" si="4"/>
        <v>0</v>
      </c>
      <c r="H142" s="2"/>
    </row>
    <row r="143" spans="1:8" ht="15" customHeight="1" x14ac:dyDescent="0.3">
      <c r="A143" s="62">
        <f t="shared" si="3"/>
        <v>126</v>
      </c>
      <c r="B143" s="65"/>
      <c r="C143" s="66"/>
      <c r="D143" s="67"/>
      <c r="E143" s="73"/>
      <c r="F143" s="73"/>
      <c r="G143" s="74">
        <f t="shared" si="4"/>
        <v>0</v>
      </c>
      <c r="H143" s="2"/>
    </row>
    <row r="144" spans="1:8" ht="15" customHeight="1" x14ac:dyDescent="0.3">
      <c r="A144" s="62">
        <f t="shared" si="3"/>
        <v>127</v>
      </c>
      <c r="B144" s="65"/>
      <c r="C144" s="66"/>
      <c r="D144" s="67"/>
      <c r="E144" s="73"/>
      <c r="F144" s="73"/>
      <c r="G144" s="74">
        <f t="shared" si="4"/>
        <v>0</v>
      </c>
      <c r="H144" s="2"/>
    </row>
    <row r="145" spans="1:8" ht="15" customHeight="1" x14ac:dyDescent="0.3">
      <c r="A145" s="62">
        <f t="shared" si="3"/>
        <v>128</v>
      </c>
      <c r="B145" s="65"/>
      <c r="C145" s="66"/>
      <c r="D145" s="67"/>
      <c r="E145" s="73"/>
      <c r="F145" s="73"/>
      <c r="G145" s="74">
        <f t="shared" si="4"/>
        <v>0</v>
      </c>
      <c r="H145" s="2"/>
    </row>
    <row r="146" spans="1:8" ht="15" customHeight="1" x14ac:dyDescent="0.3">
      <c r="A146" s="62">
        <f t="shared" si="3"/>
        <v>129</v>
      </c>
      <c r="B146" s="65"/>
      <c r="C146" s="66"/>
      <c r="D146" s="67"/>
      <c r="E146" s="73"/>
      <c r="F146" s="73"/>
      <c r="G146" s="74">
        <f t="shared" si="4"/>
        <v>0</v>
      </c>
      <c r="H146" s="2"/>
    </row>
    <row r="147" spans="1:8" ht="15" customHeight="1" x14ac:dyDescent="0.3">
      <c r="A147" s="62">
        <f t="shared" ref="A147:A217" si="5">+A146+1</f>
        <v>130</v>
      </c>
      <c r="B147" s="65"/>
      <c r="C147" s="66"/>
      <c r="D147" s="67"/>
      <c r="E147" s="73"/>
      <c r="F147" s="73"/>
      <c r="G147" s="74">
        <f t="shared" ref="G147:G210" si="6">G146+E147-F147</f>
        <v>0</v>
      </c>
      <c r="H147" s="2"/>
    </row>
    <row r="148" spans="1:8" ht="15" customHeight="1" x14ac:dyDescent="0.3">
      <c r="A148" s="62">
        <f t="shared" si="5"/>
        <v>131</v>
      </c>
      <c r="B148" s="65"/>
      <c r="C148" s="66"/>
      <c r="D148" s="67"/>
      <c r="E148" s="73"/>
      <c r="F148" s="73"/>
      <c r="G148" s="74">
        <f t="shared" si="6"/>
        <v>0</v>
      </c>
      <c r="H148" s="2"/>
    </row>
    <row r="149" spans="1:8" ht="15" customHeight="1" x14ac:dyDescent="0.3">
      <c r="A149" s="62">
        <f t="shared" si="5"/>
        <v>132</v>
      </c>
      <c r="B149" s="65"/>
      <c r="C149" s="66"/>
      <c r="D149" s="67"/>
      <c r="E149" s="73"/>
      <c r="F149" s="73"/>
      <c r="G149" s="74">
        <f t="shared" si="6"/>
        <v>0</v>
      </c>
      <c r="H149" s="2"/>
    </row>
    <row r="150" spans="1:8" ht="15" customHeight="1" x14ac:dyDescent="0.3">
      <c r="A150" s="62">
        <f t="shared" si="5"/>
        <v>133</v>
      </c>
      <c r="B150" s="65"/>
      <c r="C150" s="66"/>
      <c r="D150" s="67"/>
      <c r="E150" s="73"/>
      <c r="F150" s="73"/>
      <c r="G150" s="74">
        <f t="shared" si="6"/>
        <v>0</v>
      </c>
      <c r="H150" s="2"/>
    </row>
    <row r="151" spans="1:8" ht="15" customHeight="1" x14ac:dyDescent="0.3">
      <c r="A151" s="62">
        <f t="shared" si="5"/>
        <v>134</v>
      </c>
      <c r="B151" s="65"/>
      <c r="C151" s="66"/>
      <c r="D151" s="67"/>
      <c r="E151" s="73"/>
      <c r="F151" s="73"/>
      <c r="G151" s="74">
        <f t="shared" si="6"/>
        <v>0</v>
      </c>
      <c r="H151" s="2"/>
    </row>
    <row r="152" spans="1:8" ht="15" customHeight="1" x14ac:dyDescent="0.3">
      <c r="A152" s="62">
        <f t="shared" si="5"/>
        <v>135</v>
      </c>
      <c r="B152" s="65"/>
      <c r="C152" s="66"/>
      <c r="D152" s="67"/>
      <c r="E152" s="73"/>
      <c r="F152" s="73"/>
      <c r="G152" s="74">
        <f t="shared" si="6"/>
        <v>0</v>
      </c>
      <c r="H152" s="2"/>
    </row>
    <row r="153" spans="1:8" ht="15" customHeight="1" x14ac:dyDescent="0.3">
      <c r="A153" s="62">
        <f t="shared" si="5"/>
        <v>136</v>
      </c>
      <c r="B153" s="65"/>
      <c r="C153" s="66"/>
      <c r="D153" s="67"/>
      <c r="E153" s="73"/>
      <c r="F153" s="73"/>
      <c r="G153" s="74">
        <f t="shared" si="6"/>
        <v>0</v>
      </c>
      <c r="H153" s="2"/>
    </row>
    <row r="154" spans="1:8" ht="15" customHeight="1" x14ac:dyDescent="0.3">
      <c r="A154" s="62">
        <f t="shared" si="5"/>
        <v>137</v>
      </c>
      <c r="B154" s="65"/>
      <c r="C154" s="66"/>
      <c r="D154" s="67"/>
      <c r="E154" s="73"/>
      <c r="F154" s="73"/>
      <c r="G154" s="74">
        <f t="shared" si="6"/>
        <v>0</v>
      </c>
      <c r="H154" s="2"/>
    </row>
    <row r="155" spans="1:8" ht="15" customHeight="1" x14ac:dyDescent="0.3">
      <c r="A155" s="62">
        <f t="shared" si="5"/>
        <v>138</v>
      </c>
      <c r="B155" s="65"/>
      <c r="C155" s="66"/>
      <c r="D155" s="67"/>
      <c r="E155" s="73"/>
      <c r="F155" s="73"/>
      <c r="G155" s="74">
        <f t="shared" si="6"/>
        <v>0</v>
      </c>
      <c r="H155" s="2"/>
    </row>
    <row r="156" spans="1:8" ht="15" customHeight="1" x14ac:dyDescent="0.3">
      <c r="A156" s="62">
        <f t="shared" si="5"/>
        <v>139</v>
      </c>
      <c r="B156" s="65"/>
      <c r="C156" s="66"/>
      <c r="D156" s="67"/>
      <c r="E156" s="73"/>
      <c r="F156" s="73"/>
      <c r="G156" s="74">
        <f t="shared" si="6"/>
        <v>0</v>
      </c>
      <c r="H156" s="2"/>
    </row>
    <row r="157" spans="1:8" ht="15" customHeight="1" x14ac:dyDescent="0.3">
      <c r="A157" s="62">
        <f t="shared" si="5"/>
        <v>140</v>
      </c>
      <c r="B157" s="65"/>
      <c r="C157" s="66"/>
      <c r="D157" s="67"/>
      <c r="E157" s="73"/>
      <c r="F157" s="73"/>
      <c r="G157" s="74">
        <f t="shared" si="6"/>
        <v>0</v>
      </c>
      <c r="H157" s="2"/>
    </row>
    <row r="158" spans="1:8" ht="15" customHeight="1" x14ac:dyDescent="0.3">
      <c r="A158" s="62">
        <f t="shared" si="5"/>
        <v>141</v>
      </c>
      <c r="B158" s="65"/>
      <c r="C158" s="66"/>
      <c r="D158" s="67"/>
      <c r="E158" s="73"/>
      <c r="F158" s="73"/>
      <c r="G158" s="74">
        <f t="shared" si="6"/>
        <v>0</v>
      </c>
      <c r="H158" s="2"/>
    </row>
    <row r="159" spans="1:8" ht="15" customHeight="1" x14ac:dyDescent="0.3">
      <c r="A159" s="62">
        <f t="shared" si="5"/>
        <v>142</v>
      </c>
      <c r="B159" s="65"/>
      <c r="C159" s="66"/>
      <c r="D159" s="67"/>
      <c r="E159" s="73"/>
      <c r="F159" s="73"/>
      <c r="G159" s="74">
        <f t="shared" si="6"/>
        <v>0</v>
      </c>
      <c r="H159" s="2"/>
    </row>
    <row r="160" spans="1:8" ht="15" customHeight="1" x14ac:dyDescent="0.3">
      <c r="A160" s="62">
        <f t="shared" si="5"/>
        <v>143</v>
      </c>
      <c r="B160" s="65"/>
      <c r="C160" s="66"/>
      <c r="D160" s="67"/>
      <c r="E160" s="73"/>
      <c r="F160" s="73"/>
      <c r="G160" s="74">
        <f t="shared" si="6"/>
        <v>0</v>
      </c>
      <c r="H160" s="2"/>
    </row>
    <row r="161" spans="1:8" ht="15" customHeight="1" x14ac:dyDescent="0.3">
      <c r="A161" s="62">
        <f t="shared" si="5"/>
        <v>144</v>
      </c>
      <c r="B161" s="65"/>
      <c r="C161" s="66"/>
      <c r="D161" s="67"/>
      <c r="E161" s="73"/>
      <c r="F161" s="73"/>
      <c r="G161" s="74">
        <f t="shared" si="6"/>
        <v>0</v>
      </c>
      <c r="H161" s="2"/>
    </row>
    <row r="162" spans="1:8" ht="15" customHeight="1" x14ac:dyDescent="0.3">
      <c r="A162" s="62">
        <f t="shared" si="5"/>
        <v>145</v>
      </c>
      <c r="B162" s="65"/>
      <c r="C162" s="66"/>
      <c r="D162" s="67"/>
      <c r="E162" s="73"/>
      <c r="F162" s="73"/>
      <c r="G162" s="74">
        <f t="shared" si="6"/>
        <v>0</v>
      </c>
      <c r="H162" s="2"/>
    </row>
    <row r="163" spans="1:8" ht="15" customHeight="1" x14ac:dyDescent="0.3">
      <c r="A163" s="62">
        <f t="shared" si="5"/>
        <v>146</v>
      </c>
      <c r="B163" s="65"/>
      <c r="C163" s="66"/>
      <c r="D163" s="67"/>
      <c r="E163" s="73"/>
      <c r="F163" s="73"/>
      <c r="G163" s="74">
        <f t="shared" si="6"/>
        <v>0</v>
      </c>
      <c r="H163" s="2"/>
    </row>
    <row r="164" spans="1:8" ht="15" customHeight="1" x14ac:dyDescent="0.3">
      <c r="A164" s="62">
        <f t="shared" si="5"/>
        <v>147</v>
      </c>
      <c r="B164" s="65"/>
      <c r="C164" s="66"/>
      <c r="D164" s="67"/>
      <c r="E164" s="73"/>
      <c r="F164" s="73"/>
      <c r="G164" s="74">
        <f t="shared" si="6"/>
        <v>0</v>
      </c>
      <c r="H164" s="2"/>
    </row>
    <row r="165" spans="1:8" ht="15" customHeight="1" x14ac:dyDescent="0.3">
      <c r="A165" s="62">
        <f t="shared" si="5"/>
        <v>148</v>
      </c>
      <c r="B165" s="65"/>
      <c r="C165" s="66"/>
      <c r="D165" s="67"/>
      <c r="E165" s="73"/>
      <c r="F165" s="73"/>
      <c r="G165" s="74">
        <f t="shared" si="6"/>
        <v>0</v>
      </c>
      <c r="H165" s="2"/>
    </row>
    <row r="166" spans="1:8" ht="15" customHeight="1" x14ac:dyDescent="0.3">
      <c r="A166" s="62">
        <f t="shared" si="5"/>
        <v>149</v>
      </c>
      <c r="B166" s="65"/>
      <c r="C166" s="66"/>
      <c r="D166" s="67"/>
      <c r="E166" s="73"/>
      <c r="F166" s="73"/>
      <c r="G166" s="74">
        <f t="shared" si="6"/>
        <v>0</v>
      </c>
      <c r="H166" s="2"/>
    </row>
    <row r="167" spans="1:8" ht="15" customHeight="1" x14ac:dyDescent="0.3">
      <c r="A167" s="62">
        <f t="shared" si="5"/>
        <v>150</v>
      </c>
      <c r="B167" s="65"/>
      <c r="C167" s="66"/>
      <c r="D167" s="67"/>
      <c r="E167" s="73"/>
      <c r="F167" s="73"/>
      <c r="G167" s="74">
        <f t="shared" si="6"/>
        <v>0</v>
      </c>
      <c r="H167" s="2"/>
    </row>
    <row r="168" spans="1:8" ht="15" customHeight="1" x14ac:dyDescent="0.3">
      <c r="A168" s="62">
        <f t="shared" si="5"/>
        <v>151</v>
      </c>
      <c r="B168" s="65"/>
      <c r="C168" s="66"/>
      <c r="D168" s="67"/>
      <c r="E168" s="73"/>
      <c r="F168" s="73"/>
      <c r="G168" s="74">
        <f t="shared" si="6"/>
        <v>0</v>
      </c>
      <c r="H168" s="2"/>
    </row>
    <row r="169" spans="1:8" ht="15" customHeight="1" x14ac:dyDescent="0.3">
      <c r="A169" s="62">
        <f t="shared" si="5"/>
        <v>152</v>
      </c>
      <c r="B169" s="65"/>
      <c r="C169" s="66"/>
      <c r="D169" s="67"/>
      <c r="E169" s="73"/>
      <c r="F169" s="73"/>
      <c r="G169" s="74">
        <f t="shared" si="6"/>
        <v>0</v>
      </c>
      <c r="H169" s="2"/>
    </row>
    <row r="170" spans="1:8" ht="15" customHeight="1" x14ac:dyDescent="0.3">
      <c r="A170" s="62">
        <f t="shared" si="5"/>
        <v>153</v>
      </c>
      <c r="B170" s="65"/>
      <c r="C170" s="66"/>
      <c r="D170" s="67"/>
      <c r="E170" s="73"/>
      <c r="F170" s="73"/>
      <c r="G170" s="74">
        <f t="shared" si="6"/>
        <v>0</v>
      </c>
      <c r="H170" s="2"/>
    </row>
    <row r="171" spans="1:8" ht="15" customHeight="1" x14ac:dyDescent="0.3">
      <c r="A171" s="62">
        <f t="shared" si="5"/>
        <v>154</v>
      </c>
      <c r="B171" s="65"/>
      <c r="C171" s="66"/>
      <c r="D171" s="67"/>
      <c r="E171" s="73"/>
      <c r="F171" s="73"/>
      <c r="G171" s="74">
        <f t="shared" si="6"/>
        <v>0</v>
      </c>
      <c r="H171" s="2"/>
    </row>
    <row r="172" spans="1:8" ht="15" customHeight="1" x14ac:dyDescent="0.3">
      <c r="A172" s="62">
        <f t="shared" si="5"/>
        <v>155</v>
      </c>
      <c r="B172" s="65"/>
      <c r="C172" s="66"/>
      <c r="D172" s="67"/>
      <c r="E172" s="73"/>
      <c r="F172" s="73"/>
      <c r="G172" s="74">
        <f t="shared" si="6"/>
        <v>0</v>
      </c>
      <c r="H172" s="2"/>
    </row>
    <row r="173" spans="1:8" ht="15" customHeight="1" x14ac:dyDescent="0.3">
      <c r="A173" s="62">
        <f t="shared" si="5"/>
        <v>156</v>
      </c>
      <c r="B173" s="65"/>
      <c r="C173" s="66"/>
      <c r="D173" s="67"/>
      <c r="E173" s="73"/>
      <c r="F173" s="73"/>
      <c r="G173" s="74">
        <f t="shared" si="6"/>
        <v>0</v>
      </c>
      <c r="H173" s="2"/>
    </row>
    <row r="174" spans="1:8" ht="15" customHeight="1" x14ac:dyDescent="0.3">
      <c r="A174" s="62">
        <f t="shared" si="5"/>
        <v>157</v>
      </c>
      <c r="B174" s="65"/>
      <c r="C174" s="66"/>
      <c r="D174" s="67"/>
      <c r="E174" s="73"/>
      <c r="F174" s="73"/>
      <c r="G174" s="74">
        <f t="shared" si="6"/>
        <v>0</v>
      </c>
      <c r="H174" s="2"/>
    </row>
    <row r="175" spans="1:8" ht="15" customHeight="1" x14ac:dyDescent="0.3">
      <c r="A175" s="62">
        <f t="shared" si="5"/>
        <v>158</v>
      </c>
      <c r="B175" s="65"/>
      <c r="C175" s="66"/>
      <c r="D175" s="67"/>
      <c r="E175" s="73"/>
      <c r="F175" s="73"/>
      <c r="G175" s="74">
        <f t="shared" si="6"/>
        <v>0</v>
      </c>
      <c r="H175" s="2"/>
    </row>
    <row r="176" spans="1:8" ht="15" customHeight="1" x14ac:dyDescent="0.3">
      <c r="A176" s="62">
        <f t="shared" si="5"/>
        <v>159</v>
      </c>
      <c r="B176" s="65"/>
      <c r="C176" s="66"/>
      <c r="D176" s="67"/>
      <c r="E176" s="73"/>
      <c r="F176" s="73"/>
      <c r="G176" s="74">
        <f t="shared" si="6"/>
        <v>0</v>
      </c>
      <c r="H176" s="2"/>
    </row>
    <row r="177" spans="1:8" ht="15" customHeight="1" x14ac:dyDescent="0.3">
      <c r="A177" s="62">
        <f t="shared" si="5"/>
        <v>160</v>
      </c>
      <c r="B177" s="65"/>
      <c r="C177" s="66"/>
      <c r="D177" s="67"/>
      <c r="E177" s="73"/>
      <c r="F177" s="73"/>
      <c r="G177" s="74">
        <f t="shared" si="6"/>
        <v>0</v>
      </c>
      <c r="H177" s="2"/>
    </row>
    <row r="178" spans="1:8" ht="15" customHeight="1" x14ac:dyDescent="0.3">
      <c r="A178" s="62">
        <f t="shared" si="5"/>
        <v>161</v>
      </c>
      <c r="B178" s="65"/>
      <c r="C178" s="66"/>
      <c r="D178" s="67"/>
      <c r="E178" s="73"/>
      <c r="F178" s="73"/>
      <c r="G178" s="74">
        <f t="shared" si="6"/>
        <v>0</v>
      </c>
      <c r="H178" s="2"/>
    </row>
    <row r="179" spans="1:8" ht="15" customHeight="1" x14ac:dyDescent="0.3">
      <c r="A179" s="62">
        <f t="shared" si="5"/>
        <v>162</v>
      </c>
      <c r="B179" s="65"/>
      <c r="C179" s="66"/>
      <c r="D179" s="67"/>
      <c r="E179" s="73"/>
      <c r="F179" s="73"/>
      <c r="G179" s="74">
        <f t="shared" si="6"/>
        <v>0</v>
      </c>
      <c r="H179" s="2"/>
    </row>
    <row r="180" spans="1:8" ht="15" customHeight="1" x14ac:dyDescent="0.3">
      <c r="A180" s="62">
        <f t="shared" si="5"/>
        <v>163</v>
      </c>
      <c r="B180" s="65"/>
      <c r="C180" s="66"/>
      <c r="D180" s="67"/>
      <c r="E180" s="73"/>
      <c r="F180" s="73"/>
      <c r="G180" s="74">
        <f t="shared" si="6"/>
        <v>0</v>
      </c>
      <c r="H180" s="2"/>
    </row>
    <row r="181" spans="1:8" ht="15" customHeight="1" x14ac:dyDescent="0.3">
      <c r="A181" s="62">
        <f t="shared" si="5"/>
        <v>164</v>
      </c>
      <c r="B181" s="65"/>
      <c r="C181" s="66"/>
      <c r="D181" s="67"/>
      <c r="E181" s="73"/>
      <c r="F181" s="73"/>
      <c r="G181" s="74">
        <f t="shared" si="6"/>
        <v>0</v>
      </c>
      <c r="H181" s="2"/>
    </row>
    <row r="182" spans="1:8" ht="15" customHeight="1" x14ac:dyDescent="0.3">
      <c r="A182" s="62">
        <f t="shared" si="5"/>
        <v>165</v>
      </c>
      <c r="B182" s="65"/>
      <c r="C182" s="66"/>
      <c r="D182" s="67"/>
      <c r="E182" s="73"/>
      <c r="F182" s="73"/>
      <c r="G182" s="74">
        <f t="shared" si="6"/>
        <v>0</v>
      </c>
      <c r="H182" s="2"/>
    </row>
    <row r="183" spans="1:8" ht="15" customHeight="1" x14ac:dyDescent="0.3">
      <c r="A183" s="62">
        <f t="shared" si="5"/>
        <v>166</v>
      </c>
      <c r="B183" s="65"/>
      <c r="C183" s="66"/>
      <c r="D183" s="67"/>
      <c r="E183" s="73"/>
      <c r="F183" s="73"/>
      <c r="G183" s="74">
        <f t="shared" si="6"/>
        <v>0</v>
      </c>
      <c r="H183" s="2"/>
    </row>
    <row r="184" spans="1:8" ht="15" customHeight="1" x14ac:dyDescent="0.3">
      <c r="A184" s="62">
        <f t="shared" si="5"/>
        <v>167</v>
      </c>
      <c r="B184" s="65"/>
      <c r="C184" s="66"/>
      <c r="D184" s="67"/>
      <c r="E184" s="73"/>
      <c r="F184" s="73"/>
      <c r="G184" s="74">
        <f t="shared" si="6"/>
        <v>0</v>
      </c>
      <c r="H184" s="2"/>
    </row>
    <row r="185" spans="1:8" ht="15" customHeight="1" x14ac:dyDescent="0.3">
      <c r="A185" s="62">
        <f t="shared" si="5"/>
        <v>168</v>
      </c>
      <c r="B185" s="65"/>
      <c r="C185" s="66"/>
      <c r="D185" s="67"/>
      <c r="E185" s="73"/>
      <c r="F185" s="73"/>
      <c r="G185" s="74">
        <f t="shared" si="6"/>
        <v>0</v>
      </c>
      <c r="H185" s="2"/>
    </row>
    <row r="186" spans="1:8" ht="15" customHeight="1" x14ac:dyDescent="0.3">
      <c r="A186" s="62">
        <f t="shared" si="5"/>
        <v>169</v>
      </c>
      <c r="B186" s="65"/>
      <c r="C186" s="66"/>
      <c r="D186" s="67"/>
      <c r="E186" s="73"/>
      <c r="F186" s="73"/>
      <c r="G186" s="74">
        <f t="shared" si="6"/>
        <v>0</v>
      </c>
      <c r="H186" s="2"/>
    </row>
    <row r="187" spans="1:8" ht="15" customHeight="1" x14ac:dyDescent="0.3">
      <c r="A187" s="62">
        <f t="shared" si="5"/>
        <v>170</v>
      </c>
      <c r="B187" s="65"/>
      <c r="C187" s="66"/>
      <c r="D187" s="67"/>
      <c r="E187" s="73"/>
      <c r="F187" s="73"/>
      <c r="G187" s="74">
        <f t="shared" si="6"/>
        <v>0</v>
      </c>
      <c r="H187" s="2"/>
    </row>
    <row r="188" spans="1:8" ht="15" customHeight="1" x14ac:dyDescent="0.3">
      <c r="A188" s="62">
        <f t="shared" si="5"/>
        <v>171</v>
      </c>
      <c r="B188" s="65"/>
      <c r="C188" s="66"/>
      <c r="D188" s="67"/>
      <c r="E188" s="73"/>
      <c r="F188" s="73"/>
      <c r="G188" s="74">
        <f t="shared" si="6"/>
        <v>0</v>
      </c>
      <c r="H188" s="2"/>
    </row>
    <row r="189" spans="1:8" ht="15" customHeight="1" x14ac:dyDescent="0.3">
      <c r="A189" s="62">
        <f t="shared" si="5"/>
        <v>172</v>
      </c>
      <c r="B189" s="65"/>
      <c r="C189" s="66"/>
      <c r="D189" s="67"/>
      <c r="E189" s="73"/>
      <c r="F189" s="73"/>
      <c r="G189" s="74">
        <f t="shared" si="6"/>
        <v>0</v>
      </c>
      <c r="H189" s="2"/>
    </row>
    <row r="190" spans="1:8" ht="15" customHeight="1" x14ac:dyDescent="0.3">
      <c r="A190" s="62">
        <f t="shared" si="5"/>
        <v>173</v>
      </c>
      <c r="B190" s="65"/>
      <c r="C190" s="66"/>
      <c r="D190" s="67"/>
      <c r="E190" s="73"/>
      <c r="F190" s="73"/>
      <c r="G190" s="74">
        <f t="shared" si="6"/>
        <v>0</v>
      </c>
      <c r="H190" s="2"/>
    </row>
    <row r="191" spans="1:8" ht="15" customHeight="1" x14ac:dyDescent="0.3">
      <c r="A191" s="62">
        <f t="shared" si="5"/>
        <v>174</v>
      </c>
      <c r="B191" s="65"/>
      <c r="C191" s="66"/>
      <c r="D191" s="67"/>
      <c r="E191" s="73"/>
      <c r="F191" s="73"/>
      <c r="G191" s="74">
        <f t="shared" si="6"/>
        <v>0</v>
      </c>
      <c r="H191" s="2"/>
    </row>
    <row r="192" spans="1:8" ht="15" customHeight="1" x14ac:dyDescent="0.3">
      <c r="A192" s="62">
        <f t="shared" si="5"/>
        <v>175</v>
      </c>
      <c r="B192" s="65"/>
      <c r="C192" s="66"/>
      <c r="D192" s="67"/>
      <c r="E192" s="73"/>
      <c r="F192" s="73"/>
      <c r="G192" s="74">
        <f t="shared" si="6"/>
        <v>0</v>
      </c>
      <c r="H192" s="2"/>
    </row>
    <row r="193" spans="1:8" ht="15" customHeight="1" x14ac:dyDescent="0.3">
      <c r="A193" s="62">
        <f t="shared" si="5"/>
        <v>176</v>
      </c>
      <c r="B193" s="65"/>
      <c r="C193" s="66"/>
      <c r="D193" s="67"/>
      <c r="E193" s="73"/>
      <c r="F193" s="73"/>
      <c r="G193" s="74">
        <f t="shared" si="6"/>
        <v>0</v>
      </c>
      <c r="H193" s="2"/>
    </row>
    <row r="194" spans="1:8" ht="15" customHeight="1" x14ac:dyDescent="0.3">
      <c r="A194" s="62">
        <f t="shared" si="5"/>
        <v>177</v>
      </c>
      <c r="B194" s="65"/>
      <c r="C194" s="66"/>
      <c r="D194" s="67"/>
      <c r="E194" s="73"/>
      <c r="F194" s="73"/>
      <c r="G194" s="74">
        <f t="shared" si="6"/>
        <v>0</v>
      </c>
      <c r="H194" s="2"/>
    </row>
    <row r="195" spans="1:8" ht="15" customHeight="1" x14ac:dyDescent="0.3">
      <c r="A195" s="62">
        <f t="shared" si="5"/>
        <v>178</v>
      </c>
      <c r="B195" s="65"/>
      <c r="C195" s="66"/>
      <c r="D195" s="67"/>
      <c r="E195" s="73"/>
      <c r="F195" s="73"/>
      <c r="G195" s="74">
        <f t="shared" si="6"/>
        <v>0</v>
      </c>
      <c r="H195" s="2"/>
    </row>
    <row r="196" spans="1:8" ht="15" customHeight="1" x14ac:dyDescent="0.3">
      <c r="A196" s="62">
        <f t="shared" si="5"/>
        <v>179</v>
      </c>
      <c r="B196" s="65"/>
      <c r="C196" s="66"/>
      <c r="D196" s="67"/>
      <c r="E196" s="73"/>
      <c r="F196" s="73"/>
      <c r="G196" s="74">
        <f t="shared" si="6"/>
        <v>0</v>
      </c>
      <c r="H196" s="2"/>
    </row>
    <row r="197" spans="1:8" ht="15" customHeight="1" x14ac:dyDescent="0.3">
      <c r="A197" s="62">
        <f t="shared" si="5"/>
        <v>180</v>
      </c>
      <c r="B197" s="65"/>
      <c r="C197" s="66"/>
      <c r="D197" s="67"/>
      <c r="E197" s="73"/>
      <c r="F197" s="73"/>
      <c r="G197" s="74">
        <f t="shared" si="6"/>
        <v>0</v>
      </c>
      <c r="H197" s="2"/>
    </row>
    <row r="198" spans="1:8" ht="15" customHeight="1" x14ac:dyDescent="0.3">
      <c r="A198" s="62">
        <f t="shared" si="5"/>
        <v>181</v>
      </c>
      <c r="B198" s="65"/>
      <c r="C198" s="66"/>
      <c r="D198" s="67"/>
      <c r="E198" s="73"/>
      <c r="F198" s="73"/>
      <c r="G198" s="74">
        <f t="shared" si="6"/>
        <v>0</v>
      </c>
      <c r="H198" s="2"/>
    </row>
    <row r="199" spans="1:8" ht="15" customHeight="1" x14ac:dyDescent="0.3">
      <c r="A199" s="62">
        <f t="shared" si="5"/>
        <v>182</v>
      </c>
      <c r="B199" s="65"/>
      <c r="C199" s="66"/>
      <c r="D199" s="67"/>
      <c r="E199" s="73"/>
      <c r="F199" s="73"/>
      <c r="G199" s="74">
        <f t="shared" si="6"/>
        <v>0</v>
      </c>
      <c r="H199" s="2"/>
    </row>
    <row r="200" spans="1:8" ht="15" customHeight="1" x14ac:dyDescent="0.3">
      <c r="A200" s="62">
        <f t="shared" si="5"/>
        <v>183</v>
      </c>
      <c r="B200" s="65"/>
      <c r="C200" s="66"/>
      <c r="D200" s="67"/>
      <c r="E200" s="73"/>
      <c r="F200" s="73"/>
      <c r="G200" s="74">
        <f t="shared" si="6"/>
        <v>0</v>
      </c>
      <c r="H200" s="2"/>
    </row>
    <row r="201" spans="1:8" ht="15" customHeight="1" x14ac:dyDescent="0.3">
      <c r="A201" s="62">
        <f t="shared" si="5"/>
        <v>184</v>
      </c>
      <c r="B201" s="65"/>
      <c r="C201" s="66"/>
      <c r="D201" s="67"/>
      <c r="E201" s="73"/>
      <c r="F201" s="73"/>
      <c r="G201" s="74">
        <f t="shared" si="6"/>
        <v>0</v>
      </c>
      <c r="H201" s="2"/>
    </row>
    <row r="202" spans="1:8" ht="15" customHeight="1" x14ac:dyDescent="0.3">
      <c r="A202" s="62">
        <f t="shared" si="5"/>
        <v>185</v>
      </c>
      <c r="B202" s="65"/>
      <c r="C202" s="66"/>
      <c r="D202" s="67"/>
      <c r="E202" s="73"/>
      <c r="F202" s="73"/>
      <c r="G202" s="74">
        <f t="shared" si="6"/>
        <v>0</v>
      </c>
      <c r="H202" s="2"/>
    </row>
    <row r="203" spans="1:8" ht="15" customHeight="1" x14ac:dyDescent="0.3">
      <c r="A203" s="62">
        <f t="shared" si="5"/>
        <v>186</v>
      </c>
      <c r="B203" s="65"/>
      <c r="C203" s="66"/>
      <c r="D203" s="67"/>
      <c r="E203" s="73"/>
      <c r="F203" s="73"/>
      <c r="G203" s="74">
        <f t="shared" si="6"/>
        <v>0</v>
      </c>
      <c r="H203" s="2"/>
    </row>
    <row r="204" spans="1:8" ht="15" customHeight="1" x14ac:dyDescent="0.3">
      <c r="A204" s="62">
        <f t="shared" si="5"/>
        <v>187</v>
      </c>
      <c r="B204" s="65"/>
      <c r="C204" s="66"/>
      <c r="D204" s="67"/>
      <c r="E204" s="73"/>
      <c r="F204" s="73"/>
      <c r="G204" s="74">
        <f t="shared" si="6"/>
        <v>0</v>
      </c>
      <c r="H204" s="2"/>
    </row>
    <row r="205" spans="1:8" ht="15" customHeight="1" x14ac:dyDescent="0.3">
      <c r="A205" s="62">
        <f t="shared" si="5"/>
        <v>188</v>
      </c>
      <c r="B205" s="65"/>
      <c r="C205" s="66"/>
      <c r="D205" s="67"/>
      <c r="E205" s="73"/>
      <c r="F205" s="73"/>
      <c r="G205" s="74">
        <f t="shared" si="6"/>
        <v>0</v>
      </c>
      <c r="H205" s="2"/>
    </row>
    <row r="206" spans="1:8" ht="15" customHeight="1" x14ac:dyDescent="0.3">
      <c r="A206" s="62">
        <f t="shared" si="5"/>
        <v>189</v>
      </c>
      <c r="B206" s="65"/>
      <c r="C206" s="66"/>
      <c r="D206" s="67"/>
      <c r="E206" s="73"/>
      <c r="F206" s="73"/>
      <c r="G206" s="74">
        <f t="shared" si="6"/>
        <v>0</v>
      </c>
      <c r="H206" s="2"/>
    </row>
    <row r="207" spans="1:8" ht="15" customHeight="1" x14ac:dyDescent="0.3">
      <c r="A207" s="62">
        <f t="shared" si="5"/>
        <v>190</v>
      </c>
      <c r="B207" s="65"/>
      <c r="C207" s="66"/>
      <c r="D207" s="67"/>
      <c r="E207" s="73"/>
      <c r="F207" s="73"/>
      <c r="G207" s="74">
        <f t="shared" si="6"/>
        <v>0</v>
      </c>
      <c r="H207" s="2"/>
    </row>
    <row r="208" spans="1:8" ht="15" customHeight="1" x14ac:dyDescent="0.3">
      <c r="A208" s="62">
        <f t="shared" si="5"/>
        <v>191</v>
      </c>
      <c r="B208" s="65"/>
      <c r="C208" s="66"/>
      <c r="D208" s="67"/>
      <c r="E208" s="73"/>
      <c r="F208" s="73"/>
      <c r="G208" s="74">
        <f t="shared" si="6"/>
        <v>0</v>
      </c>
      <c r="H208" s="2"/>
    </row>
    <row r="209" spans="1:8" ht="15" customHeight="1" x14ac:dyDescent="0.3">
      <c r="A209" s="62">
        <f t="shared" si="5"/>
        <v>192</v>
      </c>
      <c r="B209" s="65"/>
      <c r="C209" s="66"/>
      <c r="D209" s="67"/>
      <c r="E209" s="73"/>
      <c r="F209" s="73"/>
      <c r="G209" s="74">
        <f t="shared" si="6"/>
        <v>0</v>
      </c>
      <c r="H209" s="2"/>
    </row>
    <row r="210" spans="1:8" ht="15" customHeight="1" x14ac:dyDescent="0.3">
      <c r="A210" s="62">
        <f t="shared" si="5"/>
        <v>193</v>
      </c>
      <c r="B210" s="65"/>
      <c r="C210" s="66"/>
      <c r="D210" s="67"/>
      <c r="E210" s="73"/>
      <c r="F210" s="73"/>
      <c r="G210" s="74">
        <f t="shared" si="6"/>
        <v>0</v>
      </c>
      <c r="H210" s="2"/>
    </row>
    <row r="211" spans="1:8" ht="15" customHeight="1" x14ac:dyDescent="0.3">
      <c r="A211" s="62">
        <f t="shared" si="5"/>
        <v>194</v>
      </c>
      <c r="B211" s="65"/>
      <c r="C211" s="66"/>
      <c r="D211" s="67"/>
      <c r="E211" s="73"/>
      <c r="F211" s="73"/>
      <c r="G211" s="74">
        <f t="shared" ref="G211:G217" si="7">G210+E211-F211</f>
        <v>0</v>
      </c>
      <c r="H211" s="2"/>
    </row>
    <row r="212" spans="1:8" ht="15" customHeight="1" x14ac:dyDescent="0.3">
      <c r="A212" s="62">
        <f t="shared" si="5"/>
        <v>195</v>
      </c>
      <c r="B212" s="65"/>
      <c r="C212" s="66"/>
      <c r="D212" s="67"/>
      <c r="E212" s="73"/>
      <c r="F212" s="73"/>
      <c r="G212" s="74">
        <f t="shared" si="7"/>
        <v>0</v>
      </c>
      <c r="H212" s="2"/>
    </row>
    <row r="213" spans="1:8" ht="15" customHeight="1" x14ac:dyDescent="0.3">
      <c r="A213" s="62">
        <f t="shared" si="5"/>
        <v>196</v>
      </c>
      <c r="B213" s="65"/>
      <c r="C213" s="66"/>
      <c r="D213" s="67"/>
      <c r="E213" s="73"/>
      <c r="F213" s="73"/>
      <c r="G213" s="74">
        <f t="shared" si="7"/>
        <v>0</v>
      </c>
      <c r="H213" s="2"/>
    </row>
    <row r="214" spans="1:8" ht="15" customHeight="1" x14ac:dyDescent="0.3">
      <c r="A214" s="62">
        <f t="shared" si="5"/>
        <v>197</v>
      </c>
      <c r="B214" s="65"/>
      <c r="C214" s="66"/>
      <c r="D214" s="67"/>
      <c r="E214" s="73"/>
      <c r="F214" s="73"/>
      <c r="G214" s="74">
        <f t="shared" si="7"/>
        <v>0</v>
      </c>
      <c r="H214" s="2"/>
    </row>
    <row r="215" spans="1:8" ht="15" customHeight="1" x14ac:dyDescent="0.3">
      <c r="A215" s="62">
        <f t="shared" si="5"/>
        <v>198</v>
      </c>
      <c r="B215" s="65"/>
      <c r="C215" s="66"/>
      <c r="D215" s="67"/>
      <c r="E215" s="73"/>
      <c r="F215" s="73"/>
      <c r="G215" s="74">
        <f t="shared" si="7"/>
        <v>0</v>
      </c>
      <c r="H215" s="2"/>
    </row>
    <row r="216" spans="1:8" ht="15" customHeight="1" x14ac:dyDescent="0.3">
      <c r="A216" s="62">
        <f t="shared" si="5"/>
        <v>199</v>
      </c>
      <c r="B216" s="65"/>
      <c r="C216" s="66"/>
      <c r="D216" s="67"/>
      <c r="E216" s="73"/>
      <c r="F216" s="73"/>
      <c r="G216" s="74">
        <f t="shared" si="7"/>
        <v>0</v>
      </c>
      <c r="H216" s="2"/>
    </row>
    <row r="217" spans="1:8" ht="15" customHeight="1" x14ac:dyDescent="0.3">
      <c r="A217" s="62">
        <f t="shared" si="5"/>
        <v>200</v>
      </c>
      <c r="B217" s="65"/>
      <c r="C217" s="66"/>
      <c r="D217" s="67"/>
      <c r="E217" s="73"/>
      <c r="F217" s="73"/>
      <c r="G217" s="74">
        <f t="shared" si="7"/>
        <v>0</v>
      </c>
      <c r="H217" s="2"/>
    </row>
    <row r="218" spans="1:8" ht="15" customHeight="1" x14ac:dyDescent="0.3">
      <c r="B218" s="41"/>
      <c r="C218" s="43"/>
      <c r="D218" s="50"/>
      <c r="E218" s="42"/>
      <c r="F218" s="51"/>
      <c r="G218" s="71"/>
      <c r="H218" s="52"/>
    </row>
    <row r="219" spans="1:8" ht="15" customHeight="1" x14ac:dyDescent="0.3">
      <c r="B219" s="41"/>
      <c r="C219" s="43"/>
      <c r="D219" s="50"/>
      <c r="E219" s="42"/>
      <c r="F219" s="51"/>
      <c r="G219" s="71"/>
      <c r="H219" s="52"/>
    </row>
    <row r="220" spans="1:8" ht="15" customHeight="1" x14ac:dyDescent="0.3">
      <c r="B220" s="41" t="s">
        <v>1</v>
      </c>
      <c r="C220" s="43"/>
      <c r="D220" s="50"/>
      <c r="E220" s="42"/>
      <c r="F220" s="51"/>
      <c r="G220" s="71"/>
      <c r="H220" s="52"/>
    </row>
    <row r="221" spans="1:8" ht="18.75" x14ac:dyDescent="0.3">
      <c r="B221" s="41"/>
      <c r="C221" s="47"/>
      <c r="D221" s="50"/>
      <c r="E221" s="53" t="s">
        <v>191</v>
      </c>
      <c r="F221" s="54" t="s">
        <v>48</v>
      </c>
      <c r="G221" s="75">
        <f>+G217</f>
        <v>0</v>
      </c>
      <c r="H221" s="3"/>
    </row>
    <row r="222" spans="1:8" x14ac:dyDescent="0.25">
      <c r="B222" s="50"/>
      <c r="C222" s="55"/>
      <c r="D222" s="50"/>
      <c r="E222" s="3"/>
      <c r="F222" s="52"/>
      <c r="G222" s="52"/>
      <c r="H222" s="3"/>
    </row>
    <row r="223" spans="1:8" x14ac:dyDescent="0.25">
      <c r="B223" s="50"/>
      <c r="C223" s="55"/>
      <c r="D223" s="50"/>
      <c r="E223" s="3"/>
      <c r="F223" s="52"/>
      <c r="G223" s="52"/>
      <c r="H223" s="3"/>
    </row>
    <row r="224" spans="1:8" x14ac:dyDescent="0.25">
      <c r="B224" s="50"/>
      <c r="C224" s="55"/>
      <c r="D224" s="50"/>
      <c r="E224" s="3"/>
      <c r="F224" s="52"/>
      <c r="G224" s="52" t="s">
        <v>1</v>
      </c>
      <c r="H224" s="3"/>
    </row>
    <row r="225" spans="2:8" x14ac:dyDescent="0.25">
      <c r="B225" s="50"/>
      <c r="C225" s="55"/>
      <c r="D225" s="50"/>
      <c r="E225" s="3"/>
      <c r="F225" s="52"/>
      <c r="G225" s="52" t="s">
        <v>192</v>
      </c>
      <c r="H225" s="3"/>
    </row>
    <row r="226" spans="2:8" x14ac:dyDescent="0.25">
      <c r="B226" s="50"/>
      <c r="C226" s="55"/>
      <c r="D226" s="50"/>
      <c r="E226" s="3"/>
      <c r="F226" s="52"/>
      <c r="G226" s="52" t="s">
        <v>1</v>
      </c>
      <c r="H226" s="3"/>
    </row>
    <row r="227" spans="2:8" x14ac:dyDescent="0.25">
      <c r="B227" s="50"/>
      <c r="C227" s="55"/>
      <c r="D227" s="50"/>
      <c r="E227" s="3"/>
      <c r="F227" s="52"/>
      <c r="G227" s="52" t="s">
        <v>1</v>
      </c>
      <c r="H227" s="3"/>
    </row>
    <row r="228" spans="2:8" x14ac:dyDescent="0.25">
      <c r="B228" s="50"/>
      <c r="C228" s="55"/>
      <c r="D228" s="50"/>
      <c r="E228" s="3"/>
      <c r="F228" s="52"/>
      <c r="G228" s="52" t="s">
        <v>1</v>
      </c>
      <c r="H228" s="3"/>
    </row>
    <row r="229" spans="2:8" x14ac:dyDescent="0.25">
      <c r="B229" s="50"/>
      <c r="C229" s="55"/>
      <c r="D229" s="50"/>
      <c r="E229" s="3"/>
      <c r="F229" s="52"/>
      <c r="G229" s="52" t="s">
        <v>1</v>
      </c>
      <c r="H229" s="3"/>
    </row>
    <row r="230" spans="2:8" x14ac:dyDescent="0.25">
      <c r="B230" s="50"/>
      <c r="C230" s="55"/>
      <c r="D230" s="50"/>
      <c r="E230" s="3"/>
      <c r="F230" s="52"/>
      <c r="G230" s="52" t="s">
        <v>1</v>
      </c>
      <c r="H230" s="3"/>
    </row>
    <row r="231" spans="2:8" x14ac:dyDescent="0.25">
      <c r="B231" s="50"/>
      <c r="C231" s="55"/>
      <c r="D231" s="50"/>
      <c r="E231" s="3"/>
      <c r="F231" s="52"/>
      <c r="G231" s="52" t="s">
        <v>1</v>
      </c>
      <c r="H231" s="3"/>
    </row>
    <row r="232" spans="2:8" x14ac:dyDescent="0.25">
      <c r="B232" s="50"/>
      <c r="C232" s="55"/>
      <c r="D232" s="50"/>
      <c r="E232" s="3"/>
      <c r="F232" s="52"/>
      <c r="G232" s="52" t="s">
        <v>1</v>
      </c>
      <c r="H232" s="3"/>
    </row>
    <row r="233" spans="2:8" x14ac:dyDescent="0.25">
      <c r="B233" s="50"/>
      <c r="C233" s="55"/>
      <c r="D233" s="50"/>
      <c r="E233" s="3"/>
      <c r="F233" s="52"/>
      <c r="G233" s="52"/>
      <c r="H233" s="3"/>
    </row>
    <row r="234" spans="2:8" x14ac:dyDescent="0.25">
      <c r="B234" s="50"/>
      <c r="C234" s="55"/>
      <c r="D234" s="50"/>
      <c r="E234" s="3"/>
      <c r="F234" s="52"/>
      <c r="G234" s="52"/>
      <c r="H234" s="3"/>
    </row>
    <row r="235" spans="2:8" x14ac:dyDescent="0.25">
      <c r="B235" s="50"/>
      <c r="C235" s="55"/>
      <c r="D235" s="50"/>
      <c r="E235" s="3"/>
      <c r="F235" s="52"/>
      <c r="G235" s="52"/>
      <c r="H235" s="3"/>
    </row>
    <row r="236" spans="2:8" x14ac:dyDescent="0.25">
      <c r="D236" s="27"/>
      <c r="F236" s="56"/>
      <c r="G236" s="56"/>
    </row>
    <row r="237" spans="2:8" x14ac:dyDescent="0.25">
      <c r="D237" s="27"/>
      <c r="F237" s="56"/>
      <c r="G237" s="56"/>
    </row>
    <row r="238" spans="2:8" x14ac:dyDescent="0.25">
      <c r="D238" s="27"/>
      <c r="F238" s="56"/>
      <c r="G238" s="56"/>
    </row>
    <row r="239" spans="2:8" x14ac:dyDescent="0.25">
      <c r="D239" s="27"/>
      <c r="F239" s="56"/>
      <c r="G239" s="56"/>
    </row>
    <row r="240" spans="2:8" x14ac:dyDescent="0.25">
      <c r="D240" s="27"/>
      <c r="F240" s="56"/>
      <c r="G240" s="56"/>
    </row>
    <row r="241" spans="4:7" x14ac:dyDescent="0.25">
      <c r="D241" s="27"/>
      <c r="F241" s="56"/>
      <c r="G241" s="56"/>
    </row>
    <row r="242" spans="4:7" x14ac:dyDescent="0.25">
      <c r="D242" s="27"/>
      <c r="F242" s="56"/>
      <c r="G242" s="56"/>
    </row>
    <row r="243" spans="4:7" x14ac:dyDescent="0.25">
      <c r="D243" s="27"/>
      <c r="F243" s="56"/>
      <c r="G243" s="56"/>
    </row>
    <row r="244" spans="4:7" x14ac:dyDescent="0.25">
      <c r="D244" s="27"/>
      <c r="F244" s="56"/>
      <c r="G244" s="56"/>
    </row>
    <row r="245" spans="4:7" x14ac:dyDescent="0.25">
      <c r="D245" s="27"/>
      <c r="F245" s="56"/>
      <c r="G245" s="56"/>
    </row>
    <row r="246" spans="4:7" x14ac:dyDescent="0.25">
      <c r="D246" s="27"/>
      <c r="F246" s="56"/>
      <c r="G246" s="56"/>
    </row>
    <row r="247" spans="4:7" x14ac:dyDescent="0.25">
      <c r="D247" s="27"/>
      <c r="F247" s="56"/>
      <c r="G247" s="56"/>
    </row>
    <row r="248" spans="4:7" x14ac:dyDescent="0.25">
      <c r="D248" s="27"/>
      <c r="F248" s="56"/>
      <c r="G248" s="56"/>
    </row>
    <row r="249" spans="4:7" x14ac:dyDescent="0.25">
      <c r="D249" s="27"/>
      <c r="F249" s="56"/>
      <c r="G249" s="56"/>
    </row>
    <row r="250" spans="4:7" x14ac:dyDescent="0.25">
      <c r="D250" s="27"/>
      <c r="F250" s="56"/>
      <c r="G250" s="56"/>
    </row>
    <row r="251" spans="4:7" x14ac:dyDescent="0.25">
      <c r="D251" s="27"/>
      <c r="F251" s="56"/>
      <c r="G251" s="56"/>
    </row>
    <row r="252" spans="4:7" x14ac:dyDescent="0.25">
      <c r="D252" s="27"/>
      <c r="F252" s="56" t="s">
        <v>1</v>
      </c>
      <c r="G252" s="56"/>
    </row>
    <row r="253" spans="4:7" x14ac:dyDescent="0.25">
      <c r="D253" s="27"/>
      <c r="F253" s="56" t="s">
        <v>1</v>
      </c>
      <c r="G253" s="56"/>
    </row>
    <row r="254" spans="4:7" x14ac:dyDescent="0.25">
      <c r="D254" s="27"/>
      <c r="F254" s="56" t="s">
        <v>1</v>
      </c>
      <c r="G254" s="56"/>
    </row>
    <row r="255" spans="4:7" x14ac:dyDescent="0.25">
      <c r="D255" s="27"/>
      <c r="F255" s="56" t="s">
        <v>1</v>
      </c>
      <c r="G255" s="56"/>
    </row>
    <row r="256" spans="4:7" x14ac:dyDescent="0.25">
      <c r="D256" s="27"/>
      <c r="F256" s="56" t="s">
        <v>1</v>
      </c>
      <c r="G256" s="56"/>
    </row>
    <row r="257" spans="6:7" x14ac:dyDescent="0.25">
      <c r="F257" s="56"/>
      <c r="G257" s="56"/>
    </row>
    <row r="258" spans="6:7" x14ac:dyDescent="0.25">
      <c r="F258" s="56"/>
      <c r="G258" s="56"/>
    </row>
    <row r="259" spans="6:7" x14ac:dyDescent="0.25">
      <c r="F259" s="56"/>
      <c r="G259" s="56"/>
    </row>
    <row r="260" spans="6:7" x14ac:dyDescent="0.25">
      <c r="F260" s="56"/>
      <c r="G260" s="56"/>
    </row>
    <row r="261" spans="6:7" x14ac:dyDescent="0.25">
      <c r="F261" s="56"/>
      <c r="G261" s="56"/>
    </row>
    <row r="262" spans="6:7" x14ac:dyDescent="0.25">
      <c r="F262" s="56"/>
      <c r="G262" s="56"/>
    </row>
    <row r="263" spans="6:7" x14ac:dyDescent="0.25">
      <c r="F263" s="56"/>
      <c r="G263" s="56"/>
    </row>
    <row r="264" spans="6:7" x14ac:dyDescent="0.25">
      <c r="F264" s="56"/>
      <c r="G264" s="56"/>
    </row>
    <row r="265" spans="6:7" x14ac:dyDescent="0.25">
      <c r="F265" s="56"/>
      <c r="G265" s="56"/>
    </row>
    <row r="266" spans="6:7" x14ac:dyDescent="0.25">
      <c r="F266" s="56"/>
      <c r="G266" s="56"/>
    </row>
    <row r="267" spans="6:7" x14ac:dyDescent="0.25">
      <c r="F267" s="56"/>
      <c r="G267" s="56"/>
    </row>
    <row r="268" spans="6:7" x14ac:dyDescent="0.25">
      <c r="F268" s="56"/>
      <c r="G268" s="56"/>
    </row>
    <row r="269" spans="6:7" x14ac:dyDescent="0.25">
      <c r="F269" s="56"/>
      <c r="G269" s="56"/>
    </row>
    <row r="270" spans="6:7" x14ac:dyDescent="0.25">
      <c r="F270" s="56"/>
      <c r="G270" s="56"/>
    </row>
    <row r="271" spans="6:7" x14ac:dyDescent="0.25">
      <c r="F271" s="56"/>
      <c r="G271" s="56"/>
    </row>
    <row r="272" spans="6:7" x14ac:dyDescent="0.25">
      <c r="F272" s="56"/>
      <c r="G272" s="56"/>
    </row>
    <row r="273" spans="6:7" x14ac:dyDescent="0.25">
      <c r="F273" s="56"/>
      <c r="G273" s="56"/>
    </row>
    <row r="274" spans="6:7" x14ac:dyDescent="0.25">
      <c r="F274" s="56"/>
      <c r="G274" s="56"/>
    </row>
    <row r="275" spans="6:7" x14ac:dyDescent="0.25">
      <c r="F275" s="56"/>
      <c r="G275" s="56"/>
    </row>
    <row r="276" spans="6:7" x14ac:dyDescent="0.25">
      <c r="F276" s="56"/>
      <c r="G276" s="56"/>
    </row>
    <row r="277" spans="6:7" x14ac:dyDescent="0.25">
      <c r="F277" s="56"/>
      <c r="G277" s="56"/>
    </row>
    <row r="278" spans="6:7" x14ac:dyDescent="0.25">
      <c r="F278" s="56"/>
      <c r="G278" s="56"/>
    </row>
    <row r="279" spans="6:7" x14ac:dyDescent="0.25">
      <c r="F279" s="56"/>
      <c r="G279" s="56"/>
    </row>
    <row r="280" spans="6:7" x14ac:dyDescent="0.25">
      <c r="F280" s="56"/>
      <c r="G280" s="56"/>
    </row>
    <row r="281" spans="6:7" x14ac:dyDescent="0.25">
      <c r="F281" s="56"/>
      <c r="G281" s="56"/>
    </row>
    <row r="282" spans="6:7" x14ac:dyDescent="0.25">
      <c r="F282" s="56"/>
      <c r="G282" s="56"/>
    </row>
    <row r="283" spans="6:7" x14ac:dyDescent="0.25">
      <c r="F283" s="56"/>
      <c r="G283" s="56"/>
    </row>
    <row r="284" spans="6:7" x14ac:dyDescent="0.25">
      <c r="F284" s="56"/>
      <c r="G284" s="56"/>
    </row>
    <row r="285" spans="6:7" x14ac:dyDescent="0.25">
      <c r="F285" s="56"/>
      <c r="G285" s="56"/>
    </row>
    <row r="286" spans="6:7" x14ac:dyDescent="0.25">
      <c r="F286" s="56"/>
      <c r="G286" s="56"/>
    </row>
    <row r="287" spans="6:7" x14ac:dyDescent="0.25">
      <c r="F287" s="56"/>
      <c r="G287" s="56"/>
    </row>
    <row r="288" spans="6:7" x14ac:dyDescent="0.25">
      <c r="F288" s="56"/>
      <c r="G288" s="56"/>
    </row>
    <row r="289" spans="6:7" x14ac:dyDescent="0.25">
      <c r="F289" s="56"/>
      <c r="G289" s="56"/>
    </row>
    <row r="290" spans="6:7" x14ac:dyDescent="0.25">
      <c r="F290" s="56"/>
      <c r="G290" s="56"/>
    </row>
    <row r="291" spans="6:7" x14ac:dyDescent="0.25">
      <c r="F291" s="56"/>
      <c r="G291" s="56"/>
    </row>
    <row r="292" spans="6:7" x14ac:dyDescent="0.25">
      <c r="F292" s="56"/>
      <c r="G292" s="56"/>
    </row>
    <row r="293" spans="6:7" x14ac:dyDescent="0.25">
      <c r="F293" s="56"/>
      <c r="G293" s="56"/>
    </row>
    <row r="294" spans="6:7" x14ac:dyDescent="0.25">
      <c r="F294" s="56"/>
      <c r="G294" s="56"/>
    </row>
    <row r="295" spans="6:7" x14ac:dyDescent="0.25">
      <c r="F295" s="56"/>
      <c r="G295" s="56"/>
    </row>
    <row r="296" spans="6:7" x14ac:dyDescent="0.25">
      <c r="F296" s="56"/>
      <c r="G296" s="56"/>
    </row>
    <row r="297" spans="6:7" x14ac:dyDescent="0.25">
      <c r="F297" s="56"/>
      <c r="G297" s="56"/>
    </row>
    <row r="298" spans="6:7" x14ac:dyDescent="0.25">
      <c r="F298" s="56"/>
      <c r="G298" s="56"/>
    </row>
    <row r="299" spans="6:7" x14ac:dyDescent="0.25">
      <c r="F299" s="56"/>
      <c r="G299" s="56"/>
    </row>
    <row r="300" spans="6:7" x14ac:dyDescent="0.25">
      <c r="F300" s="56"/>
      <c r="G300" s="56"/>
    </row>
    <row r="301" spans="6:7" x14ac:dyDescent="0.25">
      <c r="F301" s="56"/>
      <c r="G301" s="56"/>
    </row>
    <row r="302" spans="6:7" x14ac:dyDescent="0.25">
      <c r="F302" s="56"/>
      <c r="G302" s="56"/>
    </row>
    <row r="303" spans="6:7" x14ac:dyDescent="0.25">
      <c r="F303" s="56"/>
      <c r="G303" s="56"/>
    </row>
    <row r="304" spans="6:7" x14ac:dyDescent="0.25">
      <c r="F304" s="56"/>
      <c r="G304" s="56"/>
    </row>
    <row r="305" spans="6:7" x14ac:dyDescent="0.25">
      <c r="F305" s="56"/>
      <c r="G305" s="56"/>
    </row>
    <row r="306" spans="6:7" x14ac:dyDescent="0.25">
      <c r="F306" s="56"/>
      <c r="G306" s="56"/>
    </row>
    <row r="307" spans="6:7" x14ac:dyDescent="0.25">
      <c r="F307" s="56"/>
      <c r="G307" s="56"/>
    </row>
    <row r="308" spans="6:7" x14ac:dyDescent="0.25">
      <c r="F308" s="56"/>
      <c r="G308" s="56"/>
    </row>
    <row r="309" spans="6:7" x14ac:dyDescent="0.25">
      <c r="F309" s="56"/>
      <c r="G309" s="56"/>
    </row>
    <row r="310" spans="6:7" x14ac:dyDescent="0.25">
      <c r="F310" s="56"/>
      <c r="G310" s="56"/>
    </row>
    <row r="311" spans="6:7" x14ac:dyDescent="0.25">
      <c r="F311" s="56"/>
      <c r="G311" s="56"/>
    </row>
    <row r="312" spans="6:7" x14ac:dyDescent="0.25">
      <c r="F312" s="56"/>
      <c r="G312" s="56"/>
    </row>
    <row r="313" spans="6:7" x14ac:dyDescent="0.25">
      <c r="F313" s="56"/>
      <c r="G313" s="56"/>
    </row>
    <row r="314" spans="6:7" x14ac:dyDescent="0.25">
      <c r="F314" s="56"/>
      <c r="G314" s="56"/>
    </row>
    <row r="315" spans="6:7" x14ac:dyDescent="0.25">
      <c r="F315" s="56"/>
      <c r="G315" s="56"/>
    </row>
    <row r="316" spans="6:7" x14ac:dyDescent="0.25">
      <c r="F316" s="56"/>
      <c r="G316" s="56"/>
    </row>
    <row r="317" spans="6:7" x14ac:dyDescent="0.25">
      <c r="F317" s="56"/>
      <c r="G317" s="56"/>
    </row>
    <row r="318" spans="6:7" x14ac:dyDescent="0.25">
      <c r="F318" s="56"/>
      <c r="G318" s="56"/>
    </row>
    <row r="319" spans="6:7" x14ac:dyDescent="0.25">
      <c r="F319" s="56"/>
      <c r="G319" s="56"/>
    </row>
    <row r="320" spans="6:7" x14ac:dyDescent="0.25">
      <c r="F320" s="56"/>
      <c r="G320" s="56"/>
    </row>
    <row r="321" spans="6:7" x14ac:dyDescent="0.25">
      <c r="F321" s="56"/>
      <c r="G321" s="56"/>
    </row>
    <row r="322" spans="6:7" x14ac:dyDescent="0.25">
      <c r="F322" s="56"/>
      <c r="G322" s="56"/>
    </row>
    <row r="323" spans="6:7" x14ac:dyDescent="0.25">
      <c r="F323" s="56"/>
      <c r="G323" s="56"/>
    </row>
    <row r="324" spans="6:7" x14ac:dyDescent="0.25">
      <c r="F324" s="56"/>
      <c r="G324" s="56"/>
    </row>
    <row r="325" spans="6:7" x14ac:dyDescent="0.25">
      <c r="F325" s="56"/>
      <c r="G325" s="56"/>
    </row>
    <row r="326" spans="6:7" x14ac:dyDescent="0.25">
      <c r="F326" s="56"/>
      <c r="G326" s="56"/>
    </row>
    <row r="327" spans="6:7" x14ac:dyDescent="0.25">
      <c r="F327" s="56"/>
      <c r="G327" s="56"/>
    </row>
    <row r="328" spans="6:7" x14ac:dyDescent="0.25">
      <c r="F328" s="56"/>
      <c r="G328" s="56"/>
    </row>
    <row r="329" spans="6:7" x14ac:dyDescent="0.25">
      <c r="F329" s="56"/>
      <c r="G329" s="56"/>
    </row>
    <row r="330" spans="6:7" x14ac:dyDescent="0.25">
      <c r="F330" s="56"/>
      <c r="G330" s="56"/>
    </row>
    <row r="331" spans="6:7" x14ac:dyDescent="0.25">
      <c r="F331" s="56"/>
      <c r="G331" s="56"/>
    </row>
    <row r="332" spans="6:7" x14ac:dyDescent="0.25">
      <c r="F332" s="56"/>
      <c r="G332" s="56"/>
    </row>
    <row r="333" spans="6:7" x14ac:dyDescent="0.25">
      <c r="F333" s="56"/>
      <c r="G333" s="56"/>
    </row>
    <row r="334" spans="6:7" x14ac:dyDescent="0.25">
      <c r="F334" s="56"/>
      <c r="G334" s="56"/>
    </row>
    <row r="335" spans="6:7" x14ac:dyDescent="0.25">
      <c r="F335" s="56"/>
      <c r="G335" s="56"/>
    </row>
    <row r="336" spans="6:7" x14ac:dyDescent="0.25">
      <c r="F336" s="56"/>
      <c r="G336" s="56"/>
    </row>
    <row r="337" spans="6:7" x14ac:dyDescent="0.25">
      <c r="F337" s="56"/>
      <c r="G337" s="56"/>
    </row>
    <row r="338" spans="6:7" x14ac:dyDescent="0.25">
      <c r="F338" s="56"/>
      <c r="G338" s="56"/>
    </row>
    <row r="339" spans="6:7" x14ac:dyDescent="0.25">
      <c r="F339" s="56"/>
      <c r="G339" s="56"/>
    </row>
    <row r="340" spans="6:7" x14ac:dyDescent="0.25">
      <c r="F340" s="56"/>
      <c r="G340" s="56"/>
    </row>
    <row r="341" spans="6:7" x14ac:dyDescent="0.25">
      <c r="F341" s="56"/>
      <c r="G341" s="56"/>
    </row>
    <row r="342" spans="6:7" x14ac:dyDescent="0.25">
      <c r="F342" s="56"/>
      <c r="G342" s="56"/>
    </row>
    <row r="343" spans="6:7" x14ac:dyDescent="0.25">
      <c r="F343" s="56"/>
      <c r="G343" s="56"/>
    </row>
    <row r="344" spans="6:7" x14ac:dyDescent="0.25">
      <c r="F344" s="56"/>
      <c r="G344" s="56"/>
    </row>
    <row r="345" spans="6:7" x14ac:dyDescent="0.25">
      <c r="F345" s="56"/>
      <c r="G345" s="56"/>
    </row>
    <row r="346" spans="6:7" x14ac:dyDescent="0.25">
      <c r="F346" s="56"/>
      <c r="G346" s="56"/>
    </row>
    <row r="347" spans="6:7" x14ac:dyDescent="0.25">
      <c r="F347" s="56"/>
      <c r="G347" s="56"/>
    </row>
    <row r="348" spans="6:7" x14ac:dyDescent="0.25">
      <c r="F348" s="56"/>
      <c r="G348" s="56"/>
    </row>
    <row r="349" spans="6:7" x14ac:dyDescent="0.25">
      <c r="F349" s="56"/>
      <c r="G349" s="56"/>
    </row>
    <row r="350" spans="6:7" x14ac:dyDescent="0.25">
      <c r="F350" s="56"/>
      <c r="G350" s="56"/>
    </row>
    <row r="351" spans="6:7" x14ac:dyDescent="0.25">
      <c r="F351" s="56"/>
      <c r="G351" s="56"/>
    </row>
    <row r="352" spans="6:7" x14ac:dyDescent="0.25">
      <c r="F352" s="56"/>
      <c r="G352" s="56"/>
    </row>
    <row r="353" spans="6:7" x14ac:dyDescent="0.25">
      <c r="F353" s="56"/>
      <c r="G353" s="56"/>
    </row>
    <row r="354" spans="6:7" x14ac:dyDescent="0.25">
      <c r="F354" s="56"/>
      <c r="G354" s="56"/>
    </row>
    <row r="355" spans="6:7" x14ac:dyDescent="0.25">
      <c r="F355" s="56"/>
      <c r="G355" s="56"/>
    </row>
    <row r="356" spans="6:7" x14ac:dyDescent="0.25">
      <c r="F356" s="56"/>
      <c r="G356" s="56"/>
    </row>
    <row r="357" spans="6:7" x14ac:dyDescent="0.25">
      <c r="F357" s="56"/>
      <c r="G357" s="56"/>
    </row>
    <row r="358" spans="6:7" x14ac:dyDescent="0.25">
      <c r="F358" s="56"/>
      <c r="G358" s="56"/>
    </row>
    <row r="359" spans="6:7" x14ac:dyDescent="0.25">
      <c r="F359" s="56"/>
      <c r="G359" s="56"/>
    </row>
    <row r="360" spans="6:7" x14ac:dyDescent="0.25">
      <c r="F360" s="56"/>
      <c r="G360" s="56"/>
    </row>
    <row r="361" spans="6:7" x14ac:dyDescent="0.25">
      <c r="F361" s="56"/>
      <c r="G361" s="56"/>
    </row>
    <row r="362" spans="6:7" x14ac:dyDescent="0.25">
      <c r="F362" s="56"/>
      <c r="G362" s="56"/>
    </row>
    <row r="363" spans="6:7" x14ac:dyDescent="0.25">
      <c r="F363" s="56"/>
      <c r="G363" s="56"/>
    </row>
    <row r="364" spans="6:7" x14ac:dyDescent="0.25">
      <c r="F364" s="56"/>
      <c r="G364" s="56"/>
    </row>
    <row r="365" spans="6:7" x14ac:dyDescent="0.25">
      <c r="F365" s="56"/>
      <c r="G365" s="56"/>
    </row>
    <row r="366" spans="6:7" x14ac:dyDescent="0.25">
      <c r="F366" s="56"/>
      <c r="G366" s="56"/>
    </row>
    <row r="367" spans="6:7" x14ac:dyDescent="0.25">
      <c r="F367" s="56"/>
      <c r="G367" s="56"/>
    </row>
    <row r="368" spans="6:7" x14ac:dyDescent="0.25">
      <c r="F368" s="56"/>
      <c r="G368" s="56"/>
    </row>
    <row r="369" spans="6:7" x14ac:dyDescent="0.25">
      <c r="F369" s="56"/>
      <c r="G369" s="56"/>
    </row>
    <row r="370" spans="6:7" x14ac:dyDescent="0.25">
      <c r="F370" s="56"/>
      <c r="G370" s="56"/>
    </row>
    <row r="371" spans="6:7" x14ac:dyDescent="0.25">
      <c r="F371" s="56"/>
      <c r="G371" s="56"/>
    </row>
    <row r="372" spans="6:7" x14ac:dyDescent="0.25">
      <c r="F372" s="56"/>
      <c r="G372" s="56"/>
    </row>
    <row r="373" spans="6:7" x14ac:dyDescent="0.25">
      <c r="F373" s="56"/>
      <c r="G373" s="56"/>
    </row>
    <row r="374" spans="6:7" x14ac:dyDescent="0.25">
      <c r="F374" s="56"/>
      <c r="G374" s="56"/>
    </row>
    <row r="375" spans="6:7" x14ac:dyDescent="0.25">
      <c r="F375" s="56"/>
      <c r="G375" s="56"/>
    </row>
    <row r="376" spans="6:7" x14ac:dyDescent="0.25">
      <c r="F376" s="56"/>
      <c r="G376" s="56"/>
    </row>
    <row r="377" spans="6:7" x14ac:dyDescent="0.25">
      <c r="F377" s="56"/>
      <c r="G377" s="56"/>
    </row>
    <row r="378" spans="6:7" x14ac:dyDescent="0.25">
      <c r="F378" s="56"/>
      <c r="G378" s="56"/>
    </row>
    <row r="379" spans="6:7" x14ac:dyDescent="0.25">
      <c r="F379" s="56"/>
      <c r="G379" s="56"/>
    </row>
    <row r="380" spans="6:7" x14ac:dyDescent="0.25">
      <c r="F380" s="56"/>
      <c r="G380" s="56"/>
    </row>
    <row r="381" spans="6:7" x14ac:dyDescent="0.25">
      <c r="F381" s="56"/>
      <c r="G381" s="56"/>
    </row>
    <row r="382" spans="6:7" x14ac:dyDescent="0.25">
      <c r="F382" s="56"/>
      <c r="G382" s="56"/>
    </row>
    <row r="383" spans="6:7" x14ac:dyDescent="0.25">
      <c r="F383" s="56"/>
      <c r="G383" s="56"/>
    </row>
    <row r="384" spans="6:7" x14ac:dyDescent="0.25">
      <c r="F384" s="56"/>
      <c r="G384" s="56"/>
    </row>
    <row r="385" spans="6:7" x14ac:dyDescent="0.25">
      <c r="F385" s="56"/>
      <c r="G385" s="56"/>
    </row>
    <row r="386" spans="6:7" x14ac:dyDescent="0.25">
      <c r="F386" s="56"/>
      <c r="G386" s="56"/>
    </row>
    <row r="387" spans="6:7" x14ac:dyDescent="0.25">
      <c r="F387" s="56"/>
      <c r="G387" s="56"/>
    </row>
    <row r="388" spans="6:7" x14ac:dyDescent="0.25">
      <c r="F388" s="56"/>
      <c r="G388" s="56"/>
    </row>
    <row r="389" spans="6:7" x14ac:dyDescent="0.25">
      <c r="F389" s="56"/>
      <c r="G389" s="56"/>
    </row>
    <row r="390" spans="6:7" x14ac:dyDescent="0.25">
      <c r="F390" s="56"/>
      <c r="G390" s="56"/>
    </row>
    <row r="391" spans="6:7" x14ac:dyDescent="0.25">
      <c r="F391" s="56"/>
      <c r="G391" s="56"/>
    </row>
    <row r="392" spans="6:7" x14ac:dyDescent="0.25">
      <c r="F392" s="56"/>
      <c r="G392" s="56"/>
    </row>
    <row r="393" spans="6:7" x14ac:dyDescent="0.25">
      <c r="F393" s="56"/>
      <c r="G393" s="56"/>
    </row>
    <row r="394" spans="6:7" x14ac:dyDescent="0.25">
      <c r="F394" s="56"/>
      <c r="G394" s="56"/>
    </row>
    <row r="395" spans="6:7" x14ac:dyDescent="0.25">
      <c r="F395" s="56"/>
      <c r="G395" s="56"/>
    </row>
    <row r="396" spans="6:7" x14ac:dyDescent="0.25">
      <c r="F396" s="56"/>
      <c r="G396" s="56"/>
    </row>
    <row r="397" spans="6:7" x14ac:dyDescent="0.25">
      <c r="F397" s="56"/>
      <c r="G397" s="56"/>
    </row>
    <row r="398" spans="6:7" x14ac:dyDescent="0.25">
      <c r="F398" s="56"/>
      <c r="G398" s="56"/>
    </row>
    <row r="399" spans="6:7" x14ac:dyDescent="0.25">
      <c r="F399" s="56"/>
      <c r="G399" s="56"/>
    </row>
    <row r="400" spans="6:7" x14ac:dyDescent="0.25">
      <c r="F400" s="56"/>
      <c r="G400" s="56"/>
    </row>
    <row r="401" spans="6:7" x14ac:dyDescent="0.25">
      <c r="F401" s="56"/>
      <c r="G401" s="56"/>
    </row>
    <row r="402" spans="6:7" x14ac:dyDescent="0.25">
      <c r="F402" s="56"/>
      <c r="G402" s="56"/>
    </row>
    <row r="403" spans="6:7" x14ac:dyDescent="0.25">
      <c r="F403" s="56"/>
      <c r="G403" s="56"/>
    </row>
    <row r="404" spans="6:7" x14ac:dyDescent="0.25">
      <c r="F404" s="56"/>
      <c r="G404" s="56"/>
    </row>
    <row r="405" spans="6:7" x14ac:dyDescent="0.25">
      <c r="F405" s="56"/>
      <c r="G405" s="56"/>
    </row>
    <row r="406" spans="6:7" x14ac:dyDescent="0.25">
      <c r="F406" s="56"/>
      <c r="G406" s="56"/>
    </row>
    <row r="407" spans="6:7" x14ac:dyDescent="0.25">
      <c r="F407" s="56"/>
      <c r="G407" s="56"/>
    </row>
    <row r="408" spans="6:7" x14ac:dyDescent="0.25">
      <c r="F408" s="56"/>
      <c r="G408" s="56"/>
    </row>
    <row r="409" spans="6:7" x14ac:dyDescent="0.25">
      <c r="F409" s="56"/>
      <c r="G409" s="56"/>
    </row>
    <row r="410" spans="6:7" x14ac:dyDescent="0.25">
      <c r="F410" s="56"/>
      <c r="G410" s="56"/>
    </row>
    <row r="411" spans="6:7" x14ac:dyDescent="0.25">
      <c r="F411" s="56"/>
      <c r="G411" s="56"/>
    </row>
    <row r="412" spans="6:7" x14ac:dyDescent="0.25">
      <c r="F412" s="56"/>
      <c r="G412" s="56"/>
    </row>
    <row r="413" spans="6:7" x14ac:dyDescent="0.25">
      <c r="F413" s="56"/>
      <c r="G413" s="56"/>
    </row>
    <row r="414" spans="6:7" x14ac:dyDescent="0.25">
      <c r="F414" s="56"/>
      <c r="G414" s="56"/>
    </row>
    <row r="415" spans="6:7" x14ac:dyDescent="0.25">
      <c r="F415" s="56"/>
      <c r="G415" s="56"/>
    </row>
    <row r="416" spans="6:7" x14ac:dyDescent="0.25">
      <c r="F416" s="56"/>
      <c r="G416" s="56"/>
    </row>
    <row r="417" spans="6:7" x14ac:dyDescent="0.25">
      <c r="F417" s="56"/>
      <c r="G417" s="56"/>
    </row>
    <row r="418" spans="6:7" x14ac:dyDescent="0.25">
      <c r="F418" s="56"/>
      <c r="G418" s="56"/>
    </row>
    <row r="419" spans="6:7" x14ac:dyDescent="0.25">
      <c r="F419" s="56"/>
      <c r="G419" s="56"/>
    </row>
    <row r="420" spans="6:7" x14ac:dyDescent="0.25">
      <c r="F420" s="56"/>
      <c r="G420" s="56"/>
    </row>
    <row r="421" spans="6:7" x14ac:dyDescent="0.25">
      <c r="F421" s="56"/>
      <c r="G421" s="56"/>
    </row>
    <row r="422" spans="6:7" x14ac:dyDescent="0.25">
      <c r="F422" s="56"/>
      <c r="G422" s="56"/>
    </row>
    <row r="423" spans="6:7" x14ac:dyDescent="0.25">
      <c r="F423" s="56"/>
      <c r="G423" s="56"/>
    </row>
    <row r="424" spans="6:7" x14ac:dyDescent="0.25">
      <c r="F424" s="57"/>
      <c r="G424" s="57"/>
    </row>
    <row r="425" spans="6:7" x14ac:dyDescent="0.25">
      <c r="F425" s="57"/>
      <c r="G425" s="57"/>
    </row>
    <row r="426" spans="6:7" x14ac:dyDescent="0.25">
      <c r="F426" s="57"/>
      <c r="G426" s="57"/>
    </row>
    <row r="427" spans="6:7" x14ac:dyDescent="0.25">
      <c r="F427" s="57"/>
      <c r="G427" s="57"/>
    </row>
    <row r="428" spans="6:7" x14ac:dyDescent="0.25">
      <c r="F428" s="57"/>
      <c r="G428" s="57"/>
    </row>
    <row r="429" spans="6:7" x14ac:dyDescent="0.25">
      <c r="F429" s="57"/>
      <c r="G429" s="57"/>
    </row>
    <row r="430" spans="6:7" x14ac:dyDescent="0.25">
      <c r="F430" s="57"/>
      <c r="G430" s="57"/>
    </row>
    <row r="431" spans="6:7" x14ac:dyDescent="0.25">
      <c r="F431" s="57"/>
      <c r="G431" s="57"/>
    </row>
    <row r="432" spans="6:7" x14ac:dyDescent="0.25">
      <c r="F432" s="57"/>
      <c r="G432" s="57"/>
    </row>
    <row r="433" spans="6:7" x14ac:dyDescent="0.25">
      <c r="F433" s="57"/>
      <c r="G433" s="57"/>
    </row>
    <row r="434" spans="6:7" x14ac:dyDescent="0.25">
      <c r="F434" s="57"/>
      <c r="G434" s="57"/>
    </row>
  </sheetData>
  <sheetProtection password="C406" sheet="1" objects="1" scenarios="1" formatCells="0" formatColumns="0" formatRows="0" autoFilter="0"/>
  <autoFilter ref="A17:G217"/>
  <mergeCells count="1">
    <mergeCell ref="B5:H5"/>
  </mergeCells>
  <phoneticPr fontId="3" type="noConversion"/>
  <dataValidations count="1">
    <dataValidation type="list" allowBlank="1" showInputMessage="1" showErrorMessage="1" sqref="C18:C217">
      <formula1>$J$20:$J$31</formula1>
    </dataValidation>
  </dataValidations>
  <hyperlinks>
    <hyperlink ref="D2" location="Menu!A1" display="RETURN TO MAIN MENU"/>
  </hyperlinks>
  <printOptions horizontalCentered="1" verticalCentered="1"/>
  <pageMargins left="0.39370078740157483" right="0.19685039370078741" top="0.19685039370078741" bottom="0.39" header="0" footer="0"/>
  <pageSetup paperSize="9" scale="40" fitToHeight="3" orientation="landscape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07"/>
  <sheetViews>
    <sheetView view="pageBreakPreview" topLeftCell="A82" zoomScale="60" zoomScaleNormal="75" workbookViewId="0">
      <selection activeCell="H13" sqref="H13"/>
    </sheetView>
  </sheetViews>
  <sheetFormatPr defaultRowHeight="15.75" x14ac:dyDescent="0.25"/>
  <cols>
    <col min="1" max="1" width="29.875" style="84" customWidth="1"/>
    <col min="2" max="2" width="15.75" style="84" bestFit="1" customWidth="1"/>
    <col min="3" max="3" width="15" style="84" customWidth="1"/>
    <col min="4" max="4" width="14" style="84" bestFit="1" customWidth="1"/>
    <col min="5" max="5" width="14" style="84" customWidth="1"/>
    <col min="6" max="6" width="13.125" style="84" bestFit="1" customWidth="1"/>
    <col min="7" max="7" width="14.25" style="84" customWidth="1"/>
    <col min="8" max="8" width="16.625" style="84" customWidth="1"/>
    <col min="9" max="9" width="15" style="84" customWidth="1"/>
    <col min="10" max="10" width="14.375" style="84" bestFit="1" customWidth="1"/>
    <col min="11" max="11" width="18" style="84" bestFit="1" customWidth="1"/>
    <col min="12" max="12" width="14.375" style="84" customWidth="1"/>
    <col min="13" max="13" width="15.125" style="84" bestFit="1" customWidth="1"/>
    <col min="14" max="14" width="12.5" style="85" customWidth="1"/>
    <col min="15" max="15" width="19.625" style="84" bestFit="1" customWidth="1"/>
    <col min="16" max="16384" width="9" style="84"/>
  </cols>
  <sheetData>
    <row r="1" spans="1:14" x14ac:dyDescent="0.25">
      <c r="B1" s="211"/>
      <c r="C1" s="211"/>
      <c r="D1" s="48"/>
      <c r="E1" s="211"/>
      <c r="F1" s="211"/>
    </row>
    <row r="3" spans="1:14" x14ac:dyDescent="0.25">
      <c r="D3" s="212" t="s">
        <v>161</v>
      </c>
      <c r="E3" s="212"/>
    </row>
    <row r="5" spans="1:14" ht="16.5" thickBot="1" x14ac:dyDescent="0.3">
      <c r="M5" s="86"/>
    </row>
    <row r="6" spans="1:14" ht="16.5" thickBot="1" x14ac:dyDescent="0.3">
      <c r="A6" s="81" t="s">
        <v>196</v>
      </c>
      <c r="B6" s="81" t="str">
        <f>+Menu!B6</f>
        <v xml:space="preserve">[Ship's Name] </v>
      </c>
      <c r="C6" s="87" t="s">
        <v>202</v>
      </c>
      <c r="D6" s="88"/>
      <c r="E6" s="89"/>
      <c r="F6" s="90"/>
      <c r="M6" s="86">
        <f>SUMIF(I15:I15,"&gt;=0",I15:I15)</f>
        <v>0</v>
      </c>
    </row>
    <row r="9" spans="1:14" x14ac:dyDescent="0.25">
      <c r="C9" s="81" t="s">
        <v>197</v>
      </c>
      <c r="D9" s="91" t="str">
        <f>+Menu!C8</f>
        <v>NOVEMBER</v>
      </c>
    </row>
    <row r="10" spans="1:14" x14ac:dyDescent="0.25">
      <c r="A10" s="92"/>
      <c r="C10" s="81"/>
      <c r="D10" s="91"/>
    </row>
    <row r="11" spans="1:14" x14ac:dyDescent="0.25">
      <c r="A11" s="94"/>
      <c r="B11" s="94"/>
      <c r="C11" s="99" t="s">
        <v>198</v>
      </c>
      <c r="D11" s="99"/>
      <c r="E11" s="99"/>
      <c r="F11" s="99"/>
      <c r="G11" s="99"/>
      <c r="H11" s="99"/>
      <c r="I11" s="99"/>
      <c r="J11" s="99"/>
      <c r="K11" s="93"/>
      <c r="N11" s="84"/>
    </row>
    <row r="12" spans="1:14" x14ac:dyDescent="0.25">
      <c r="A12" s="101"/>
      <c r="B12" s="102" t="s">
        <v>93</v>
      </c>
      <c r="C12" s="102" t="s">
        <v>56</v>
      </c>
      <c r="D12" s="102" t="s">
        <v>7</v>
      </c>
      <c r="E12" s="102" t="s">
        <v>60</v>
      </c>
      <c r="F12" s="102" t="s">
        <v>9</v>
      </c>
      <c r="G12" s="102" t="s">
        <v>57</v>
      </c>
      <c r="H12" s="102" t="s">
        <v>43</v>
      </c>
      <c r="I12" s="102" t="s">
        <v>155</v>
      </c>
      <c r="J12" s="103" t="s">
        <v>65</v>
      </c>
      <c r="K12" s="103" t="s">
        <v>199</v>
      </c>
      <c r="N12" s="84"/>
    </row>
    <row r="13" spans="1:14" x14ac:dyDescent="0.25">
      <c r="A13" s="101"/>
      <c r="B13" s="102" t="s">
        <v>94</v>
      </c>
      <c r="C13" s="102" t="s">
        <v>34</v>
      </c>
      <c r="D13" s="102" t="s">
        <v>32</v>
      </c>
      <c r="E13" s="102" t="s">
        <v>64</v>
      </c>
      <c r="F13" s="102" t="s">
        <v>50</v>
      </c>
      <c r="G13" s="102" t="s">
        <v>64</v>
      </c>
      <c r="H13" s="102" t="s">
        <v>4</v>
      </c>
      <c r="I13" s="102" t="s">
        <v>12</v>
      </c>
      <c r="J13" s="102"/>
      <c r="K13" s="104"/>
      <c r="N13" s="84"/>
    </row>
    <row r="14" spans="1:14" x14ac:dyDescent="0.25">
      <c r="A14" s="105"/>
      <c r="B14" s="105"/>
      <c r="C14" s="105"/>
      <c r="D14" s="105"/>
      <c r="E14" s="105"/>
      <c r="F14" s="105"/>
      <c r="G14" s="105"/>
      <c r="H14" s="105"/>
      <c r="I14" s="105"/>
      <c r="J14" s="110"/>
      <c r="K14" s="117"/>
      <c r="N14" s="84"/>
    </row>
    <row r="15" spans="1:14" x14ac:dyDescent="0.25">
      <c r="A15" s="106" t="s">
        <v>61</v>
      </c>
      <c r="B15" s="107">
        <f>+'Payroll Summary'!N171</f>
        <v>0</v>
      </c>
      <c r="C15" s="107">
        <f>+'Payroll Summary'!O171</f>
        <v>0</v>
      </c>
      <c r="D15" s="107">
        <f>+'Payroll Summary'!P171</f>
        <v>0</v>
      </c>
      <c r="E15" s="107">
        <f>+'Payroll Summary'!Q171</f>
        <v>0</v>
      </c>
      <c r="F15" s="107">
        <f>+'Payroll Summary'!R171</f>
        <v>0</v>
      </c>
      <c r="G15" s="107">
        <f>+'Payroll Summary'!S171</f>
        <v>0</v>
      </c>
      <c r="H15" s="107">
        <f>+'Payroll Summary'!T171</f>
        <v>0</v>
      </c>
      <c r="I15" s="107">
        <f>+'Payroll Summary'!U171</f>
        <v>0</v>
      </c>
      <c r="J15" s="108">
        <f>SUM(B15:I15)-J16</f>
        <v>0</v>
      </c>
      <c r="K15" s="109">
        <v>5201000</v>
      </c>
      <c r="N15" s="84"/>
    </row>
    <row r="16" spans="1:14" x14ac:dyDescent="0.25">
      <c r="A16" s="110"/>
      <c r="B16" s="107"/>
      <c r="C16" s="107"/>
      <c r="D16" s="107"/>
      <c r="E16" s="107"/>
      <c r="F16" s="107"/>
      <c r="G16" s="107"/>
      <c r="H16" s="107"/>
      <c r="I16" s="107"/>
      <c r="J16" s="108">
        <f>+'Payroll Summary'!S171</f>
        <v>0</v>
      </c>
      <c r="K16" s="109">
        <v>5201100</v>
      </c>
      <c r="N16" s="84"/>
    </row>
    <row r="17" spans="1:14" x14ac:dyDescent="0.25">
      <c r="A17" s="106" t="s">
        <v>62</v>
      </c>
      <c r="B17" s="107">
        <f>+'Payroll Summary'!N173</f>
        <v>0</v>
      </c>
      <c r="C17" s="107">
        <f>+'Payroll Summary'!O173</f>
        <v>0</v>
      </c>
      <c r="D17" s="107">
        <f>+'Payroll Summary'!P173</f>
        <v>0</v>
      </c>
      <c r="E17" s="107">
        <f>+'Payroll Summary'!Q173</f>
        <v>0</v>
      </c>
      <c r="F17" s="107">
        <f>+'Payroll Summary'!R173</f>
        <v>0</v>
      </c>
      <c r="G17" s="107">
        <f>+'Payroll Summary'!S173</f>
        <v>0</v>
      </c>
      <c r="H17" s="107">
        <f>+'Payroll Summary'!T173</f>
        <v>0</v>
      </c>
      <c r="I17" s="107">
        <f>+'Payroll Summary'!U173</f>
        <v>0</v>
      </c>
      <c r="J17" s="108">
        <f>SUM(B17:I17)-J18</f>
        <v>0</v>
      </c>
      <c r="K17" s="109">
        <v>5201200</v>
      </c>
      <c r="N17" s="84"/>
    </row>
    <row r="18" spans="1:14" x14ac:dyDescent="0.25">
      <c r="A18" s="110"/>
      <c r="B18" s="107"/>
      <c r="C18" s="107"/>
      <c r="D18" s="107"/>
      <c r="E18" s="107"/>
      <c r="F18" s="107"/>
      <c r="G18" s="107"/>
      <c r="H18" s="107"/>
      <c r="I18" s="107"/>
      <c r="J18" s="108">
        <f>+'Payroll Summary'!S173</f>
        <v>0</v>
      </c>
      <c r="K18" s="109">
        <v>5201300</v>
      </c>
      <c r="N18" s="84"/>
    </row>
    <row r="19" spans="1:14" x14ac:dyDescent="0.25">
      <c r="A19" s="106" t="s">
        <v>222</v>
      </c>
      <c r="B19" s="107">
        <f>+'Payroll Summary'!N175</f>
        <v>0</v>
      </c>
      <c r="C19" s="107">
        <f>+'Payroll Summary'!O175</f>
        <v>0</v>
      </c>
      <c r="D19" s="107">
        <f>+'Payroll Summary'!P175</f>
        <v>0</v>
      </c>
      <c r="E19" s="107">
        <f>+'Payroll Summary'!Q175</f>
        <v>0</v>
      </c>
      <c r="F19" s="107">
        <f>+'Payroll Summary'!R175</f>
        <v>0</v>
      </c>
      <c r="G19" s="107">
        <f>+'Payroll Summary'!S175</f>
        <v>0</v>
      </c>
      <c r="H19" s="107">
        <f>+'Payroll Summary'!T175</f>
        <v>0</v>
      </c>
      <c r="I19" s="107">
        <f>+'Payroll Summary'!U175</f>
        <v>0</v>
      </c>
      <c r="J19" s="107">
        <f>+'Payroll Summary'!V175</f>
        <v>0</v>
      </c>
      <c r="K19" s="109">
        <v>5202000</v>
      </c>
      <c r="N19" s="84"/>
    </row>
    <row r="20" spans="1:14" x14ac:dyDescent="0.25">
      <c r="A20" s="106" t="s">
        <v>223</v>
      </c>
      <c r="B20" s="107">
        <f>+'Payroll Summary'!N177</f>
        <v>0</v>
      </c>
      <c r="C20" s="107">
        <f>+'Payroll Summary'!O177</f>
        <v>0</v>
      </c>
      <c r="D20" s="107">
        <f>+'Payroll Summary'!P177</f>
        <v>0</v>
      </c>
      <c r="E20" s="107">
        <f>+'Payroll Summary'!Q177</f>
        <v>0</v>
      </c>
      <c r="F20" s="107">
        <f>+'Payroll Summary'!R177</f>
        <v>0</v>
      </c>
      <c r="G20" s="107">
        <f>+'Payroll Summary'!S177</f>
        <v>0</v>
      </c>
      <c r="H20" s="107">
        <f>+'Payroll Summary'!T177</f>
        <v>0</v>
      </c>
      <c r="I20" s="107">
        <f>+'Payroll Summary'!U177</f>
        <v>0</v>
      </c>
      <c r="J20" s="107">
        <f>+'Payroll Summary'!V177</f>
        <v>0</v>
      </c>
      <c r="K20" s="109">
        <v>5202100</v>
      </c>
      <c r="N20" s="84"/>
    </row>
    <row r="21" spans="1:14" x14ac:dyDescent="0.25">
      <c r="A21" s="106" t="s">
        <v>224</v>
      </c>
      <c r="B21" s="107">
        <f>+'Payroll Summary'!N179</f>
        <v>0</v>
      </c>
      <c r="C21" s="107">
        <f>+'Payroll Summary'!O179</f>
        <v>0</v>
      </c>
      <c r="D21" s="107">
        <f>+'Payroll Summary'!P179</f>
        <v>0</v>
      </c>
      <c r="E21" s="107">
        <f>+'Payroll Summary'!Q179</f>
        <v>0</v>
      </c>
      <c r="F21" s="107">
        <f>+'Payroll Summary'!R179</f>
        <v>0</v>
      </c>
      <c r="G21" s="107">
        <f>+'Payroll Summary'!S179</f>
        <v>0</v>
      </c>
      <c r="H21" s="107">
        <f>+'Payroll Summary'!T179</f>
        <v>0</v>
      </c>
      <c r="I21" s="107">
        <f>+'Payroll Summary'!U179</f>
        <v>0</v>
      </c>
      <c r="J21" s="107">
        <f>+'Payroll Summary'!V179</f>
        <v>0</v>
      </c>
      <c r="K21" s="109">
        <v>5202200</v>
      </c>
      <c r="N21" s="84"/>
    </row>
    <row r="22" spans="1:14" x14ac:dyDescent="0.25">
      <c r="A22" s="106" t="s">
        <v>225</v>
      </c>
      <c r="B22" s="107">
        <f>+'Payroll Summary'!N181</f>
        <v>0</v>
      </c>
      <c r="C22" s="107">
        <f>+'Payroll Summary'!O181</f>
        <v>0</v>
      </c>
      <c r="D22" s="107">
        <f>+'Payroll Summary'!P181</f>
        <v>0</v>
      </c>
      <c r="E22" s="107">
        <f>+'Payroll Summary'!Q181</f>
        <v>0</v>
      </c>
      <c r="F22" s="107">
        <f>+'Payroll Summary'!R181</f>
        <v>0</v>
      </c>
      <c r="G22" s="107">
        <f>+'Payroll Summary'!S181</f>
        <v>0</v>
      </c>
      <c r="H22" s="107">
        <f>+'Payroll Summary'!T181</f>
        <v>0</v>
      </c>
      <c r="I22" s="107">
        <f>+'Payroll Summary'!U181</f>
        <v>0</v>
      </c>
      <c r="J22" s="107">
        <f>+'Payroll Summary'!V181</f>
        <v>0</v>
      </c>
      <c r="K22" s="109">
        <v>5202300</v>
      </c>
      <c r="N22" s="84"/>
    </row>
    <row r="23" spans="1:14" x14ac:dyDescent="0.25">
      <c r="A23" s="106" t="s">
        <v>226</v>
      </c>
      <c r="B23" s="107">
        <f>+'Payroll Summary'!N183</f>
        <v>0</v>
      </c>
      <c r="C23" s="107">
        <f>+'Payroll Summary'!O183</f>
        <v>0</v>
      </c>
      <c r="D23" s="107">
        <f>+'Payroll Summary'!P183</f>
        <v>0</v>
      </c>
      <c r="E23" s="107">
        <f>+'Payroll Summary'!Q183</f>
        <v>0</v>
      </c>
      <c r="F23" s="107">
        <f>+'Payroll Summary'!R183</f>
        <v>0</v>
      </c>
      <c r="G23" s="107">
        <f>+'Payroll Summary'!S183</f>
        <v>0</v>
      </c>
      <c r="H23" s="107">
        <f>+'Payroll Summary'!T183</f>
        <v>0</v>
      </c>
      <c r="I23" s="107">
        <f>+'Payroll Summary'!U183</f>
        <v>0</v>
      </c>
      <c r="J23" s="107">
        <f>+'Payroll Summary'!V183</f>
        <v>0</v>
      </c>
      <c r="K23" s="109">
        <v>5202400</v>
      </c>
      <c r="N23" s="84"/>
    </row>
    <row r="24" spans="1:14" x14ac:dyDescent="0.25">
      <c r="A24" s="106" t="s">
        <v>227</v>
      </c>
      <c r="B24" s="107">
        <f>+'Payroll Summary'!N185</f>
        <v>0</v>
      </c>
      <c r="C24" s="107">
        <f>+'Payroll Summary'!O185</f>
        <v>0</v>
      </c>
      <c r="D24" s="107">
        <f>+'Payroll Summary'!P185</f>
        <v>0</v>
      </c>
      <c r="E24" s="107">
        <f>+'Payroll Summary'!Q185</f>
        <v>0</v>
      </c>
      <c r="F24" s="107">
        <f>+'Payroll Summary'!R185</f>
        <v>0</v>
      </c>
      <c r="G24" s="107">
        <f>+'Payroll Summary'!S185</f>
        <v>0</v>
      </c>
      <c r="H24" s="107">
        <f>+'Payroll Summary'!T185</f>
        <v>0</v>
      </c>
      <c r="I24" s="107">
        <f>+'Payroll Summary'!U185</f>
        <v>0</v>
      </c>
      <c r="J24" s="107">
        <f>+'Payroll Summary'!V185</f>
        <v>0</v>
      </c>
      <c r="K24" s="109">
        <v>5202450</v>
      </c>
      <c r="N24" s="84"/>
    </row>
    <row r="25" spans="1:14" x14ac:dyDescent="0.25">
      <c r="A25" s="106" t="s">
        <v>228</v>
      </c>
      <c r="B25" s="107">
        <f>+'Payroll Summary'!N187</f>
        <v>0</v>
      </c>
      <c r="C25" s="107">
        <f>+'Payroll Summary'!O187</f>
        <v>0</v>
      </c>
      <c r="D25" s="107">
        <f>+'Payroll Summary'!P187</f>
        <v>0</v>
      </c>
      <c r="E25" s="107">
        <f>+'Payroll Summary'!Q187</f>
        <v>0</v>
      </c>
      <c r="F25" s="107">
        <f>+'Payroll Summary'!R187</f>
        <v>0</v>
      </c>
      <c r="G25" s="107">
        <f>+'Payroll Summary'!S187</f>
        <v>0</v>
      </c>
      <c r="H25" s="107">
        <f>+'Payroll Summary'!T187</f>
        <v>0</v>
      </c>
      <c r="I25" s="107">
        <f>+'Payroll Summary'!U187</f>
        <v>0</v>
      </c>
      <c r="J25" s="107">
        <f>+'Payroll Summary'!V187</f>
        <v>0</v>
      </c>
      <c r="K25" s="109">
        <v>5202460</v>
      </c>
      <c r="N25" s="84"/>
    </row>
    <row r="26" spans="1:14" x14ac:dyDescent="0.25">
      <c r="A26" s="106" t="s">
        <v>229</v>
      </c>
      <c r="B26" s="107">
        <f>+'Payroll Summary'!N189</f>
        <v>0</v>
      </c>
      <c r="C26" s="107">
        <f>+'Payroll Summary'!O189</f>
        <v>0</v>
      </c>
      <c r="D26" s="107">
        <f>+'Payroll Summary'!P189</f>
        <v>0</v>
      </c>
      <c r="E26" s="107">
        <f>+'Payroll Summary'!Q189</f>
        <v>0</v>
      </c>
      <c r="F26" s="107">
        <f>+'Payroll Summary'!R189</f>
        <v>0</v>
      </c>
      <c r="G26" s="107">
        <f>+'Payroll Summary'!S189</f>
        <v>0</v>
      </c>
      <c r="H26" s="107">
        <f>+'Payroll Summary'!T189</f>
        <v>0</v>
      </c>
      <c r="I26" s="107">
        <f>+'Payroll Summary'!U189</f>
        <v>0</v>
      </c>
      <c r="J26" s="107">
        <f>+'Payroll Summary'!V189</f>
        <v>0</v>
      </c>
      <c r="K26" s="109">
        <v>5202500</v>
      </c>
      <c r="N26" s="84"/>
    </row>
    <row r="27" spans="1:14" x14ac:dyDescent="0.25">
      <c r="A27" s="106" t="s">
        <v>230</v>
      </c>
      <c r="B27" s="107">
        <f>+'Payroll Summary'!N191</f>
        <v>0</v>
      </c>
      <c r="C27" s="107">
        <f>+'Payroll Summary'!O191</f>
        <v>0</v>
      </c>
      <c r="D27" s="107">
        <f>+'Payroll Summary'!P191</f>
        <v>0</v>
      </c>
      <c r="E27" s="107">
        <f>+'Payroll Summary'!Q191</f>
        <v>0</v>
      </c>
      <c r="F27" s="107">
        <f>+'Payroll Summary'!R191</f>
        <v>0</v>
      </c>
      <c r="G27" s="107">
        <f>+'Payroll Summary'!S191</f>
        <v>0</v>
      </c>
      <c r="H27" s="107">
        <f>+'Payroll Summary'!T191</f>
        <v>0</v>
      </c>
      <c r="I27" s="107">
        <f>+'Payroll Summary'!U191</f>
        <v>0</v>
      </c>
      <c r="J27" s="107">
        <f>+'Payroll Summary'!V191</f>
        <v>0</v>
      </c>
      <c r="K27" s="109">
        <v>5202600</v>
      </c>
      <c r="N27" s="84"/>
    </row>
    <row r="28" spans="1:14" x14ac:dyDescent="0.25">
      <c r="A28" s="106" t="s">
        <v>231</v>
      </c>
      <c r="B28" s="107">
        <f>+'Payroll Summary'!N193</f>
        <v>0</v>
      </c>
      <c r="C28" s="107">
        <f>+'Payroll Summary'!O193</f>
        <v>0</v>
      </c>
      <c r="D28" s="107">
        <f>+'Payroll Summary'!P193</f>
        <v>0</v>
      </c>
      <c r="E28" s="107">
        <f>+'Payroll Summary'!Q193</f>
        <v>0</v>
      </c>
      <c r="F28" s="107">
        <f>+'Payroll Summary'!R193</f>
        <v>0</v>
      </c>
      <c r="G28" s="107">
        <f>+'Payroll Summary'!S193</f>
        <v>0</v>
      </c>
      <c r="H28" s="107">
        <f>+'Payroll Summary'!T193</f>
        <v>0</v>
      </c>
      <c r="I28" s="107">
        <f>+'Payroll Summary'!U193</f>
        <v>0</v>
      </c>
      <c r="J28" s="107">
        <f>+'Payroll Summary'!V193</f>
        <v>0</v>
      </c>
      <c r="K28" s="109">
        <v>5202700</v>
      </c>
      <c r="N28" s="84"/>
    </row>
    <row r="29" spans="1:14" x14ac:dyDescent="0.25">
      <c r="A29" s="106" t="s">
        <v>232</v>
      </c>
      <c r="B29" s="107">
        <f>+'Payroll Summary'!N195</f>
        <v>0</v>
      </c>
      <c r="C29" s="107">
        <f>+'Payroll Summary'!O195</f>
        <v>0</v>
      </c>
      <c r="D29" s="107">
        <f>+'Payroll Summary'!P195</f>
        <v>0</v>
      </c>
      <c r="E29" s="107">
        <f>+'Payroll Summary'!Q195</f>
        <v>0</v>
      </c>
      <c r="F29" s="107">
        <f>+'Payroll Summary'!R195</f>
        <v>0</v>
      </c>
      <c r="G29" s="107">
        <f>+'Payroll Summary'!S195</f>
        <v>0</v>
      </c>
      <c r="H29" s="107">
        <f>+'Payroll Summary'!T195</f>
        <v>0</v>
      </c>
      <c r="I29" s="107">
        <f>+'Payroll Summary'!U195</f>
        <v>0</v>
      </c>
      <c r="J29" s="107">
        <f>+'Payroll Summary'!V195</f>
        <v>0</v>
      </c>
      <c r="K29" s="109">
        <v>5202800</v>
      </c>
      <c r="N29" s="84"/>
    </row>
    <row r="30" spans="1:14" x14ac:dyDescent="0.25">
      <c r="A30" s="110"/>
      <c r="B30" s="107"/>
      <c r="C30" s="107"/>
      <c r="D30" s="107"/>
      <c r="E30" s="107"/>
      <c r="F30" s="107"/>
      <c r="G30" s="107"/>
      <c r="H30" s="107"/>
      <c r="I30" s="107"/>
      <c r="J30" s="108"/>
      <c r="K30" s="109"/>
      <c r="N30" s="84"/>
    </row>
    <row r="31" spans="1:14" x14ac:dyDescent="0.25">
      <c r="A31" s="110" t="s">
        <v>158</v>
      </c>
      <c r="B31" s="112">
        <f>SUM(B15:B29)</f>
        <v>0</v>
      </c>
      <c r="C31" s="112">
        <f t="shared" ref="C31:J31" si="0">SUM(C15:C29)</f>
        <v>0</v>
      </c>
      <c r="D31" s="112">
        <f t="shared" si="0"/>
        <v>0</v>
      </c>
      <c r="E31" s="112">
        <f t="shared" si="0"/>
        <v>0</v>
      </c>
      <c r="F31" s="112">
        <f t="shared" si="0"/>
        <v>0</v>
      </c>
      <c r="G31" s="112">
        <f t="shared" si="0"/>
        <v>0</v>
      </c>
      <c r="H31" s="112">
        <f t="shared" si="0"/>
        <v>0</v>
      </c>
      <c r="I31" s="112">
        <f t="shared" si="0"/>
        <v>0</v>
      </c>
      <c r="J31" s="112">
        <f t="shared" si="0"/>
        <v>0</v>
      </c>
      <c r="K31" s="117"/>
      <c r="N31" s="84"/>
    </row>
    <row r="32" spans="1:14" x14ac:dyDescent="0.25">
      <c r="A32" s="110"/>
      <c r="B32" s="105"/>
      <c r="C32" s="105"/>
      <c r="D32" s="105"/>
      <c r="E32" s="105"/>
      <c r="F32" s="105"/>
      <c r="G32" s="105"/>
      <c r="H32" s="105"/>
      <c r="I32" s="105"/>
      <c r="J32" s="110"/>
      <c r="K32" s="110"/>
    </row>
    <row r="33" spans="1:13" x14ac:dyDescent="0.25">
      <c r="A33" s="113"/>
      <c r="B33" s="114" t="s">
        <v>200</v>
      </c>
      <c r="C33" s="210" t="s">
        <v>201</v>
      </c>
      <c r="D33" s="210"/>
      <c r="E33" s="210"/>
      <c r="F33" s="210"/>
      <c r="G33" s="210"/>
      <c r="H33" s="114"/>
      <c r="I33" s="115"/>
      <c r="J33" s="116"/>
      <c r="K33" s="116"/>
      <c r="L33" s="95"/>
      <c r="M33" s="95"/>
    </row>
    <row r="34" spans="1:13" x14ac:dyDescent="0.25">
      <c r="A34" s="110"/>
      <c r="B34" s="105"/>
      <c r="C34" s="101" t="s">
        <v>67</v>
      </c>
      <c r="D34" s="101" t="s">
        <v>10</v>
      </c>
      <c r="E34" s="105"/>
      <c r="F34" s="101" t="s">
        <v>96</v>
      </c>
      <c r="G34" s="102" t="s">
        <v>65</v>
      </c>
      <c r="H34" s="101" t="s">
        <v>220</v>
      </c>
      <c r="I34" s="101" t="s">
        <v>65</v>
      </c>
      <c r="J34" s="96"/>
      <c r="K34" s="96"/>
      <c r="L34" s="97"/>
      <c r="M34" s="97" t="s">
        <v>1</v>
      </c>
    </row>
    <row r="35" spans="1:13" x14ac:dyDescent="0.25">
      <c r="A35" s="110"/>
      <c r="B35" s="105"/>
      <c r="C35" s="111" t="s">
        <v>95</v>
      </c>
      <c r="D35" s="111" t="s">
        <v>58</v>
      </c>
      <c r="E35" s="111" t="s">
        <v>53</v>
      </c>
      <c r="F35" s="111" t="s">
        <v>97</v>
      </c>
      <c r="G35" s="102" t="s">
        <v>59</v>
      </c>
      <c r="H35" s="111" t="s">
        <v>221</v>
      </c>
      <c r="I35" s="111"/>
      <c r="J35" s="98"/>
      <c r="K35" s="96"/>
      <c r="L35" s="97"/>
      <c r="M35" s="97"/>
    </row>
    <row r="36" spans="1:13" x14ac:dyDescent="0.25">
      <c r="A36" s="110"/>
      <c r="B36" s="105"/>
      <c r="C36" s="105"/>
      <c r="D36" s="105"/>
      <c r="E36" s="107"/>
      <c r="F36" s="107"/>
      <c r="G36" s="107"/>
      <c r="H36" s="112"/>
      <c r="I36" s="112"/>
      <c r="J36" s="83"/>
      <c r="K36" s="83"/>
    </row>
    <row r="37" spans="1:13" x14ac:dyDescent="0.25">
      <c r="A37" s="106" t="s">
        <v>61</v>
      </c>
      <c r="B37" s="105"/>
      <c r="C37" s="107">
        <f>+'Payroll Summary'!W171</f>
        <v>0</v>
      </c>
      <c r="D37" s="107">
        <f>+'Payroll Summary'!X171</f>
        <v>0</v>
      </c>
      <c r="E37" s="107">
        <f>+'Payroll Summary'!Y171</f>
        <v>0</v>
      </c>
      <c r="F37" s="107">
        <f>+'Payroll Summary'!Z171</f>
        <v>0</v>
      </c>
      <c r="G37" s="107">
        <f>+'Payroll Summary'!AA171</f>
        <v>0</v>
      </c>
      <c r="H37" s="107">
        <f>+'Payroll Summary'!AB171</f>
        <v>0</v>
      </c>
      <c r="I37" s="112">
        <f>+J15+J16-G37-H37</f>
        <v>0</v>
      </c>
      <c r="J37" s="83"/>
      <c r="K37" s="83"/>
    </row>
    <row r="38" spans="1:13" x14ac:dyDescent="0.25">
      <c r="A38" s="106" t="s">
        <v>62</v>
      </c>
      <c r="B38" s="105"/>
      <c r="C38" s="107">
        <f>+'Payroll Summary'!W173</f>
        <v>0</v>
      </c>
      <c r="D38" s="107">
        <f>+'Payroll Summary'!X173</f>
        <v>0</v>
      </c>
      <c r="E38" s="107">
        <f>+'Payroll Summary'!Y173</f>
        <v>0</v>
      </c>
      <c r="F38" s="107">
        <f>+'Payroll Summary'!Z173</f>
        <v>0</v>
      </c>
      <c r="G38" s="107">
        <f>+'Payroll Summary'!AA173</f>
        <v>0</v>
      </c>
      <c r="H38" s="107">
        <f>+'Payroll Summary'!AB173</f>
        <v>0</v>
      </c>
      <c r="I38" s="112">
        <f>+J17+J18-G38+H38</f>
        <v>0</v>
      </c>
      <c r="J38" s="83"/>
      <c r="K38" s="83"/>
    </row>
    <row r="39" spans="1:13" x14ac:dyDescent="0.25">
      <c r="A39" s="106"/>
      <c r="B39" s="105"/>
      <c r="C39" s="107"/>
      <c r="D39" s="107"/>
      <c r="E39" s="107"/>
      <c r="F39" s="107"/>
      <c r="G39" s="107"/>
      <c r="H39" s="107"/>
      <c r="I39" s="112"/>
      <c r="J39" s="83"/>
      <c r="K39" s="83"/>
    </row>
    <row r="40" spans="1:13" x14ac:dyDescent="0.25">
      <c r="A40" s="106" t="s">
        <v>222</v>
      </c>
      <c r="B40" s="105"/>
      <c r="C40" s="107">
        <f>+'Payroll Summary'!W175</f>
        <v>0</v>
      </c>
      <c r="D40" s="107">
        <f>+'Payroll Summary'!X175</f>
        <v>0</v>
      </c>
      <c r="E40" s="107">
        <f>+'Payroll Summary'!Y175</f>
        <v>0</v>
      </c>
      <c r="F40" s="107">
        <f>+'Payroll Summary'!Z175</f>
        <v>0</v>
      </c>
      <c r="G40" s="107">
        <f>+'Payroll Summary'!AA175</f>
        <v>0</v>
      </c>
      <c r="H40" s="107">
        <f>+'Payroll Summary'!AB175</f>
        <v>0</v>
      </c>
      <c r="I40" s="112">
        <f>+J19-G40-H40</f>
        <v>0</v>
      </c>
      <c r="J40" s="83"/>
      <c r="K40" s="83"/>
    </row>
    <row r="41" spans="1:13" x14ac:dyDescent="0.25">
      <c r="A41" s="106" t="s">
        <v>223</v>
      </c>
      <c r="B41" s="105"/>
      <c r="C41" s="107">
        <f>+'Payroll Summary'!W177</f>
        <v>0</v>
      </c>
      <c r="D41" s="107">
        <f>+'Payroll Summary'!X177</f>
        <v>0</v>
      </c>
      <c r="E41" s="107">
        <f>+'Payroll Summary'!Y177</f>
        <v>0</v>
      </c>
      <c r="F41" s="107">
        <f>+'Payroll Summary'!Z177</f>
        <v>0</v>
      </c>
      <c r="G41" s="107">
        <f>+'Payroll Summary'!AA177</f>
        <v>0</v>
      </c>
      <c r="H41" s="107">
        <f>+'Payroll Summary'!AB177</f>
        <v>0</v>
      </c>
      <c r="I41" s="112">
        <f t="shared" ref="I41:I50" si="1">+J20-G41-H41</f>
        <v>0</v>
      </c>
      <c r="J41" s="83"/>
      <c r="K41" s="83"/>
    </row>
    <row r="42" spans="1:13" x14ac:dyDescent="0.25">
      <c r="A42" s="106" t="s">
        <v>224</v>
      </c>
      <c r="B42" s="105"/>
      <c r="C42" s="107">
        <f>+'Payroll Summary'!W179</f>
        <v>0</v>
      </c>
      <c r="D42" s="107">
        <f>+'Payroll Summary'!X179</f>
        <v>0</v>
      </c>
      <c r="E42" s="107">
        <f>+'Payroll Summary'!Y179</f>
        <v>0</v>
      </c>
      <c r="F42" s="107">
        <f>+'Payroll Summary'!Z179</f>
        <v>0</v>
      </c>
      <c r="G42" s="107">
        <f>+'Payroll Summary'!AA179</f>
        <v>0</v>
      </c>
      <c r="H42" s="107">
        <f>+'Payroll Summary'!AB179</f>
        <v>0</v>
      </c>
      <c r="I42" s="112">
        <f t="shared" si="1"/>
        <v>0</v>
      </c>
      <c r="J42" s="83"/>
      <c r="K42" s="83"/>
    </row>
    <row r="43" spans="1:13" x14ac:dyDescent="0.25">
      <c r="A43" s="106" t="s">
        <v>225</v>
      </c>
      <c r="B43" s="105"/>
      <c r="C43" s="107">
        <f>+'Payroll Summary'!W181</f>
        <v>0</v>
      </c>
      <c r="D43" s="107">
        <f>+'Payroll Summary'!X181</f>
        <v>0</v>
      </c>
      <c r="E43" s="107">
        <f>+'Payroll Summary'!Y181</f>
        <v>0</v>
      </c>
      <c r="F43" s="107">
        <f>+'Payroll Summary'!Z181</f>
        <v>0</v>
      </c>
      <c r="G43" s="107">
        <f>+'Payroll Summary'!AA181</f>
        <v>0</v>
      </c>
      <c r="H43" s="107">
        <f>+'Payroll Summary'!AB181</f>
        <v>0</v>
      </c>
      <c r="I43" s="112">
        <f t="shared" si="1"/>
        <v>0</v>
      </c>
      <c r="J43" s="83"/>
      <c r="K43" s="83"/>
    </row>
    <row r="44" spans="1:13" x14ac:dyDescent="0.25">
      <c r="A44" s="106" t="s">
        <v>226</v>
      </c>
      <c r="B44" s="105"/>
      <c r="C44" s="107">
        <f>+'Payroll Summary'!W183</f>
        <v>0</v>
      </c>
      <c r="D44" s="107">
        <f>+'Payroll Summary'!X183</f>
        <v>0</v>
      </c>
      <c r="E44" s="107">
        <f>+'Payroll Summary'!Y183</f>
        <v>0</v>
      </c>
      <c r="F44" s="107">
        <f>+'Payroll Summary'!Z183</f>
        <v>0</v>
      </c>
      <c r="G44" s="107">
        <f>+'Payroll Summary'!AA183</f>
        <v>0</v>
      </c>
      <c r="H44" s="107">
        <f>+'Payroll Summary'!AB183</f>
        <v>0</v>
      </c>
      <c r="I44" s="112">
        <f t="shared" si="1"/>
        <v>0</v>
      </c>
      <c r="J44" s="83"/>
      <c r="K44" s="83"/>
    </row>
    <row r="45" spans="1:13" x14ac:dyDescent="0.25">
      <c r="A45" s="106" t="s">
        <v>227</v>
      </c>
      <c r="B45" s="105"/>
      <c r="C45" s="107">
        <f>+'Payroll Summary'!W185</f>
        <v>0</v>
      </c>
      <c r="D45" s="107">
        <f>+'Payroll Summary'!X185</f>
        <v>0</v>
      </c>
      <c r="E45" s="107">
        <f>+'Payroll Summary'!Y185</f>
        <v>0</v>
      </c>
      <c r="F45" s="107">
        <f>+'Payroll Summary'!Z185</f>
        <v>0</v>
      </c>
      <c r="G45" s="107">
        <f>+'Payroll Summary'!AA185</f>
        <v>0</v>
      </c>
      <c r="H45" s="107">
        <f>+'Payroll Summary'!AB185</f>
        <v>0</v>
      </c>
      <c r="I45" s="112">
        <f t="shared" si="1"/>
        <v>0</v>
      </c>
      <c r="J45" s="83"/>
      <c r="K45" s="83"/>
    </row>
    <row r="46" spans="1:13" x14ac:dyDescent="0.25">
      <c r="A46" s="106" t="s">
        <v>228</v>
      </c>
      <c r="B46" s="105"/>
      <c r="C46" s="107">
        <f>+'Payroll Summary'!W187</f>
        <v>0</v>
      </c>
      <c r="D46" s="107">
        <f>+'Payroll Summary'!X187</f>
        <v>0</v>
      </c>
      <c r="E46" s="107">
        <f>+'Payroll Summary'!Y187</f>
        <v>0</v>
      </c>
      <c r="F46" s="107">
        <f>+'Payroll Summary'!Z187</f>
        <v>0</v>
      </c>
      <c r="G46" s="107">
        <f>+'Payroll Summary'!AA187</f>
        <v>0</v>
      </c>
      <c r="H46" s="107">
        <f>+'Payroll Summary'!AB187</f>
        <v>0</v>
      </c>
      <c r="I46" s="112">
        <f t="shared" si="1"/>
        <v>0</v>
      </c>
      <c r="J46" s="83"/>
      <c r="K46" s="83"/>
    </row>
    <row r="47" spans="1:13" x14ac:dyDescent="0.25">
      <c r="A47" s="106" t="s">
        <v>229</v>
      </c>
      <c r="B47" s="105"/>
      <c r="C47" s="107">
        <f>+'Payroll Summary'!W189</f>
        <v>0</v>
      </c>
      <c r="D47" s="107">
        <f>+'Payroll Summary'!X189</f>
        <v>0</v>
      </c>
      <c r="E47" s="107">
        <f>+'Payroll Summary'!Y189</f>
        <v>0</v>
      </c>
      <c r="F47" s="107">
        <f>+'Payroll Summary'!Z189</f>
        <v>0</v>
      </c>
      <c r="G47" s="107">
        <f>+'Payroll Summary'!AA189</f>
        <v>0</v>
      </c>
      <c r="H47" s="107">
        <f>+'Payroll Summary'!AB189</f>
        <v>0</v>
      </c>
      <c r="I47" s="112">
        <f t="shared" si="1"/>
        <v>0</v>
      </c>
      <c r="J47" s="83"/>
      <c r="K47" s="83"/>
    </row>
    <row r="48" spans="1:13" x14ac:dyDescent="0.25">
      <c r="A48" s="106" t="s">
        <v>230</v>
      </c>
      <c r="B48" s="105"/>
      <c r="C48" s="107">
        <f>+'Payroll Summary'!W191</f>
        <v>0</v>
      </c>
      <c r="D48" s="107">
        <f>+'Payroll Summary'!X191</f>
        <v>0</v>
      </c>
      <c r="E48" s="107">
        <f>+'Payroll Summary'!Y191</f>
        <v>0</v>
      </c>
      <c r="F48" s="107">
        <f>+'Payroll Summary'!Z191</f>
        <v>0</v>
      </c>
      <c r="G48" s="107">
        <f>+'Payroll Summary'!AA191</f>
        <v>0</v>
      </c>
      <c r="H48" s="107">
        <f>+'Payroll Summary'!AB191</f>
        <v>0</v>
      </c>
      <c r="I48" s="112">
        <f t="shared" si="1"/>
        <v>0</v>
      </c>
      <c r="J48" s="83"/>
      <c r="K48" s="83"/>
    </row>
    <row r="49" spans="1:11" x14ac:dyDescent="0.25">
      <c r="A49" s="106" t="s">
        <v>231</v>
      </c>
      <c r="B49" s="105"/>
      <c r="C49" s="107">
        <f>+'Payroll Summary'!W193</f>
        <v>0</v>
      </c>
      <c r="D49" s="107">
        <f>+'Payroll Summary'!X193</f>
        <v>0</v>
      </c>
      <c r="E49" s="107">
        <f>+'Payroll Summary'!Y193</f>
        <v>0</v>
      </c>
      <c r="F49" s="107">
        <f>+'Payroll Summary'!Z193</f>
        <v>0</v>
      </c>
      <c r="G49" s="107">
        <f>+'Payroll Summary'!AA193</f>
        <v>0</v>
      </c>
      <c r="H49" s="107">
        <f>+'Payroll Summary'!AB193</f>
        <v>0</v>
      </c>
      <c r="I49" s="112">
        <f t="shared" si="1"/>
        <v>0</v>
      </c>
      <c r="J49" s="83"/>
      <c r="K49" s="83"/>
    </row>
    <row r="50" spans="1:11" x14ac:dyDescent="0.25">
      <c r="A50" s="106" t="s">
        <v>232</v>
      </c>
      <c r="B50" s="105"/>
      <c r="C50" s="107">
        <f>+'Payroll Summary'!W195</f>
        <v>0</v>
      </c>
      <c r="D50" s="107">
        <f>+'Payroll Summary'!X195</f>
        <v>0</v>
      </c>
      <c r="E50" s="107">
        <f>+'Payroll Summary'!Y195</f>
        <v>0</v>
      </c>
      <c r="F50" s="107">
        <f>+'Payroll Summary'!Z195</f>
        <v>0</v>
      </c>
      <c r="G50" s="107">
        <f>+'Payroll Summary'!AA195</f>
        <v>0</v>
      </c>
      <c r="H50" s="107">
        <f>+'Payroll Summary'!AB195</f>
        <v>0</v>
      </c>
      <c r="I50" s="112">
        <f t="shared" si="1"/>
        <v>0</v>
      </c>
      <c r="J50" s="83"/>
      <c r="K50" s="83"/>
    </row>
    <row r="51" spans="1:11" x14ac:dyDescent="0.25">
      <c r="A51" s="110"/>
      <c r="B51" s="105"/>
      <c r="C51" s="107"/>
      <c r="D51" s="107"/>
      <c r="E51" s="107"/>
      <c r="F51" s="107"/>
      <c r="G51" s="107"/>
      <c r="H51" s="112"/>
      <c r="I51" s="112"/>
      <c r="J51" s="83"/>
      <c r="K51" s="83"/>
    </row>
    <row r="52" spans="1:11" x14ac:dyDescent="0.25">
      <c r="A52" s="110" t="s">
        <v>158</v>
      </c>
      <c r="B52" s="110"/>
      <c r="C52" s="112">
        <f>SUM(C37:C50)</f>
        <v>0</v>
      </c>
      <c r="D52" s="112">
        <f t="shared" ref="D52:I52" si="2">SUM(D37:D50)</f>
        <v>0</v>
      </c>
      <c r="E52" s="112">
        <f t="shared" si="2"/>
        <v>0</v>
      </c>
      <c r="F52" s="112">
        <f t="shared" si="2"/>
        <v>0</v>
      </c>
      <c r="G52" s="112">
        <f t="shared" si="2"/>
        <v>0</v>
      </c>
      <c r="H52" s="112">
        <f t="shared" si="2"/>
        <v>0</v>
      </c>
      <c r="I52" s="112">
        <f t="shared" si="2"/>
        <v>0</v>
      </c>
      <c r="J52" s="100"/>
      <c r="K52" s="83"/>
    </row>
    <row r="53" spans="1:11" x14ac:dyDescent="0.25">
      <c r="A53" s="146" t="s">
        <v>199</v>
      </c>
      <c r="B53" s="147"/>
      <c r="C53" s="148">
        <v>3122100</v>
      </c>
      <c r="D53" s="148">
        <v>3122600</v>
      </c>
      <c r="E53" s="148">
        <v>3120300</v>
      </c>
      <c r="F53" s="148">
        <v>5210700</v>
      </c>
      <c r="G53" s="148"/>
      <c r="H53" s="148">
        <v>3122000</v>
      </c>
      <c r="I53" s="148">
        <v>3122000</v>
      </c>
    </row>
    <row r="55" spans="1:11" x14ac:dyDescent="0.25">
      <c r="B55" s="211"/>
      <c r="C55" s="211"/>
      <c r="D55" s="48"/>
      <c r="E55" s="211"/>
      <c r="F55" s="211"/>
    </row>
    <row r="59" spans="1:11" ht="16.5" thickBot="1" x14ac:dyDescent="0.3"/>
    <row r="60" spans="1:11" ht="16.5" thickBot="1" x14ac:dyDescent="0.3">
      <c r="A60" s="81" t="s">
        <v>196</v>
      </c>
      <c r="B60" s="81" t="str">
        <f>+Menu!B6</f>
        <v xml:space="preserve">[Ship's Name] </v>
      </c>
      <c r="C60" s="87" t="s">
        <v>203</v>
      </c>
      <c r="D60" s="88"/>
      <c r="E60" s="89"/>
      <c r="F60" s="90"/>
    </row>
    <row r="63" spans="1:11" x14ac:dyDescent="0.25">
      <c r="C63" s="81" t="s">
        <v>197</v>
      </c>
      <c r="D63" s="91" t="str">
        <f>+Menu!C8</f>
        <v>NOVEMBER</v>
      </c>
    </row>
    <row r="64" spans="1:11" x14ac:dyDescent="0.25">
      <c r="A64" s="92"/>
      <c r="C64" s="81"/>
      <c r="D64" s="91"/>
    </row>
    <row r="65" spans="1:14" x14ac:dyDescent="0.25">
      <c r="A65" s="94"/>
      <c r="B65" s="94"/>
      <c r="C65" s="99" t="s">
        <v>198</v>
      </c>
      <c r="D65" s="99"/>
      <c r="E65" s="99"/>
      <c r="F65" s="99"/>
      <c r="G65" s="99"/>
      <c r="H65" s="99"/>
      <c r="I65" s="99"/>
      <c r="J65" s="99"/>
      <c r="K65" s="93"/>
      <c r="N65" s="84"/>
    </row>
    <row r="66" spans="1:14" x14ac:dyDescent="0.25">
      <c r="A66" s="101"/>
      <c r="B66" s="102" t="s">
        <v>93</v>
      </c>
      <c r="C66" s="102" t="s">
        <v>56</v>
      </c>
      <c r="D66" s="102" t="s">
        <v>7</v>
      </c>
      <c r="E66" s="102" t="s">
        <v>60</v>
      </c>
      <c r="F66" s="102" t="s">
        <v>9</v>
      </c>
      <c r="G66" s="102" t="s">
        <v>57</v>
      </c>
      <c r="H66" s="102" t="s">
        <v>43</v>
      </c>
      <c r="I66" s="102" t="s">
        <v>155</v>
      </c>
      <c r="J66" s="103" t="s">
        <v>65</v>
      </c>
      <c r="K66" s="103" t="s">
        <v>199</v>
      </c>
      <c r="N66" s="84"/>
    </row>
    <row r="67" spans="1:14" x14ac:dyDescent="0.25">
      <c r="A67" s="101"/>
      <c r="B67" s="102" t="s">
        <v>94</v>
      </c>
      <c r="C67" s="102" t="s">
        <v>34</v>
      </c>
      <c r="D67" s="102" t="s">
        <v>32</v>
      </c>
      <c r="E67" s="102" t="s">
        <v>64</v>
      </c>
      <c r="F67" s="102" t="s">
        <v>50</v>
      </c>
      <c r="G67" s="102" t="s">
        <v>64</v>
      </c>
      <c r="H67" s="102" t="s">
        <v>4</v>
      </c>
      <c r="I67" s="102" t="s">
        <v>12</v>
      </c>
      <c r="J67" s="102"/>
      <c r="K67" s="104"/>
      <c r="N67" s="84"/>
    </row>
    <row r="68" spans="1:14" x14ac:dyDescent="0.25">
      <c r="A68" s="105"/>
      <c r="B68" s="105"/>
      <c r="C68" s="105"/>
      <c r="D68" s="105"/>
      <c r="E68" s="105"/>
      <c r="F68" s="105"/>
      <c r="G68" s="105"/>
      <c r="H68" s="105"/>
      <c r="I68" s="105"/>
      <c r="J68" s="110"/>
      <c r="K68" s="117"/>
      <c r="N68" s="84"/>
    </row>
    <row r="69" spans="1:14" x14ac:dyDescent="0.25">
      <c r="A69" s="106" t="s">
        <v>61</v>
      </c>
      <c r="B69" s="107">
        <f>+'Payroll Summary'!N172</f>
        <v>0</v>
      </c>
      <c r="C69" s="107">
        <f>+'Payroll Summary'!O172</f>
        <v>0</v>
      </c>
      <c r="D69" s="107">
        <f>+'Payroll Summary'!P172</f>
        <v>0</v>
      </c>
      <c r="E69" s="107">
        <f>+'Payroll Summary'!Q172</f>
        <v>0</v>
      </c>
      <c r="F69" s="107">
        <f>+'Payroll Summary'!R172</f>
        <v>0</v>
      </c>
      <c r="G69" s="107">
        <f>+'Payroll Summary'!S172</f>
        <v>0</v>
      </c>
      <c r="H69" s="107">
        <f>+'Payroll Summary'!T172</f>
        <v>0</v>
      </c>
      <c r="I69" s="107">
        <f>+'Payroll Summary'!U172</f>
        <v>0</v>
      </c>
      <c r="J69" s="108">
        <f>SUM(B69:I69)-J70</f>
        <v>0</v>
      </c>
      <c r="K69" s="109">
        <v>5201000</v>
      </c>
      <c r="N69" s="84"/>
    </row>
    <row r="70" spans="1:14" x14ac:dyDescent="0.25">
      <c r="A70" s="110"/>
      <c r="B70" s="107"/>
      <c r="C70" s="107"/>
      <c r="D70" s="107"/>
      <c r="E70" s="107"/>
      <c r="F70" s="107"/>
      <c r="G70" s="107"/>
      <c r="H70" s="107"/>
      <c r="I70" s="107"/>
      <c r="J70" s="108">
        <f>+G69</f>
        <v>0</v>
      </c>
      <c r="K70" s="109">
        <v>5201100</v>
      </c>
      <c r="N70" s="84"/>
    </row>
    <row r="71" spans="1:14" x14ac:dyDescent="0.25">
      <c r="A71" s="106" t="s">
        <v>62</v>
      </c>
      <c r="B71" s="107">
        <f>+'Payroll Summary'!N174</f>
        <v>0</v>
      </c>
      <c r="C71" s="107">
        <f>+'Payroll Summary'!O174</f>
        <v>0</v>
      </c>
      <c r="D71" s="107">
        <f>+'Payroll Summary'!P174</f>
        <v>0</v>
      </c>
      <c r="E71" s="107">
        <f>+'Payroll Summary'!Q174</f>
        <v>0</v>
      </c>
      <c r="F71" s="107">
        <f>+'Payroll Summary'!R174</f>
        <v>0</v>
      </c>
      <c r="G71" s="107">
        <f>+'Payroll Summary'!S174</f>
        <v>0</v>
      </c>
      <c r="H71" s="107">
        <f>+'Payroll Summary'!T174</f>
        <v>0</v>
      </c>
      <c r="I71" s="107">
        <f>+'Payroll Summary'!U174</f>
        <v>0</v>
      </c>
      <c r="J71" s="108">
        <f>SUM(B71:I71)-J72</f>
        <v>0</v>
      </c>
      <c r="K71" s="109">
        <v>5201200</v>
      </c>
      <c r="N71" s="84"/>
    </row>
    <row r="72" spans="1:14" x14ac:dyDescent="0.25">
      <c r="A72" s="110"/>
      <c r="B72" s="107"/>
      <c r="C72" s="107"/>
      <c r="D72" s="107"/>
      <c r="E72" s="107"/>
      <c r="F72" s="107"/>
      <c r="G72" s="107"/>
      <c r="H72" s="107"/>
      <c r="I72" s="107"/>
      <c r="J72" s="108">
        <f>+G71</f>
        <v>0</v>
      </c>
      <c r="K72" s="109">
        <v>5201300</v>
      </c>
      <c r="N72" s="84"/>
    </row>
    <row r="73" spans="1:14" x14ac:dyDescent="0.25">
      <c r="A73" s="106" t="s">
        <v>222</v>
      </c>
      <c r="B73" s="107">
        <f>+'Payroll Summary'!N176</f>
        <v>0</v>
      </c>
      <c r="C73" s="107">
        <f>+'Payroll Summary'!O176</f>
        <v>0</v>
      </c>
      <c r="D73" s="107">
        <f>+'Payroll Summary'!P176</f>
        <v>0</v>
      </c>
      <c r="E73" s="107">
        <f>+'Payroll Summary'!Q176</f>
        <v>0</v>
      </c>
      <c r="F73" s="107">
        <f>+'Payroll Summary'!R176</f>
        <v>0</v>
      </c>
      <c r="G73" s="107">
        <f>+'Payroll Summary'!S176</f>
        <v>0</v>
      </c>
      <c r="H73" s="107">
        <f>+'Payroll Summary'!T176</f>
        <v>0</v>
      </c>
      <c r="I73" s="107">
        <f>+'Payroll Summary'!U176</f>
        <v>0</v>
      </c>
      <c r="J73" s="108">
        <f>SUM(B73:I73)</f>
        <v>0</v>
      </c>
      <c r="K73" s="109">
        <v>5202000</v>
      </c>
      <c r="N73" s="84"/>
    </row>
    <row r="74" spans="1:14" x14ac:dyDescent="0.25">
      <c r="A74" s="106" t="s">
        <v>223</v>
      </c>
      <c r="B74" s="107">
        <f>+'Payroll Summary'!N178</f>
        <v>0</v>
      </c>
      <c r="C74" s="107">
        <f>+'Payroll Summary'!O178</f>
        <v>0</v>
      </c>
      <c r="D74" s="107">
        <f>+'Payroll Summary'!P178</f>
        <v>0</v>
      </c>
      <c r="E74" s="107">
        <f>+'Payroll Summary'!Q178</f>
        <v>0</v>
      </c>
      <c r="F74" s="107">
        <f>+'Payroll Summary'!R178</f>
        <v>0</v>
      </c>
      <c r="G74" s="107">
        <f>+'Payroll Summary'!S178</f>
        <v>0</v>
      </c>
      <c r="H74" s="107">
        <f>+'Payroll Summary'!T178</f>
        <v>0</v>
      </c>
      <c r="I74" s="107">
        <f>+'Payroll Summary'!U178</f>
        <v>0</v>
      </c>
      <c r="J74" s="108">
        <f>SUM(B74:I74)</f>
        <v>0</v>
      </c>
      <c r="K74" s="109">
        <v>5202100</v>
      </c>
      <c r="N74" s="84"/>
    </row>
    <row r="75" spans="1:14" x14ac:dyDescent="0.25">
      <c r="A75" s="106" t="s">
        <v>224</v>
      </c>
      <c r="B75" s="107">
        <f>+'Payroll Summary'!N180</f>
        <v>0</v>
      </c>
      <c r="C75" s="107">
        <f>+'Payroll Summary'!O180</f>
        <v>0</v>
      </c>
      <c r="D75" s="107">
        <f>+'Payroll Summary'!P180</f>
        <v>0</v>
      </c>
      <c r="E75" s="107">
        <f>+'Payroll Summary'!Q180</f>
        <v>0</v>
      </c>
      <c r="F75" s="107">
        <f>+'Payroll Summary'!R180</f>
        <v>0</v>
      </c>
      <c r="G75" s="107">
        <f>+'Payroll Summary'!S180</f>
        <v>0</v>
      </c>
      <c r="H75" s="107">
        <f>+'Payroll Summary'!T180</f>
        <v>0</v>
      </c>
      <c r="I75" s="107">
        <f>+'Payroll Summary'!U180</f>
        <v>0</v>
      </c>
      <c r="J75" s="108">
        <f>SUM(B75:I75)</f>
        <v>0</v>
      </c>
      <c r="K75" s="109">
        <v>5202200</v>
      </c>
      <c r="N75" s="84"/>
    </row>
    <row r="76" spans="1:14" x14ac:dyDescent="0.25">
      <c r="A76" s="106" t="s">
        <v>225</v>
      </c>
      <c r="B76" s="107">
        <f>+'Payroll Summary'!N182</f>
        <v>0</v>
      </c>
      <c r="C76" s="107">
        <f>+'Payroll Summary'!O182</f>
        <v>0</v>
      </c>
      <c r="D76" s="107">
        <f>+'Payroll Summary'!P182</f>
        <v>0</v>
      </c>
      <c r="E76" s="107">
        <f>+'Payroll Summary'!Q182</f>
        <v>0</v>
      </c>
      <c r="F76" s="107">
        <f>+'Payroll Summary'!R182</f>
        <v>0</v>
      </c>
      <c r="G76" s="107">
        <f>+'Payroll Summary'!S182</f>
        <v>0</v>
      </c>
      <c r="H76" s="107">
        <f>+'Payroll Summary'!T182</f>
        <v>0</v>
      </c>
      <c r="I76" s="107">
        <f>+'Payroll Summary'!U182</f>
        <v>0</v>
      </c>
      <c r="J76" s="108">
        <f>SUM(B76:I76)</f>
        <v>0</v>
      </c>
      <c r="K76" s="109">
        <v>5202300</v>
      </c>
      <c r="N76" s="84"/>
    </row>
    <row r="77" spans="1:14" x14ac:dyDescent="0.25">
      <c r="A77" s="106" t="s">
        <v>226</v>
      </c>
      <c r="B77" s="107">
        <f>+'Payroll Summary'!N184</f>
        <v>0</v>
      </c>
      <c r="C77" s="107">
        <f>+'Payroll Summary'!O184</f>
        <v>0</v>
      </c>
      <c r="D77" s="107">
        <f>+'Payroll Summary'!P184</f>
        <v>0</v>
      </c>
      <c r="E77" s="107">
        <f>+'Payroll Summary'!Q184</f>
        <v>0</v>
      </c>
      <c r="F77" s="107">
        <f>+'Payroll Summary'!R184</f>
        <v>0</v>
      </c>
      <c r="G77" s="107">
        <f>+'Payroll Summary'!S184</f>
        <v>0</v>
      </c>
      <c r="H77" s="107">
        <f>+'Payroll Summary'!T184</f>
        <v>0</v>
      </c>
      <c r="I77" s="107">
        <f>+'Payroll Summary'!U184</f>
        <v>0</v>
      </c>
      <c r="J77" s="108">
        <f>SUM(B77:I77)</f>
        <v>0</v>
      </c>
      <c r="K77" s="109">
        <v>5202400</v>
      </c>
      <c r="N77" s="84"/>
    </row>
    <row r="78" spans="1:14" x14ac:dyDescent="0.25">
      <c r="A78" s="106" t="s">
        <v>227</v>
      </c>
      <c r="B78" s="107">
        <f>+'Payroll Summary'!N186</f>
        <v>0</v>
      </c>
      <c r="C78" s="107">
        <f>+'Payroll Summary'!O186</f>
        <v>0</v>
      </c>
      <c r="D78" s="107">
        <f>+'Payroll Summary'!P186</f>
        <v>0</v>
      </c>
      <c r="E78" s="107">
        <f>+'Payroll Summary'!Q186</f>
        <v>0</v>
      </c>
      <c r="F78" s="107">
        <f>+'Payroll Summary'!R186</f>
        <v>0</v>
      </c>
      <c r="G78" s="107">
        <f>+'Payroll Summary'!S186</f>
        <v>0</v>
      </c>
      <c r="H78" s="107">
        <f>+'Payroll Summary'!T186</f>
        <v>0</v>
      </c>
      <c r="I78" s="107">
        <f>+'Payroll Summary'!U186</f>
        <v>0</v>
      </c>
      <c r="J78" s="107">
        <f>+'Payroll Summary'!V186</f>
        <v>0</v>
      </c>
      <c r="K78" s="109">
        <v>5202450</v>
      </c>
      <c r="N78" s="84"/>
    </row>
    <row r="79" spans="1:14" x14ac:dyDescent="0.25">
      <c r="A79" s="106" t="s">
        <v>228</v>
      </c>
      <c r="B79" s="107">
        <f>+'Payroll Summary'!N188</f>
        <v>0</v>
      </c>
      <c r="C79" s="107">
        <f>+'Payroll Summary'!O188</f>
        <v>0</v>
      </c>
      <c r="D79" s="107">
        <f>+'Payroll Summary'!P188</f>
        <v>0</v>
      </c>
      <c r="E79" s="107">
        <f>+'Payroll Summary'!Q188</f>
        <v>0</v>
      </c>
      <c r="F79" s="107">
        <f>+'Payroll Summary'!R188</f>
        <v>0</v>
      </c>
      <c r="G79" s="107">
        <f>+'Payroll Summary'!S188</f>
        <v>0</v>
      </c>
      <c r="H79" s="107">
        <f>+'Payroll Summary'!T188</f>
        <v>0</v>
      </c>
      <c r="I79" s="107">
        <f>+'Payroll Summary'!U188</f>
        <v>0</v>
      </c>
      <c r="J79" s="107">
        <f>+'Payroll Summary'!V188</f>
        <v>0</v>
      </c>
      <c r="K79" s="109">
        <v>5202460</v>
      </c>
      <c r="N79" s="84"/>
    </row>
    <row r="80" spans="1:14" x14ac:dyDescent="0.25">
      <c r="A80" s="106" t="s">
        <v>229</v>
      </c>
      <c r="B80" s="107">
        <f>+'Payroll Summary'!N190</f>
        <v>0</v>
      </c>
      <c r="C80" s="107">
        <f>+'Payroll Summary'!O190</f>
        <v>0</v>
      </c>
      <c r="D80" s="107">
        <f>+'Payroll Summary'!P190</f>
        <v>0</v>
      </c>
      <c r="E80" s="107">
        <f>+'Payroll Summary'!Q190</f>
        <v>0</v>
      </c>
      <c r="F80" s="107">
        <f>+'Payroll Summary'!R190</f>
        <v>0</v>
      </c>
      <c r="G80" s="107">
        <f>+'Payroll Summary'!S190</f>
        <v>0</v>
      </c>
      <c r="H80" s="107">
        <f>+'Payroll Summary'!T190</f>
        <v>0</v>
      </c>
      <c r="I80" s="107">
        <f>+'Payroll Summary'!U190</f>
        <v>0</v>
      </c>
      <c r="J80" s="107">
        <f>+'Payroll Summary'!V190</f>
        <v>0</v>
      </c>
      <c r="K80" s="109">
        <v>5202500</v>
      </c>
      <c r="N80" s="84"/>
    </row>
    <row r="81" spans="1:14" x14ac:dyDescent="0.25">
      <c r="A81" s="106" t="s">
        <v>230</v>
      </c>
      <c r="B81" s="107">
        <f>+'Payroll Summary'!N192</f>
        <v>0</v>
      </c>
      <c r="C81" s="107">
        <f>+'Payroll Summary'!O192</f>
        <v>0</v>
      </c>
      <c r="D81" s="107">
        <f>+'Payroll Summary'!P192</f>
        <v>0</v>
      </c>
      <c r="E81" s="107">
        <f>+'Payroll Summary'!Q192</f>
        <v>0</v>
      </c>
      <c r="F81" s="107">
        <f>+'Payroll Summary'!R192</f>
        <v>0</v>
      </c>
      <c r="G81" s="107">
        <f>+'Payroll Summary'!S192</f>
        <v>0</v>
      </c>
      <c r="H81" s="107">
        <f>+'Payroll Summary'!T192</f>
        <v>0</v>
      </c>
      <c r="I81" s="107">
        <f>+'Payroll Summary'!U192</f>
        <v>0</v>
      </c>
      <c r="J81" s="107">
        <f>+'Payroll Summary'!V192</f>
        <v>0</v>
      </c>
      <c r="K81" s="109">
        <v>5202600</v>
      </c>
      <c r="N81" s="84"/>
    </row>
    <row r="82" spans="1:14" x14ac:dyDescent="0.25">
      <c r="A82" s="106" t="s">
        <v>231</v>
      </c>
      <c r="B82" s="107">
        <f>+'Payroll Summary'!N194</f>
        <v>0</v>
      </c>
      <c r="C82" s="107">
        <f>+'Payroll Summary'!O194</f>
        <v>0</v>
      </c>
      <c r="D82" s="107">
        <f>+'Payroll Summary'!P194</f>
        <v>0</v>
      </c>
      <c r="E82" s="107">
        <f>+'Payroll Summary'!Q194</f>
        <v>0</v>
      </c>
      <c r="F82" s="107">
        <f>+'Payroll Summary'!R194</f>
        <v>0</v>
      </c>
      <c r="G82" s="107">
        <f>+'Payroll Summary'!S194</f>
        <v>0</v>
      </c>
      <c r="H82" s="107">
        <f>+'Payroll Summary'!T194</f>
        <v>0</v>
      </c>
      <c r="I82" s="107">
        <f>+'Payroll Summary'!U194</f>
        <v>0</v>
      </c>
      <c r="J82" s="107">
        <f>+'Payroll Summary'!V194</f>
        <v>0</v>
      </c>
      <c r="K82" s="109">
        <v>5202700</v>
      </c>
      <c r="N82" s="84"/>
    </row>
    <row r="83" spans="1:14" x14ac:dyDescent="0.25">
      <c r="A83" s="106" t="s">
        <v>232</v>
      </c>
      <c r="B83" s="107">
        <f>+'Payroll Summary'!N196</f>
        <v>0</v>
      </c>
      <c r="C83" s="107">
        <f>+'Payroll Summary'!O196</f>
        <v>0</v>
      </c>
      <c r="D83" s="107">
        <f>+'Payroll Summary'!P196</f>
        <v>0</v>
      </c>
      <c r="E83" s="107">
        <f>+'Payroll Summary'!Q196</f>
        <v>0</v>
      </c>
      <c r="F83" s="107">
        <f>+'Payroll Summary'!R196</f>
        <v>0</v>
      </c>
      <c r="G83" s="107">
        <f>+'Payroll Summary'!S196</f>
        <v>0</v>
      </c>
      <c r="H83" s="107">
        <f>+'Payroll Summary'!T196</f>
        <v>0</v>
      </c>
      <c r="I83" s="107">
        <f>+'Payroll Summary'!U196</f>
        <v>0</v>
      </c>
      <c r="J83" s="107">
        <f>+'Payroll Summary'!V196</f>
        <v>0</v>
      </c>
      <c r="K83" s="109">
        <v>5202800</v>
      </c>
      <c r="N83" s="84"/>
    </row>
    <row r="84" spans="1:14" x14ac:dyDescent="0.25">
      <c r="A84" s="110"/>
      <c r="B84" s="107"/>
      <c r="C84" s="107"/>
      <c r="D84" s="107"/>
      <c r="E84" s="107"/>
      <c r="F84" s="107"/>
      <c r="G84" s="107"/>
      <c r="H84" s="107"/>
      <c r="I84" s="107"/>
      <c r="J84" s="108"/>
      <c r="K84" s="109"/>
      <c r="N84" s="84"/>
    </row>
    <row r="85" spans="1:14" x14ac:dyDescent="0.25">
      <c r="A85" s="110" t="s">
        <v>158</v>
      </c>
      <c r="B85" s="112">
        <f>SUM(B69:B83)</f>
        <v>0</v>
      </c>
      <c r="C85" s="112">
        <f t="shared" ref="C85:J85" si="3">SUM(C69:C83)</f>
        <v>0</v>
      </c>
      <c r="D85" s="112">
        <f t="shared" si="3"/>
        <v>0</v>
      </c>
      <c r="E85" s="112">
        <f t="shared" si="3"/>
        <v>0</v>
      </c>
      <c r="F85" s="112">
        <f t="shared" si="3"/>
        <v>0</v>
      </c>
      <c r="G85" s="112">
        <f t="shared" si="3"/>
        <v>0</v>
      </c>
      <c r="H85" s="112">
        <f t="shared" si="3"/>
        <v>0</v>
      </c>
      <c r="I85" s="112">
        <f t="shared" si="3"/>
        <v>0</v>
      </c>
      <c r="J85" s="112">
        <f t="shared" si="3"/>
        <v>0</v>
      </c>
      <c r="K85" s="117"/>
      <c r="N85" s="84"/>
    </row>
    <row r="86" spans="1:14" x14ac:dyDescent="0.25">
      <c r="A86" s="110"/>
      <c r="B86" s="105"/>
      <c r="C86" s="105"/>
      <c r="D86" s="105"/>
      <c r="E86" s="105"/>
      <c r="F86" s="105"/>
      <c r="G86" s="105"/>
      <c r="H86" s="105"/>
      <c r="I86" s="105"/>
      <c r="J86" s="110"/>
      <c r="K86" s="110"/>
    </row>
    <row r="87" spans="1:14" x14ac:dyDescent="0.25">
      <c r="A87" s="113"/>
      <c r="B87" s="114" t="s">
        <v>200</v>
      </c>
      <c r="C87" s="210" t="s">
        <v>201</v>
      </c>
      <c r="D87" s="210"/>
      <c r="E87" s="210"/>
      <c r="F87" s="210"/>
      <c r="G87" s="210"/>
      <c r="H87" s="114"/>
      <c r="I87" s="115"/>
      <c r="J87" s="116"/>
      <c r="K87" s="116"/>
      <c r="L87" s="95"/>
      <c r="M87" s="95"/>
    </row>
    <row r="88" spans="1:14" x14ac:dyDescent="0.25">
      <c r="A88" s="110"/>
      <c r="B88" s="105"/>
      <c r="C88" s="101" t="s">
        <v>67</v>
      </c>
      <c r="D88" s="101" t="s">
        <v>10</v>
      </c>
      <c r="E88" s="105"/>
      <c r="F88" s="101" t="s">
        <v>96</v>
      </c>
      <c r="G88" s="102" t="s">
        <v>65</v>
      </c>
      <c r="H88" s="101" t="s">
        <v>220</v>
      </c>
      <c r="I88" s="101" t="s">
        <v>65</v>
      </c>
      <c r="J88" s="96"/>
      <c r="K88" s="96"/>
      <c r="L88" s="97"/>
      <c r="M88" s="97" t="s">
        <v>1</v>
      </c>
    </row>
    <row r="89" spans="1:14" x14ac:dyDescent="0.25">
      <c r="A89" s="110"/>
      <c r="B89" s="105"/>
      <c r="C89" s="111" t="s">
        <v>95</v>
      </c>
      <c r="D89" s="111" t="s">
        <v>58</v>
      </c>
      <c r="E89" s="111" t="s">
        <v>53</v>
      </c>
      <c r="F89" s="111" t="s">
        <v>97</v>
      </c>
      <c r="G89" s="102" t="s">
        <v>59</v>
      </c>
      <c r="H89" s="111" t="s">
        <v>221</v>
      </c>
      <c r="I89" s="111"/>
      <c r="J89" s="98"/>
      <c r="K89" s="96"/>
      <c r="L89" s="97"/>
      <c r="M89" s="97"/>
    </row>
    <row r="90" spans="1:14" x14ac:dyDescent="0.25">
      <c r="A90" s="110"/>
      <c r="B90" s="105"/>
      <c r="C90" s="105"/>
      <c r="D90" s="105"/>
      <c r="E90" s="107"/>
      <c r="F90" s="107"/>
      <c r="G90" s="107"/>
      <c r="H90" s="112"/>
      <c r="I90" s="112"/>
      <c r="J90" s="83"/>
      <c r="K90" s="83"/>
    </row>
    <row r="91" spans="1:14" x14ac:dyDescent="0.25">
      <c r="A91" s="106" t="s">
        <v>61</v>
      </c>
      <c r="B91" s="105"/>
      <c r="C91" s="107">
        <f>+'Payroll Summary'!W172</f>
        <v>0</v>
      </c>
      <c r="D91" s="107">
        <f>+'Payroll Summary'!X172</f>
        <v>0</v>
      </c>
      <c r="E91" s="107">
        <f>+'Payroll Summary'!Y172</f>
        <v>0</v>
      </c>
      <c r="F91" s="107">
        <f>+'Payroll Summary'!Z172</f>
        <v>0</v>
      </c>
      <c r="G91" s="107">
        <f>+'Payroll Summary'!AA172</f>
        <v>0</v>
      </c>
      <c r="H91" s="107">
        <f>+'Payroll Summary'!AB172</f>
        <v>0</v>
      </c>
      <c r="I91" s="112">
        <f>+J69+J70-G91+H91</f>
        <v>0</v>
      </c>
      <c r="J91" s="83"/>
      <c r="K91" s="83"/>
    </row>
    <row r="92" spans="1:14" x14ac:dyDescent="0.25">
      <c r="A92" s="106" t="s">
        <v>62</v>
      </c>
      <c r="B92" s="105"/>
      <c r="C92" s="107">
        <f>+'Payroll Summary'!W174</f>
        <v>0</v>
      </c>
      <c r="D92" s="107">
        <f>+'Payroll Summary'!X174</f>
        <v>0</v>
      </c>
      <c r="E92" s="107">
        <f>+'Payroll Summary'!Y174</f>
        <v>0</v>
      </c>
      <c r="F92" s="107">
        <f>+'Payroll Summary'!Z174</f>
        <v>0</v>
      </c>
      <c r="G92" s="107">
        <f>+'Payroll Summary'!AA174</f>
        <v>0</v>
      </c>
      <c r="H92" s="107">
        <f>+'Payroll Summary'!AB201</f>
        <v>0</v>
      </c>
      <c r="I92" s="112">
        <f>+J71+J72-G92-H92</f>
        <v>0</v>
      </c>
      <c r="J92" s="83"/>
      <c r="K92" s="83"/>
    </row>
    <row r="93" spans="1:14" x14ac:dyDescent="0.25">
      <c r="A93" s="110"/>
      <c r="B93" s="105"/>
      <c r="C93" s="107"/>
      <c r="D93" s="107"/>
      <c r="E93" s="107"/>
      <c r="F93" s="107"/>
      <c r="G93" s="107"/>
      <c r="H93" s="112"/>
      <c r="I93" s="112"/>
      <c r="J93" s="83"/>
      <c r="K93" s="83"/>
    </row>
    <row r="94" spans="1:14" x14ac:dyDescent="0.25">
      <c r="A94" s="106" t="s">
        <v>222</v>
      </c>
      <c r="B94" s="105"/>
      <c r="C94" s="107">
        <f>+'Payroll Summary'!W176</f>
        <v>0</v>
      </c>
      <c r="D94" s="107">
        <f>+'Payroll Summary'!X176</f>
        <v>0</v>
      </c>
      <c r="E94" s="107">
        <f>+'Payroll Summary'!Y176</f>
        <v>0</v>
      </c>
      <c r="F94" s="107">
        <f>+'Payroll Summary'!Z176</f>
        <v>0</v>
      </c>
      <c r="G94" s="107">
        <f>+'Payroll Summary'!AA176</f>
        <v>0</v>
      </c>
      <c r="H94" s="107">
        <f>+'Payroll Summary'!AB176</f>
        <v>0</v>
      </c>
      <c r="I94" s="112">
        <f>+J73-G94-H94</f>
        <v>0</v>
      </c>
      <c r="J94" s="83"/>
      <c r="K94" s="83"/>
    </row>
    <row r="95" spans="1:14" x14ac:dyDescent="0.25">
      <c r="A95" s="106" t="s">
        <v>223</v>
      </c>
      <c r="B95" s="105"/>
      <c r="C95" s="107">
        <f>+'Payroll Summary'!W178</f>
        <v>0</v>
      </c>
      <c r="D95" s="107">
        <f>+'Payroll Summary'!X178</f>
        <v>0</v>
      </c>
      <c r="E95" s="107">
        <f>+'Payroll Summary'!Y178</f>
        <v>0</v>
      </c>
      <c r="F95" s="107">
        <f>+'Payroll Summary'!Z178</f>
        <v>0</v>
      </c>
      <c r="G95" s="107">
        <f>+'Payroll Summary'!AA178</f>
        <v>0</v>
      </c>
      <c r="H95" s="107">
        <f>+'Payroll Summary'!AB178</f>
        <v>0</v>
      </c>
      <c r="I95" s="112">
        <f t="shared" ref="I95:I104" si="4">+J74-G95-H95</f>
        <v>0</v>
      </c>
      <c r="J95" s="83"/>
      <c r="K95" s="83"/>
    </row>
    <row r="96" spans="1:14" x14ac:dyDescent="0.25">
      <c r="A96" s="106" t="s">
        <v>224</v>
      </c>
      <c r="B96" s="105"/>
      <c r="C96" s="107">
        <f>+'Payroll Summary'!W180</f>
        <v>0</v>
      </c>
      <c r="D96" s="107">
        <f>+'Payroll Summary'!X180</f>
        <v>0</v>
      </c>
      <c r="E96" s="107">
        <f>+'Payroll Summary'!Y180</f>
        <v>0</v>
      </c>
      <c r="F96" s="107">
        <f>+'Payroll Summary'!Z180</f>
        <v>0</v>
      </c>
      <c r="G96" s="107">
        <f>+'Payroll Summary'!AA180</f>
        <v>0</v>
      </c>
      <c r="H96" s="107">
        <f>+'Payroll Summary'!AB180</f>
        <v>0</v>
      </c>
      <c r="I96" s="112">
        <f t="shared" si="4"/>
        <v>0</v>
      </c>
      <c r="J96" s="83"/>
      <c r="K96" s="83"/>
    </row>
    <row r="97" spans="1:11" x14ac:dyDescent="0.25">
      <c r="A97" s="106" t="s">
        <v>225</v>
      </c>
      <c r="B97" s="105"/>
      <c r="C97" s="107">
        <f>+'Payroll Summary'!W182</f>
        <v>0</v>
      </c>
      <c r="D97" s="107">
        <f>+'Payroll Summary'!X182</f>
        <v>0</v>
      </c>
      <c r="E97" s="107">
        <f>+'Payroll Summary'!Y182</f>
        <v>0</v>
      </c>
      <c r="F97" s="107">
        <f>+'Payroll Summary'!Z182</f>
        <v>0</v>
      </c>
      <c r="G97" s="107">
        <f>+'Payroll Summary'!AA182</f>
        <v>0</v>
      </c>
      <c r="H97" s="107">
        <f>+'Payroll Summary'!AB182</f>
        <v>0</v>
      </c>
      <c r="I97" s="112">
        <f t="shared" si="4"/>
        <v>0</v>
      </c>
      <c r="J97" s="83"/>
      <c r="K97" s="83"/>
    </row>
    <row r="98" spans="1:11" x14ac:dyDescent="0.25">
      <c r="A98" s="106" t="s">
        <v>226</v>
      </c>
      <c r="B98" s="105"/>
      <c r="C98" s="107">
        <f>+'Payroll Summary'!W184</f>
        <v>0</v>
      </c>
      <c r="D98" s="107">
        <f>+'Payroll Summary'!X184</f>
        <v>0</v>
      </c>
      <c r="E98" s="107">
        <f>+'Payroll Summary'!Y184</f>
        <v>0</v>
      </c>
      <c r="F98" s="107">
        <f>+'Payroll Summary'!Z184</f>
        <v>0</v>
      </c>
      <c r="G98" s="107">
        <f>+'Payroll Summary'!AA184</f>
        <v>0</v>
      </c>
      <c r="H98" s="107">
        <f>+'Payroll Summary'!AB184</f>
        <v>0</v>
      </c>
      <c r="I98" s="112">
        <f t="shared" si="4"/>
        <v>0</v>
      </c>
      <c r="J98" s="83"/>
      <c r="K98" s="83"/>
    </row>
    <row r="99" spans="1:11" x14ac:dyDescent="0.25">
      <c r="A99" s="106" t="s">
        <v>227</v>
      </c>
      <c r="B99" s="105"/>
      <c r="C99" s="107">
        <f>+'Payroll Summary'!W186</f>
        <v>0</v>
      </c>
      <c r="D99" s="107">
        <f>+'Payroll Summary'!X186</f>
        <v>0</v>
      </c>
      <c r="E99" s="107">
        <f>+'Payroll Summary'!Y186</f>
        <v>0</v>
      </c>
      <c r="F99" s="107">
        <f>+'Payroll Summary'!Z186</f>
        <v>0</v>
      </c>
      <c r="G99" s="107">
        <f>+'Payroll Summary'!AA186</f>
        <v>0</v>
      </c>
      <c r="H99" s="107">
        <f>+'Payroll Summary'!AB186</f>
        <v>0</v>
      </c>
      <c r="I99" s="112">
        <f t="shared" si="4"/>
        <v>0</v>
      </c>
      <c r="J99" s="83"/>
      <c r="K99" s="83"/>
    </row>
    <row r="100" spans="1:11" x14ac:dyDescent="0.25">
      <c r="A100" s="106" t="s">
        <v>228</v>
      </c>
      <c r="B100" s="105"/>
      <c r="C100" s="107">
        <f>+'Payroll Summary'!W188</f>
        <v>0</v>
      </c>
      <c r="D100" s="107">
        <f>+'Payroll Summary'!X188</f>
        <v>0</v>
      </c>
      <c r="E100" s="107">
        <f>+'Payroll Summary'!Y188</f>
        <v>0</v>
      </c>
      <c r="F100" s="107">
        <f>+'Payroll Summary'!Z188</f>
        <v>0</v>
      </c>
      <c r="G100" s="107">
        <f>+'Payroll Summary'!AA188</f>
        <v>0</v>
      </c>
      <c r="H100" s="107">
        <f>+'Payroll Summary'!AB188</f>
        <v>0</v>
      </c>
      <c r="I100" s="112">
        <f t="shared" si="4"/>
        <v>0</v>
      </c>
      <c r="J100" s="83"/>
      <c r="K100" s="83"/>
    </row>
    <row r="101" spans="1:11" x14ac:dyDescent="0.25">
      <c r="A101" s="106" t="s">
        <v>229</v>
      </c>
      <c r="B101" s="105"/>
      <c r="C101" s="107">
        <f>+'Payroll Summary'!W190</f>
        <v>0</v>
      </c>
      <c r="D101" s="107">
        <f>+'Payroll Summary'!X190</f>
        <v>0</v>
      </c>
      <c r="E101" s="107">
        <f>+'Payroll Summary'!Y190</f>
        <v>0</v>
      </c>
      <c r="F101" s="107">
        <f>+'Payroll Summary'!Z190</f>
        <v>0</v>
      </c>
      <c r="G101" s="107">
        <f>+'Payroll Summary'!AA190</f>
        <v>0</v>
      </c>
      <c r="H101" s="107">
        <f>+'Payroll Summary'!AB190</f>
        <v>0</v>
      </c>
      <c r="I101" s="112">
        <f t="shared" si="4"/>
        <v>0</v>
      </c>
      <c r="J101" s="83"/>
      <c r="K101" s="83"/>
    </row>
    <row r="102" spans="1:11" x14ac:dyDescent="0.25">
      <c r="A102" s="106" t="s">
        <v>230</v>
      </c>
      <c r="B102" s="105"/>
      <c r="C102" s="107">
        <f>+'Payroll Summary'!W192</f>
        <v>0</v>
      </c>
      <c r="D102" s="107">
        <f>+'Payroll Summary'!X192</f>
        <v>0</v>
      </c>
      <c r="E102" s="107">
        <f>+'Payroll Summary'!Y192</f>
        <v>0</v>
      </c>
      <c r="F102" s="107">
        <f>+'Payroll Summary'!Z192</f>
        <v>0</v>
      </c>
      <c r="G102" s="107">
        <f>+'Payroll Summary'!AA192</f>
        <v>0</v>
      </c>
      <c r="H102" s="107">
        <f>+'Payroll Summary'!AB192</f>
        <v>0</v>
      </c>
      <c r="I102" s="112">
        <f t="shared" si="4"/>
        <v>0</v>
      </c>
      <c r="J102" s="83"/>
      <c r="K102" s="83"/>
    </row>
    <row r="103" spans="1:11" x14ac:dyDescent="0.25">
      <c r="A103" s="106" t="s">
        <v>231</v>
      </c>
      <c r="B103" s="105"/>
      <c r="C103" s="107">
        <f>+'Payroll Summary'!W194</f>
        <v>0</v>
      </c>
      <c r="D103" s="107">
        <f>+'Payroll Summary'!X194</f>
        <v>0</v>
      </c>
      <c r="E103" s="107">
        <f>+'Payroll Summary'!Y194</f>
        <v>0</v>
      </c>
      <c r="F103" s="107">
        <f>+'Payroll Summary'!Z194</f>
        <v>0</v>
      </c>
      <c r="G103" s="107">
        <f>+'Payroll Summary'!AA194</f>
        <v>0</v>
      </c>
      <c r="H103" s="107">
        <f>+'Payroll Summary'!AB194</f>
        <v>0</v>
      </c>
      <c r="I103" s="112">
        <f t="shared" si="4"/>
        <v>0</v>
      </c>
      <c r="J103" s="83"/>
      <c r="K103" s="83"/>
    </row>
    <row r="104" spans="1:11" x14ac:dyDescent="0.25">
      <c r="A104" s="106" t="s">
        <v>232</v>
      </c>
      <c r="B104" s="105"/>
      <c r="C104" s="107">
        <f>+'Payroll Summary'!W196</f>
        <v>0</v>
      </c>
      <c r="D104" s="107">
        <f>+'Payroll Summary'!X196</f>
        <v>0</v>
      </c>
      <c r="E104" s="107">
        <f>+'Payroll Summary'!Y196</f>
        <v>0</v>
      </c>
      <c r="F104" s="107">
        <f>+'Payroll Summary'!Z196</f>
        <v>0</v>
      </c>
      <c r="G104" s="107">
        <f>+'Payroll Summary'!AA196</f>
        <v>0</v>
      </c>
      <c r="H104" s="107">
        <f>+'Payroll Summary'!AB196</f>
        <v>0</v>
      </c>
      <c r="I104" s="112">
        <f t="shared" si="4"/>
        <v>0</v>
      </c>
      <c r="J104" s="83"/>
      <c r="K104" s="83"/>
    </row>
    <row r="105" spans="1:11" x14ac:dyDescent="0.25">
      <c r="A105" s="110"/>
      <c r="B105" s="105"/>
      <c r="C105" s="107"/>
      <c r="D105" s="107"/>
      <c r="E105" s="107"/>
      <c r="F105" s="107"/>
      <c r="G105" s="107"/>
      <c r="H105" s="112"/>
      <c r="I105" s="112"/>
      <c r="J105" s="83"/>
      <c r="K105" s="83"/>
    </row>
    <row r="106" spans="1:11" x14ac:dyDescent="0.25">
      <c r="A106" s="110" t="s">
        <v>158</v>
      </c>
      <c r="B106" s="110"/>
      <c r="C106" s="112">
        <f>SUM(C91:C104)</f>
        <v>0</v>
      </c>
      <c r="D106" s="112">
        <f t="shared" ref="D106:I106" si="5">SUM(D91:D104)</f>
        <v>0</v>
      </c>
      <c r="E106" s="112">
        <f t="shared" si="5"/>
        <v>0</v>
      </c>
      <c r="F106" s="112">
        <f t="shared" si="5"/>
        <v>0</v>
      </c>
      <c r="G106" s="112">
        <f t="shared" si="5"/>
        <v>0</v>
      </c>
      <c r="H106" s="112">
        <f t="shared" si="5"/>
        <v>0</v>
      </c>
      <c r="I106" s="112">
        <f t="shared" si="5"/>
        <v>0</v>
      </c>
      <c r="J106" s="100"/>
      <c r="K106" s="83"/>
    </row>
    <row r="107" spans="1:11" x14ac:dyDescent="0.25">
      <c r="A107" s="146" t="s">
        <v>199</v>
      </c>
      <c r="B107" s="147"/>
      <c r="C107" s="148">
        <v>3122100</v>
      </c>
      <c r="D107" s="148">
        <v>3122600</v>
      </c>
      <c r="E107" s="148">
        <v>3120300</v>
      </c>
      <c r="F107" s="148">
        <v>5210700</v>
      </c>
      <c r="G107" s="148"/>
      <c r="H107" s="148">
        <v>3122000</v>
      </c>
      <c r="I107" s="148">
        <v>3122000</v>
      </c>
    </row>
  </sheetData>
  <sheetProtection password="C406" sheet="1" objects="1" scenarios="1" formatCells="0" formatColumns="0" formatRows="0" autoFilter="0"/>
  <mergeCells count="7">
    <mergeCell ref="C87:G87"/>
    <mergeCell ref="B1:C1"/>
    <mergeCell ref="E1:F1"/>
    <mergeCell ref="D3:E3"/>
    <mergeCell ref="C33:G33"/>
    <mergeCell ref="B55:C55"/>
    <mergeCell ref="E55:F55"/>
  </mergeCells>
  <phoneticPr fontId="3" type="noConversion"/>
  <hyperlinks>
    <hyperlink ref="E1:F1" location="'Crew Database'!A1" display="CREW DATABASE"/>
    <hyperlink ref="B1:C1" location="'Home Page'!A1" display="HOME PAGE"/>
    <hyperlink ref="E55:F55" location="'Crew Database'!A1" display="CREW DATABASE"/>
    <hyperlink ref="B55:C55" location="'Home Page'!A1" display="HOME PAGE"/>
    <hyperlink ref="D3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34" orientation="landscape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H13" sqref="H1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Summary'!E10</f>
        <v>0</v>
      </c>
    </row>
    <row r="9" spans="1:8" x14ac:dyDescent="0.2">
      <c r="A9" s="125" t="s">
        <v>16</v>
      </c>
      <c r="B9" s="125"/>
      <c r="C9" s="38">
        <f>'Payroll Summary'!B10</f>
        <v>0</v>
      </c>
    </row>
    <row r="10" spans="1:8" x14ac:dyDescent="0.2">
      <c r="A10" s="125" t="s">
        <v>17</v>
      </c>
      <c r="B10" s="125"/>
      <c r="C10" s="125">
        <f>'Payroll Summary'!C10</f>
        <v>0</v>
      </c>
      <c r="E10" s="3" t="s">
        <v>92</v>
      </c>
      <c r="F10" s="3">
        <f>'Payroll Summary'!H10</f>
        <v>0</v>
      </c>
    </row>
    <row r="11" spans="1:8" x14ac:dyDescent="0.2">
      <c r="A11" s="125" t="s">
        <v>66</v>
      </c>
      <c r="B11" s="125"/>
      <c r="C11" s="125">
        <f>'Payroll Summary'!D10</f>
        <v>0</v>
      </c>
    </row>
    <row r="12" spans="1:8" x14ac:dyDescent="0.2">
      <c r="A12" s="123" t="s">
        <v>18</v>
      </c>
      <c r="B12" s="123"/>
      <c r="C12" s="202">
        <f>'Payroll Summary'!F10</f>
        <v>0</v>
      </c>
    </row>
    <row r="13" spans="1:8" x14ac:dyDescent="0.2">
      <c r="A13" s="123" t="s">
        <v>39</v>
      </c>
      <c r="B13" s="123"/>
      <c r="C13" s="202">
        <f>'Payroll Summary'!G10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Summary'!J10</f>
        <v>0</v>
      </c>
      <c r="C18" s="123" t="s">
        <v>6</v>
      </c>
      <c r="D18" s="143"/>
      <c r="F18" s="143">
        <f>'Payroll Summary'!N10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Summary'!Q10</f>
        <v>0</v>
      </c>
    </row>
    <row r="22" spans="1:7" x14ac:dyDescent="0.2">
      <c r="C22" s="123" t="s">
        <v>54</v>
      </c>
      <c r="D22" s="143"/>
      <c r="F22" s="143">
        <f>'Payroll Summary'!R10</f>
        <v>0</v>
      </c>
    </row>
    <row r="23" spans="1:7" x14ac:dyDescent="0.2">
      <c r="C23" s="123" t="s">
        <v>52</v>
      </c>
      <c r="D23" s="143"/>
      <c r="E23" s="144"/>
      <c r="F23" s="143">
        <f>'Payroll Summary'!S10</f>
        <v>0</v>
      </c>
    </row>
    <row r="24" spans="1:7" x14ac:dyDescent="0.2">
      <c r="C24" s="3" t="s">
        <v>38</v>
      </c>
      <c r="D24" s="138"/>
      <c r="F24" s="138">
        <f>'Payroll Summary'!T10</f>
        <v>0</v>
      </c>
    </row>
    <row r="25" spans="1:7" x14ac:dyDescent="0.2">
      <c r="C25" s="3" t="s">
        <v>211</v>
      </c>
      <c r="D25" s="138"/>
      <c r="F25" s="138">
        <f>'Payroll Summary'!U10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Summary'!X10</f>
        <v>0</v>
      </c>
    </row>
    <row r="31" spans="1:7" x14ac:dyDescent="0.2">
      <c r="C31" s="123" t="s">
        <v>49</v>
      </c>
      <c r="D31" s="138"/>
      <c r="F31" s="143">
        <f>'Payroll Summary'!W10</f>
        <v>0</v>
      </c>
    </row>
    <row r="32" spans="1:7" x14ac:dyDescent="0.2">
      <c r="C32" s="123" t="s">
        <v>53</v>
      </c>
      <c r="F32" s="139">
        <f>'Payroll Summary'!Y10</f>
        <v>0</v>
      </c>
    </row>
    <row r="33" spans="1:7" x14ac:dyDescent="0.2">
      <c r="C33" s="123" t="s">
        <v>212</v>
      </c>
      <c r="F33" s="145">
        <f>'Payroll Summary'!Z10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Summary'!E11</f>
        <v>0</v>
      </c>
    </row>
    <row r="9" spans="1:8" x14ac:dyDescent="0.2">
      <c r="A9" s="125" t="s">
        <v>16</v>
      </c>
      <c r="B9" s="125"/>
      <c r="C9" s="38">
        <f>'Payroll Summary'!B11</f>
        <v>0</v>
      </c>
    </row>
    <row r="10" spans="1:8" x14ac:dyDescent="0.2">
      <c r="A10" s="125" t="s">
        <v>17</v>
      </c>
      <c r="B10" s="125"/>
      <c r="C10" s="125">
        <f>'Payroll Summary'!C11</f>
        <v>0</v>
      </c>
      <c r="E10" s="3" t="s">
        <v>92</v>
      </c>
      <c r="F10" s="3">
        <f>'Payroll Summary'!H11</f>
        <v>0</v>
      </c>
    </row>
    <row r="11" spans="1:8" x14ac:dyDescent="0.2">
      <c r="A11" s="125" t="s">
        <v>66</v>
      </c>
      <c r="B11" s="125"/>
      <c r="C11" s="125">
        <f>'Payroll Summary'!D11</f>
        <v>0</v>
      </c>
    </row>
    <row r="12" spans="1:8" x14ac:dyDescent="0.2">
      <c r="A12" s="123" t="s">
        <v>18</v>
      </c>
      <c r="B12" s="123"/>
      <c r="C12" s="202">
        <f>'Payroll Summary'!F11</f>
        <v>0</v>
      </c>
    </row>
    <row r="13" spans="1:8" x14ac:dyDescent="0.2">
      <c r="A13" s="123" t="s">
        <v>39</v>
      </c>
      <c r="B13" s="123"/>
      <c r="C13" s="202">
        <f>'Payroll Summary'!G11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Summary'!J11</f>
        <v>0</v>
      </c>
      <c r="C18" s="123" t="s">
        <v>6</v>
      </c>
      <c r="D18" s="143"/>
      <c r="F18" s="143">
        <f>'Payroll Summary'!N11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Summary'!Q11</f>
        <v>0</v>
      </c>
    </row>
    <row r="22" spans="1:7" x14ac:dyDescent="0.2">
      <c r="C22" s="123" t="s">
        <v>54</v>
      </c>
      <c r="D22" s="143"/>
      <c r="F22" s="143">
        <f>'Payroll Summary'!R11</f>
        <v>0</v>
      </c>
    </row>
    <row r="23" spans="1:7" x14ac:dyDescent="0.2">
      <c r="C23" s="123" t="s">
        <v>52</v>
      </c>
      <c r="D23" s="143"/>
      <c r="E23" s="144"/>
      <c r="F23" s="143">
        <f>'Payroll Summary'!S11</f>
        <v>0</v>
      </c>
    </row>
    <row r="24" spans="1:7" x14ac:dyDescent="0.2">
      <c r="C24" s="3" t="s">
        <v>38</v>
      </c>
      <c r="D24" s="138"/>
      <c r="F24" s="138">
        <f>'Payroll Summary'!T11</f>
        <v>0</v>
      </c>
    </row>
    <row r="25" spans="1:7" x14ac:dyDescent="0.2">
      <c r="C25" s="3" t="s">
        <v>211</v>
      </c>
      <c r="D25" s="138"/>
      <c r="F25" s="138">
        <f>'Payroll Summary'!U11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Summary'!X11</f>
        <v>0</v>
      </c>
    </row>
    <row r="31" spans="1:7" x14ac:dyDescent="0.2">
      <c r="C31" s="123" t="s">
        <v>49</v>
      </c>
      <c r="D31" s="138"/>
      <c r="F31" s="143">
        <f>'Payroll Summary'!W11</f>
        <v>0</v>
      </c>
    </row>
    <row r="32" spans="1:7" x14ac:dyDescent="0.2">
      <c r="C32" s="123" t="s">
        <v>53</v>
      </c>
      <c r="F32" s="139">
        <f>'Payroll Summary'!Y11</f>
        <v>0</v>
      </c>
    </row>
    <row r="33" spans="1:7" x14ac:dyDescent="0.2">
      <c r="C33" s="123" t="s">
        <v>212</v>
      </c>
      <c r="F33" s="145">
        <f>'Payroll Summary'!Z11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27"/>
    <pageSetUpPr fitToPage="1"/>
  </sheetPr>
  <dimension ref="A6:H88"/>
  <sheetViews>
    <sheetView view="pageBreakPreview" topLeftCell="A37" zoomScale="60" zoomScaleNormal="100" workbookViewId="0">
      <selection activeCell="E89" sqref="E89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Summary'!E12</f>
        <v>0</v>
      </c>
    </row>
    <row r="9" spans="1:8" x14ac:dyDescent="0.2">
      <c r="A9" s="125" t="s">
        <v>16</v>
      </c>
      <c r="B9" s="125"/>
      <c r="C9" s="38">
        <f>'Payroll Summary'!B12</f>
        <v>0</v>
      </c>
    </row>
    <row r="10" spans="1:8" x14ac:dyDescent="0.2">
      <c r="A10" s="125" t="s">
        <v>17</v>
      </c>
      <c r="B10" s="125"/>
      <c r="C10" s="125">
        <f>'Payroll Summary'!C12</f>
        <v>0</v>
      </c>
      <c r="E10" s="3" t="s">
        <v>92</v>
      </c>
      <c r="F10" s="3">
        <f>'Payroll Summary'!H12</f>
        <v>0</v>
      </c>
    </row>
    <row r="11" spans="1:8" x14ac:dyDescent="0.2">
      <c r="A11" s="125" t="s">
        <v>66</v>
      </c>
      <c r="B11" s="125"/>
      <c r="C11" s="125">
        <f>'Payroll Summary'!D12</f>
        <v>0</v>
      </c>
    </row>
    <row r="12" spans="1:8" x14ac:dyDescent="0.2">
      <c r="A12" s="123" t="s">
        <v>18</v>
      </c>
      <c r="B12" s="123"/>
      <c r="C12" s="202">
        <f>'Payroll Summary'!F12</f>
        <v>0</v>
      </c>
    </row>
    <row r="13" spans="1:8" x14ac:dyDescent="0.2">
      <c r="A13" s="123" t="s">
        <v>39</v>
      </c>
      <c r="B13" s="123"/>
      <c r="C13" s="202">
        <f>'Payroll Summary'!G12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Summary'!J12</f>
        <v>0</v>
      </c>
      <c r="C18" s="123" t="s">
        <v>6</v>
      </c>
      <c r="D18" s="143"/>
      <c r="F18" s="143">
        <f>'Payroll Summary'!N12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Summary'!Q12</f>
        <v>0</v>
      </c>
    </row>
    <row r="22" spans="1:7" x14ac:dyDescent="0.2">
      <c r="C22" s="123" t="s">
        <v>54</v>
      </c>
      <c r="D22" s="143"/>
      <c r="F22" s="143">
        <f>'Payroll Summary'!R12</f>
        <v>0</v>
      </c>
    </row>
    <row r="23" spans="1:7" x14ac:dyDescent="0.2">
      <c r="C23" s="123" t="s">
        <v>52</v>
      </c>
      <c r="D23" s="143"/>
      <c r="E23" s="144"/>
      <c r="F23" s="143">
        <f>'Payroll Summary'!S12</f>
        <v>0</v>
      </c>
    </row>
    <row r="24" spans="1:7" x14ac:dyDescent="0.2">
      <c r="C24" s="3" t="s">
        <v>38</v>
      </c>
      <c r="D24" s="138"/>
      <c r="F24" s="138">
        <f>'Payroll Summary'!T12</f>
        <v>0</v>
      </c>
    </row>
    <row r="25" spans="1:7" x14ac:dyDescent="0.2">
      <c r="C25" s="3" t="s">
        <v>211</v>
      </c>
      <c r="D25" s="138"/>
      <c r="F25" s="138">
        <f>'Payroll Summary'!U12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Summary'!X12</f>
        <v>0</v>
      </c>
    </row>
    <row r="31" spans="1:7" x14ac:dyDescent="0.2">
      <c r="C31" s="123" t="s">
        <v>49</v>
      </c>
      <c r="D31" s="138"/>
      <c r="F31" s="143">
        <f>'Payroll Summary'!W12</f>
        <v>0</v>
      </c>
    </row>
    <row r="32" spans="1:7" x14ac:dyDescent="0.2">
      <c r="C32" s="123" t="s">
        <v>53</v>
      </c>
      <c r="F32" s="139">
        <f>'Payroll Summary'!Y12</f>
        <v>0</v>
      </c>
    </row>
    <row r="33" spans="1:7" x14ac:dyDescent="0.2">
      <c r="C33" s="123" t="s">
        <v>212</v>
      </c>
      <c r="F33" s="145">
        <f>'Payroll Summary'!Z12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Summary'!E13</f>
        <v>0</v>
      </c>
    </row>
    <row r="9" spans="1:8" x14ac:dyDescent="0.2">
      <c r="A9" s="125" t="s">
        <v>16</v>
      </c>
      <c r="B9" s="125"/>
      <c r="C9" s="38">
        <f>'Payroll Summary'!B13</f>
        <v>0</v>
      </c>
    </row>
    <row r="10" spans="1:8" x14ac:dyDescent="0.2">
      <c r="A10" s="125" t="s">
        <v>17</v>
      </c>
      <c r="B10" s="125"/>
      <c r="C10" s="125">
        <f>'Payroll Summary'!C13</f>
        <v>0</v>
      </c>
      <c r="E10" s="3" t="s">
        <v>92</v>
      </c>
      <c r="F10" s="3">
        <f>'Payroll Summary'!H13</f>
        <v>0</v>
      </c>
    </row>
    <row r="11" spans="1:8" x14ac:dyDescent="0.2">
      <c r="A11" s="125" t="s">
        <v>66</v>
      </c>
      <c r="B11" s="125"/>
      <c r="C11" s="125">
        <f>'Payroll Summary'!D13</f>
        <v>0</v>
      </c>
    </row>
    <row r="12" spans="1:8" x14ac:dyDescent="0.2">
      <c r="A12" s="123" t="s">
        <v>18</v>
      </c>
      <c r="B12" s="123"/>
      <c r="C12" s="202">
        <f>'Payroll Summary'!F13</f>
        <v>0</v>
      </c>
    </row>
    <row r="13" spans="1:8" x14ac:dyDescent="0.2">
      <c r="A13" s="123" t="s">
        <v>39</v>
      </c>
      <c r="B13" s="123"/>
      <c r="C13" s="202">
        <f>'Payroll Summary'!G13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Summary'!J13</f>
        <v>0</v>
      </c>
      <c r="C18" s="123" t="s">
        <v>6</v>
      </c>
      <c r="D18" s="143"/>
      <c r="F18" s="143">
        <f>'Payroll Summary'!N13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Summary'!Q13</f>
        <v>0</v>
      </c>
    </row>
    <row r="22" spans="1:7" x14ac:dyDescent="0.2">
      <c r="C22" s="123" t="s">
        <v>54</v>
      </c>
      <c r="D22" s="143"/>
      <c r="F22" s="143">
        <f>'Payroll Summary'!R13</f>
        <v>0</v>
      </c>
    </row>
    <row r="23" spans="1:7" x14ac:dyDescent="0.2">
      <c r="C23" s="123" t="s">
        <v>52</v>
      </c>
      <c r="D23" s="143"/>
      <c r="E23" s="144"/>
      <c r="F23" s="143">
        <f>'Payroll Summary'!S13</f>
        <v>0</v>
      </c>
    </row>
    <row r="24" spans="1:7" x14ac:dyDescent="0.2">
      <c r="C24" s="3" t="s">
        <v>38</v>
      </c>
      <c r="D24" s="138"/>
      <c r="F24" s="138">
        <f>'Payroll Summary'!T13</f>
        <v>0</v>
      </c>
    </row>
    <row r="25" spans="1:7" x14ac:dyDescent="0.2">
      <c r="C25" s="3" t="s">
        <v>211</v>
      </c>
      <c r="D25" s="138"/>
      <c r="F25" s="138">
        <f>'Payroll Summary'!U13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Summary'!X13</f>
        <v>0</v>
      </c>
    </row>
    <row r="31" spans="1:7" x14ac:dyDescent="0.2">
      <c r="C31" s="123" t="s">
        <v>49</v>
      </c>
      <c r="D31" s="138"/>
      <c r="F31" s="143">
        <f>'Payroll Summary'!W13</f>
        <v>0</v>
      </c>
    </row>
    <row r="32" spans="1:7" x14ac:dyDescent="0.2">
      <c r="C32" s="123" t="s">
        <v>53</v>
      </c>
      <c r="F32" s="139">
        <f>'Payroll Summary'!Y13</f>
        <v>0</v>
      </c>
    </row>
    <row r="33" spans="1:7" x14ac:dyDescent="0.2">
      <c r="C33" s="123" t="s">
        <v>212</v>
      </c>
      <c r="F33" s="145">
        <f>'Payroll Summary'!Z13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Summary'!E14</f>
        <v>0</v>
      </c>
    </row>
    <row r="9" spans="1:8" x14ac:dyDescent="0.2">
      <c r="A9" s="125" t="s">
        <v>16</v>
      </c>
      <c r="B9" s="125"/>
      <c r="C9" s="38">
        <f>'Payroll Summary'!B14</f>
        <v>0</v>
      </c>
    </row>
    <row r="10" spans="1:8" x14ac:dyDescent="0.2">
      <c r="A10" s="125" t="s">
        <v>17</v>
      </c>
      <c r="B10" s="125"/>
      <c r="C10" s="125">
        <f>'Payroll Summary'!C14</f>
        <v>0</v>
      </c>
      <c r="E10" s="3" t="s">
        <v>92</v>
      </c>
      <c r="F10" s="3">
        <f>'Payroll Summary'!H14</f>
        <v>0</v>
      </c>
    </row>
    <row r="11" spans="1:8" x14ac:dyDescent="0.2">
      <c r="A11" s="125" t="s">
        <v>66</v>
      </c>
      <c r="B11" s="125"/>
      <c r="C11" s="125">
        <f>'Payroll Summary'!D14</f>
        <v>0</v>
      </c>
    </row>
    <row r="12" spans="1:8" x14ac:dyDescent="0.2">
      <c r="A12" s="123" t="s">
        <v>18</v>
      </c>
      <c r="B12" s="123"/>
      <c r="C12" s="202">
        <f>'Payroll Summary'!F14</f>
        <v>0</v>
      </c>
    </row>
    <row r="13" spans="1:8" x14ac:dyDescent="0.2">
      <c r="A13" s="123" t="s">
        <v>39</v>
      </c>
      <c r="B13" s="123"/>
      <c r="C13" s="202">
        <f>'Payroll Summary'!G14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Summary'!J14</f>
        <v>0</v>
      </c>
      <c r="C18" s="123" t="s">
        <v>6</v>
      </c>
      <c r="D18" s="143"/>
      <c r="F18" s="143">
        <f>'Payroll Summary'!N14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Summary'!Q14</f>
        <v>0</v>
      </c>
    </row>
    <row r="22" spans="1:7" x14ac:dyDescent="0.2">
      <c r="C22" s="123" t="s">
        <v>54</v>
      </c>
      <c r="D22" s="143"/>
      <c r="F22" s="143">
        <f>'Payroll Summary'!R14</f>
        <v>0</v>
      </c>
    </row>
    <row r="23" spans="1:7" x14ac:dyDescent="0.2">
      <c r="C23" s="123" t="s">
        <v>52</v>
      </c>
      <c r="D23" s="143"/>
      <c r="E23" s="144"/>
      <c r="F23" s="143">
        <f>'Payroll Summary'!S14</f>
        <v>0</v>
      </c>
    </row>
    <row r="24" spans="1:7" x14ac:dyDescent="0.2">
      <c r="C24" s="3" t="s">
        <v>38</v>
      </c>
      <c r="D24" s="138"/>
      <c r="F24" s="138">
        <f>'Payroll Summary'!T14</f>
        <v>0</v>
      </c>
    </row>
    <row r="25" spans="1:7" x14ac:dyDescent="0.2">
      <c r="C25" s="3" t="s">
        <v>211</v>
      </c>
      <c r="D25" s="138"/>
      <c r="F25" s="138">
        <f>'Payroll Summary'!U14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Summary'!X14</f>
        <v>0</v>
      </c>
    </row>
    <row r="31" spans="1:7" x14ac:dyDescent="0.2">
      <c r="C31" s="123" t="s">
        <v>49</v>
      </c>
      <c r="D31" s="138"/>
      <c r="F31" s="143">
        <f>'Payroll Summary'!W14</f>
        <v>0</v>
      </c>
    </row>
    <row r="32" spans="1:7" x14ac:dyDescent="0.2">
      <c r="C32" s="123" t="s">
        <v>53</v>
      </c>
      <c r="F32" s="139">
        <f>'Payroll Summary'!Y14</f>
        <v>0</v>
      </c>
    </row>
    <row r="33" spans="1:7" x14ac:dyDescent="0.2">
      <c r="C33" s="123" t="s">
        <v>212</v>
      </c>
      <c r="F33" s="145">
        <f>'Payroll Summary'!Z14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Summary'!E15</f>
        <v>0</v>
      </c>
    </row>
    <row r="9" spans="1:8" x14ac:dyDescent="0.2">
      <c r="A9" s="125" t="s">
        <v>16</v>
      </c>
      <c r="B9" s="125"/>
      <c r="C9" s="38">
        <f>'Payroll Summary'!B15</f>
        <v>0</v>
      </c>
    </row>
    <row r="10" spans="1:8" x14ac:dyDescent="0.2">
      <c r="A10" s="125" t="s">
        <v>17</v>
      </c>
      <c r="B10" s="125"/>
      <c r="C10" s="125">
        <f>'Payroll Summary'!C15</f>
        <v>0</v>
      </c>
      <c r="E10" s="3" t="s">
        <v>92</v>
      </c>
      <c r="F10" s="3">
        <f>'Payroll Summary'!H15</f>
        <v>0</v>
      </c>
    </row>
    <row r="11" spans="1:8" x14ac:dyDescent="0.2">
      <c r="A11" s="125" t="s">
        <v>66</v>
      </c>
      <c r="B11" s="125"/>
      <c r="C11" s="125">
        <f>'Payroll Summary'!D15</f>
        <v>0</v>
      </c>
    </row>
    <row r="12" spans="1:8" x14ac:dyDescent="0.2">
      <c r="A12" s="123" t="s">
        <v>18</v>
      </c>
      <c r="B12" s="123"/>
      <c r="C12" s="202">
        <f>'Payroll Summary'!F15</f>
        <v>0</v>
      </c>
    </row>
    <row r="13" spans="1:8" x14ac:dyDescent="0.2">
      <c r="A13" s="123" t="s">
        <v>39</v>
      </c>
      <c r="B13" s="123"/>
      <c r="C13" s="202">
        <f>'Payroll Summary'!G15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Summary'!J15</f>
        <v>0</v>
      </c>
      <c r="C18" s="123" t="s">
        <v>6</v>
      </c>
      <c r="D18" s="143"/>
      <c r="F18" s="143">
        <f>'Payroll Summary'!N15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Summary'!Q15</f>
        <v>0</v>
      </c>
    </row>
    <row r="22" spans="1:7" x14ac:dyDescent="0.2">
      <c r="C22" s="123" t="s">
        <v>54</v>
      </c>
      <c r="D22" s="143"/>
      <c r="F22" s="143">
        <f>'Payroll Summary'!R15</f>
        <v>0</v>
      </c>
    </row>
    <row r="23" spans="1:7" x14ac:dyDescent="0.2">
      <c r="C23" s="123" t="s">
        <v>52</v>
      </c>
      <c r="D23" s="143"/>
      <c r="E23" s="144"/>
      <c r="F23" s="143">
        <f>'Payroll Summary'!S15</f>
        <v>0</v>
      </c>
    </row>
    <row r="24" spans="1:7" x14ac:dyDescent="0.2">
      <c r="C24" s="3" t="s">
        <v>38</v>
      </c>
      <c r="D24" s="138"/>
      <c r="F24" s="138">
        <f>'Payroll Summary'!T15</f>
        <v>0</v>
      </c>
    </row>
    <row r="25" spans="1:7" x14ac:dyDescent="0.2">
      <c r="C25" s="3" t="s">
        <v>211</v>
      </c>
      <c r="D25" s="138"/>
      <c r="F25" s="138">
        <f>'Payroll Summary'!U15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Summary'!X15</f>
        <v>0</v>
      </c>
    </row>
    <row r="31" spans="1:7" x14ac:dyDescent="0.2">
      <c r="C31" s="123" t="s">
        <v>49</v>
      </c>
      <c r="D31" s="138"/>
      <c r="F31" s="143">
        <f>'Payroll Summary'!W15</f>
        <v>0</v>
      </c>
    </row>
    <row r="32" spans="1:7" x14ac:dyDescent="0.2">
      <c r="C32" s="123" t="s">
        <v>53</v>
      </c>
      <c r="F32" s="139">
        <f>'Payroll Summary'!Y15</f>
        <v>0</v>
      </c>
    </row>
    <row r="33" spans="1:7" x14ac:dyDescent="0.2">
      <c r="C33" s="123" t="s">
        <v>212</v>
      </c>
      <c r="F33" s="145">
        <f>'Payroll Summary'!Z15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indexed="27"/>
    <pageSetUpPr fitToPage="1"/>
  </sheetPr>
  <dimension ref="A6:H88"/>
  <sheetViews>
    <sheetView view="pageBreakPreview" topLeftCell="A31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Summary'!E16</f>
        <v>0</v>
      </c>
    </row>
    <row r="9" spans="1:8" x14ac:dyDescent="0.2">
      <c r="A9" s="125" t="s">
        <v>16</v>
      </c>
      <c r="B9" s="125"/>
      <c r="C9" s="38">
        <f>'Payroll Summary'!B16</f>
        <v>0</v>
      </c>
    </row>
    <row r="10" spans="1:8" x14ac:dyDescent="0.2">
      <c r="A10" s="125" t="s">
        <v>17</v>
      </c>
      <c r="B10" s="125"/>
      <c r="C10" s="125">
        <f>'Payroll Summary'!C16</f>
        <v>0</v>
      </c>
      <c r="E10" s="3" t="s">
        <v>92</v>
      </c>
      <c r="F10" s="3">
        <f>'Payroll Summary'!H16</f>
        <v>0</v>
      </c>
    </row>
    <row r="11" spans="1:8" x14ac:dyDescent="0.2">
      <c r="A11" s="125" t="s">
        <v>66</v>
      </c>
      <c r="B11" s="125"/>
      <c r="C11" s="125">
        <f>'Payroll Summary'!D16</f>
        <v>0</v>
      </c>
    </row>
    <row r="12" spans="1:8" x14ac:dyDescent="0.2">
      <c r="A12" s="123" t="s">
        <v>18</v>
      </c>
      <c r="B12" s="123"/>
      <c r="C12" s="202">
        <f>'Payroll Summary'!F16</f>
        <v>0</v>
      </c>
    </row>
    <row r="13" spans="1:8" x14ac:dyDescent="0.2">
      <c r="A13" s="123" t="s">
        <v>39</v>
      </c>
      <c r="B13" s="123"/>
      <c r="C13" s="202">
        <f>'Payroll Summary'!G16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Summary'!J16</f>
        <v>0</v>
      </c>
      <c r="C18" s="123" t="s">
        <v>6</v>
      </c>
      <c r="D18" s="143"/>
      <c r="F18" s="143">
        <f>'Payroll Summary'!N16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Summary'!Q16</f>
        <v>0</v>
      </c>
    </row>
    <row r="22" spans="1:7" x14ac:dyDescent="0.2">
      <c r="C22" s="123" t="s">
        <v>54</v>
      </c>
      <c r="D22" s="143"/>
      <c r="F22" s="143">
        <f>'Payroll Summary'!R16</f>
        <v>0</v>
      </c>
    </row>
    <row r="23" spans="1:7" x14ac:dyDescent="0.2">
      <c r="C23" s="123" t="s">
        <v>52</v>
      </c>
      <c r="D23" s="143"/>
      <c r="E23" s="144"/>
      <c r="F23" s="143">
        <f>'Payroll Summary'!S16</f>
        <v>0</v>
      </c>
    </row>
    <row r="24" spans="1:7" x14ac:dyDescent="0.2">
      <c r="C24" s="3" t="s">
        <v>38</v>
      </c>
      <c r="D24" s="138"/>
      <c r="F24" s="138">
        <f>'Payroll Summary'!T16</f>
        <v>0</v>
      </c>
    </row>
    <row r="25" spans="1:7" x14ac:dyDescent="0.2">
      <c r="C25" s="3" t="s">
        <v>211</v>
      </c>
      <c r="D25" s="138"/>
      <c r="F25" s="138">
        <f>'Payroll Summary'!U16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Summary'!X16</f>
        <v>0</v>
      </c>
    </row>
    <row r="31" spans="1:7" x14ac:dyDescent="0.2">
      <c r="C31" s="123" t="s">
        <v>49</v>
      </c>
      <c r="D31" s="138"/>
      <c r="F31" s="143">
        <f>'Payroll Summary'!W16</f>
        <v>0</v>
      </c>
    </row>
    <row r="32" spans="1:7" x14ac:dyDescent="0.2">
      <c r="C32" s="123" t="s">
        <v>53</v>
      </c>
      <c r="F32" s="139">
        <f>'Payroll Summary'!Y16</f>
        <v>0</v>
      </c>
    </row>
    <row r="33" spans="1:7" x14ac:dyDescent="0.2">
      <c r="C33" s="123" t="s">
        <v>212</v>
      </c>
      <c r="F33" s="145">
        <f>'Payroll Summary'!Z16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indexed="27"/>
    <pageSetUpPr fitToPage="1"/>
  </sheetPr>
  <dimension ref="A6:H88"/>
  <sheetViews>
    <sheetView view="pageBreakPreview" topLeftCell="A37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Summary'!E17</f>
        <v>0</v>
      </c>
    </row>
    <row r="9" spans="1:8" x14ac:dyDescent="0.2">
      <c r="A9" s="125" t="s">
        <v>16</v>
      </c>
      <c r="B9" s="125"/>
      <c r="C9" s="38">
        <f>'Payroll Summary'!B17</f>
        <v>0</v>
      </c>
    </row>
    <row r="10" spans="1:8" x14ac:dyDescent="0.2">
      <c r="A10" s="125" t="s">
        <v>17</v>
      </c>
      <c r="B10" s="125"/>
      <c r="C10" s="125">
        <f>'Payroll Summary'!C17</f>
        <v>0</v>
      </c>
      <c r="E10" s="3" t="s">
        <v>92</v>
      </c>
      <c r="F10" s="3">
        <f>'Payroll Summary'!H17</f>
        <v>0</v>
      </c>
    </row>
    <row r="11" spans="1:8" x14ac:dyDescent="0.2">
      <c r="A11" s="125" t="s">
        <v>66</v>
      </c>
      <c r="B11" s="125"/>
      <c r="C11" s="125">
        <f>'Payroll Summary'!D17</f>
        <v>0</v>
      </c>
    </row>
    <row r="12" spans="1:8" x14ac:dyDescent="0.2">
      <c r="A12" s="123" t="s">
        <v>18</v>
      </c>
      <c r="B12" s="123"/>
      <c r="C12" s="202">
        <f>'Payroll Summary'!F17</f>
        <v>0</v>
      </c>
    </row>
    <row r="13" spans="1:8" x14ac:dyDescent="0.2">
      <c r="A13" s="123" t="s">
        <v>39</v>
      </c>
      <c r="B13" s="123"/>
      <c r="C13" s="202">
        <f>'Payroll Summary'!G17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Summary'!J17</f>
        <v>0</v>
      </c>
      <c r="C18" s="123" t="s">
        <v>6</v>
      </c>
      <c r="D18" s="143"/>
      <c r="F18" s="143">
        <f>'Payroll Summary'!N17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Summary'!Q17</f>
        <v>0</v>
      </c>
    </row>
    <row r="22" spans="1:7" x14ac:dyDescent="0.2">
      <c r="C22" s="123" t="s">
        <v>54</v>
      </c>
      <c r="D22" s="143"/>
      <c r="F22" s="143">
        <f>'Payroll Summary'!R17</f>
        <v>0</v>
      </c>
    </row>
    <row r="23" spans="1:7" x14ac:dyDescent="0.2">
      <c r="C23" s="123" t="s">
        <v>52</v>
      </c>
      <c r="D23" s="143"/>
      <c r="E23" s="144"/>
      <c r="F23" s="143">
        <f>'Payroll Summary'!S17</f>
        <v>0</v>
      </c>
    </row>
    <row r="24" spans="1:7" x14ac:dyDescent="0.2">
      <c r="C24" s="3" t="s">
        <v>38</v>
      </c>
      <c r="D24" s="138"/>
      <c r="F24" s="138">
        <f>'Payroll Summary'!T17</f>
        <v>0</v>
      </c>
    </row>
    <row r="25" spans="1:7" x14ac:dyDescent="0.2">
      <c r="C25" s="3" t="s">
        <v>211</v>
      </c>
      <c r="D25" s="138"/>
      <c r="F25" s="138">
        <f>'Payroll Summary'!U17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Summary'!X17</f>
        <v>0</v>
      </c>
    </row>
    <row r="31" spans="1:7" x14ac:dyDescent="0.2">
      <c r="C31" s="123" t="s">
        <v>49</v>
      </c>
      <c r="D31" s="138"/>
      <c r="F31" s="143">
        <f>'Payroll Summary'!W17</f>
        <v>0</v>
      </c>
    </row>
    <row r="32" spans="1:7" x14ac:dyDescent="0.2">
      <c r="C32" s="123" t="s">
        <v>53</v>
      </c>
      <c r="F32" s="139">
        <f>'Payroll Summary'!Y17</f>
        <v>0</v>
      </c>
    </row>
    <row r="33" spans="1:7" x14ac:dyDescent="0.2">
      <c r="C33" s="123" t="s">
        <v>212</v>
      </c>
      <c r="F33" s="145">
        <f>'Payroll Summary'!Z17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27"/>
    <pageSetUpPr fitToPage="1"/>
  </sheetPr>
  <dimension ref="A6:H88"/>
  <sheetViews>
    <sheetView view="pageBreakPreview" topLeftCell="A34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Summary'!E18</f>
        <v>0</v>
      </c>
    </row>
    <row r="9" spans="1:8" x14ac:dyDescent="0.2">
      <c r="A9" s="125" t="s">
        <v>16</v>
      </c>
      <c r="B9" s="125"/>
      <c r="C9" s="38">
        <f>'Payroll Summary'!B18</f>
        <v>0</v>
      </c>
    </row>
    <row r="10" spans="1:8" x14ac:dyDescent="0.2">
      <c r="A10" s="125" t="s">
        <v>17</v>
      </c>
      <c r="B10" s="125"/>
      <c r="C10" s="125">
        <f>'Payroll Summary'!C18</f>
        <v>0</v>
      </c>
      <c r="E10" s="3" t="s">
        <v>92</v>
      </c>
      <c r="F10" s="3">
        <f>'Payroll Summary'!H18</f>
        <v>0</v>
      </c>
    </row>
    <row r="11" spans="1:8" x14ac:dyDescent="0.2">
      <c r="A11" s="125" t="s">
        <v>66</v>
      </c>
      <c r="B11" s="125"/>
      <c r="C11" s="125">
        <f>'Payroll Summary'!D18</f>
        <v>0</v>
      </c>
    </row>
    <row r="12" spans="1:8" x14ac:dyDescent="0.2">
      <c r="A12" s="123" t="s">
        <v>18</v>
      </c>
      <c r="B12" s="123"/>
      <c r="C12" s="202">
        <f>'Payroll Summary'!F18</f>
        <v>0</v>
      </c>
    </row>
    <row r="13" spans="1:8" x14ac:dyDescent="0.2">
      <c r="A13" s="123" t="s">
        <v>39</v>
      </c>
      <c r="B13" s="123"/>
      <c r="C13" s="202">
        <f>'Payroll Summary'!G18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Summary'!J18</f>
        <v>0</v>
      </c>
      <c r="C18" s="123" t="s">
        <v>6</v>
      </c>
      <c r="D18" s="143"/>
      <c r="F18" s="143">
        <f>'Payroll Summary'!N18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Summary'!Q18</f>
        <v>0</v>
      </c>
    </row>
    <row r="22" spans="1:7" x14ac:dyDescent="0.2">
      <c r="C22" s="123" t="s">
        <v>54</v>
      </c>
      <c r="D22" s="143"/>
      <c r="F22" s="143">
        <f>'Payroll Summary'!R18</f>
        <v>0</v>
      </c>
    </row>
    <row r="23" spans="1:7" x14ac:dyDescent="0.2">
      <c r="C23" s="123" t="s">
        <v>52</v>
      </c>
      <c r="D23" s="143"/>
      <c r="E23" s="144"/>
      <c r="F23" s="143">
        <f>'Payroll Summary'!S18</f>
        <v>0</v>
      </c>
    </row>
    <row r="24" spans="1:7" x14ac:dyDescent="0.2">
      <c r="C24" s="3" t="s">
        <v>38</v>
      </c>
      <c r="D24" s="138"/>
      <c r="F24" s="138">
        <f>'Payroll Summary'!T18</f>
        <v>0</v>
      </c>
    </row>
    <row r="25" spans="1:7" x14ac:dyDescent="0.2">
      <c r="C25" s="3" t="s">
        <v>211</v>
      </c>
      <c r="D25" s="138"/>
      <c r="F25" s="138">
        <f>'Payroll Summary'!U18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Summary'!X18</f>
        <v>0</v>
      </c>
    </row>
    <row r="31" spans="1:7" x14ac:dyDescent="0.2">
      <c r="C31" s="123" t="s">
        <v>49</v>
      </c>
      <c r="D31" s="138"/>
      <c r="F31" s="143">
        <f>'Payroll Summary'!W18</f>
        <v>0</v>
      </c>
    </row>
    <row r="32" spans="1:7" x14ac:dyDescent="0.2">
      <c r="C32" s="123" t="s">
        <v>53</v>
      </c>
      <c r="F32" s="139">
        <f>'Payroll Summary'!Y18</f>
        <v>0</v>
      </c>
    </row>
    <row r="33" spans="1:7" x14ac:dyDescent="0.2">
      <c r="C33" s="123" t="s">
        <v>212</v>
      </c>
      <c r="F33" s="145">
        <f>'Payroll Summary'!Z18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indexed="27"/>
    <pageSetUpPr fitToPage="1"/>
  </sheetPr>
  <dimension ref="A6:H88"/>
  <sheetViews>
    <sheetView view="pageBreakPreview" topLeftCell="A37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Summary'!E19</f>
        <v>0</v>
      </c>
    </row>
    <row r="9" spans="1:8" x14ac:dyDescent="0.2">
      <c r="A9" s="125" t="s">
        <v>16</v>
      </c>
      <c r="B9" s="125"/>
      <c r="C9" s="38">
        <f>'Payroll Summary'!B19</f>
        <v>0</v>
      </c>
    </row>
    <row r="10" spans="1:8" x14ac:dyDescent="0.2">
      <c r="A10" s="125" t="s">
        <v>17</v>
      </c>
      <c r="B10" s="125"/>
      <c r="C10" s="125">
        <f>'Payroll Summary'!C19</f>
        <v>0</v>
      </c>
      <c r="E10" s="3" t="s">
        <v>92</v>
      </c>
      <c r="F10" s="3">
        <f>'Payroll Summary'!H19</f>
        <v>0</v>
      </c>
    </row>
    <row r="11" spans="1:8" x14ac:dyDescent="0.2">
      <c r="A11" s="125" t="s">
        <v>66</v>
      </c>
      <c r="B11" s="125"/>
      <c r="C11" s="125">
        <f>'Payroll Summary'!D19</f>
        <v>0</v>
      </c>
    </row>
    <row r="12" spans="1:8" x14ac:dyDescent="0.2">
      <c r="A12" s="123" t="s">
        <v>18</v>
      </c>
      <c r="B12" s="123"/>
      <c r="C12" s="202">
        <f>'Payroll Summary'!F19</f>
        <v>0</v>
      </c>
    </row>
    <row r="13" spans="1:8" x14ac:dyDescent="0.2">
      <c r="A13" s="123" t="s">
        <v>39</v>
      </c>
      <c r="B13" s="123"/>
      <c r="C13" s="202">
        <f>'Payroll Summary'!G19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Summary'!J19</f>
        <v>0</v>
      </c>
      <c r="C18" s="123" t="s">
        <v>6</v>
      </c>
      <c r="D18" s="143"/>
      <c r="F18" s="143">
        <f>'Payroll Summary'!N19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Summary'!Q19</f>
        <v>0</v>
      </c>
    </row>
    <row r="22" spans="1:7" x14ac:dyDescent="0.2">
      <c r="C22" s="123" t="s">
        <v>54</v>
      </c>
      <c r="D22" s="143"/>
      <c r="F22" s="143">
        <f>'Payroll Summary'!R19</f>
        <v>0</v>
      </c>
    </row>
    <row r="23" spans="1:7" x14ac:dyDescent="0.2">
      <c r="C23" s="123" t="s">
        <v>52</v>
      </c>
      <c r="D23" s="143"/>
      <c r="E23" s="144"/>
      <c r="F23" s="143">
        <f>'Payroll Summary'!S19</f>
        <v>0</v>
      </c>
    </row>
    <row r="24" spans="1:7" x14ac:dyDescent="0.2">
      <c r="C24" s="3" t="s">
        <v>38</v>
      </c>
      <c r="D24" s="138"/>
      <c r="F24" s="138">
        <f>'Payroll Summary'!T19</f>
        <v>0</v>
      </c>
    </row>
    <row r="25" spans="1:7" x14ac:dyDescent="0.2">
      <c r="C25" s="3" t="s">
        <v>211</v>
      </c>
      <c r="D25" s="138"/>
      <c r="F25" s="138">
        <f>'Payroll Summary'!U19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Summary'!X19</f>
        <v>0</v>
      </c>
    </row>
    <row r="31" spans="1:7" x14ac:dyDescent="0.2">
      <c r="C31" s="123" t="s">
        <v>49</v>
      </c>
      <c r="D31" s="138"/>
      <c r="F31" s="143">
        <f>'Payroll Summary'!W19</f>
        <v>0</v>
      </c>
    </row>
    <row r="32" spans="1:7" x14ac:dyDescent="0.2">
      <c r="C32" s="123" t="s">
        <v>53</v>
      </c>
      <c r="F32" s="139">
        <f>'Payroll Summary'!Y19</f>
        <v>0</v>
      </c>
    </row>
    <row r="33" spans="1:7" x14ac:dyDescent="0.2">
      <c r="C33" s="123" t="s">
        <v>212</v>
      </c>
      <c r="F33" s="145">
        <f>'Payroll Summary'!Z19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indexed="27"/>
    <pageSetUpPr fitToPage="1"/>
  </sheetPr>
  <dimension ref="A6:H88"/>
  <sheetViews>
    <sheetView view="pageBreakPreview" topLeftCell="C25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Summary'!E20</f>
        <v>0</v>
      </c>
    </row>
    <row r="9" spans="1:8" x14ac:dyDescent="0.2">
      <c r="A9" s="125" t="s">
        <v>16</v>
      </c>
      <c r="B9" s="125"/>
      <c r="C9" s="38">
        <f>'Payroll Summary'!B20</f>
        <v>0</v>
      </c>
    </row>
    <row r="10" spans="1:8" x14ac:dyDescent="0.2">
      <c r="A10" s="125" t="s">
        <v>17</v>
      </c>
      <c r="B10" s="125"/>
      <c r="C10" s="125">
        <f>'Payroll Summary'!C20</f>
        <v>0</v>
      </c>
      <c r="E10" s="3" t="s">
        <v>92</v>
      </c>
      <c r="F10" s="3">
        <f>'Payroll Summary'!H20</f>
        <v>0</v>
      </c>
    </row>
    <row r="11" spans="1:8" x14ac:dyDescent="0.2">
      <c r="A11" s="125" t="s">
        <v>66</v>
      </c>
      <c r="B11" s="125"/>
      <c r="C11" s="125">
        <f>'Payroll Summary'!D20</f>
        <v>0</v>
      </c>
    </row>
    <row r="12" spans="1:8" x14ac:dyDescent="0.2">
      <c r="A12" s="123" t="s">
        <v>18</v>
      </c>
      <c r="B12" s="123"/>
      <c r="C12" s="202">
        <f>'Payroll Summary'!F20</f>
        <v>0</v>
      </c>
    </row>
    <row r="13" spans="1:8" x14ac:dyDescent="0.2">
      <c r="A13" s="123" t="s">
        <v>39</v>
      </c>
      <c r="B13" s="123"/>
      <c r="C13" s="202">
        <f>'Payroll Summary'!G20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Summary'!I20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Summary'!J20</f>
        <v>0</v>
      </c>
      <c r="C18" s="123" t="s">
        <v>6</v>
      </c>
      <c r="D18" s="143"/>
      <c r="F18" s="143">
        <f>'Payroll Summary'!N20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Summary'!O20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Summary'!P20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Summary'!Q20</f>
        <v>0</v>
      </c>
    </row>
    <row r="22" spans="1:7" x14ac:dyDescent="0.2">
      <c r="C22" s="123" t="s">
        <v>54</v>
      </c>
      <c r="D22" s="143"/>
      <c r="F22" s="143">
        <f>'Payroll Summary'!R20</f>
        <v>0</v>
      </c>
    </row>
    <row r="23" spans="1:7" x14ac:dyDescent="0.2">
      <c r="C23" s="123" t="s">
        <v>52</v>
      </c>
      <c r="D23" s="143"/>
      <c r="E23" s="144"/>
      <c r="F23" s="143">
        <f>'Payroll Summary'!S20</f>
        <v>0</v>
      </c>
    </row>
    <row r="24" spans="1:7" x14ac:dyDescent="0.2">
      <c r="C24" s="3" t="s">
        <v>38</v>
      </c>
      <c r="D24" s="138"/>
      <c r="F24" s="138">
        <f>'Payroll Summary'!T20</f>
        <v>0</v>
      </c>
    </row>
    <row r="25" spans="1:7" x14ac:dyDescent="0.2">
      <c r="C25" s="3" t="s">
        <v>211</v>
      </c>
      <c r="D25" s="138"/>
      <c r="F25" s="138">
        <f>'Payroll Summary'!U20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Summary'!X20</f>
        <v>0</v>
      </c>
    </row>
    <row r="31" spans="1:7" x14ac:dyDescent="0.2">
      <c r="C31" s="123" t="s">
        <v>49</v>
      </c>
      <c r="D31" s="138"/>
      <c r="F31" s="143">
        <f>'Payroll Summary'!W20</f>
        <v>0</v>
      </c>
    </row>
    <row r="32" spans="1:7" x14ac:dyDescent="0.2">
      <c r="C32" s="123" t="s">
        <v>53</v>
      </c>
      <c r="F32" s="139">
        <f>'Payroll Summary'!Y20</f>
        <v>0</v>
      </c>
    </row>
    <row r="33" spans="1:7" x14ac:dyDescent="0.2">
      <c r="C33" s="123" t="s">
        <v>212</v>
      </c>
      <c r="F33" s="145">
        <f>'Payroll Summary'!Z20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Summary'!AB20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indexed="27"/>
    <pageSetUpPr fitToPage="1"/>
  </sheetPr>
  <dimension ref="A6:H88"/>
  <sheetViews>
    <sheetView view="pageBreakPreview" topLeftCell="A31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Summary'!E21</f>
        <v>0</v>
      </c>
    </row>
    <row r="9" spans="1:8" x14ac:dyDescent="0.2">
      <c r="A9" s="125" t="s">
        <v>16</v>
      </c>
      <c r="B9" s="125"/>
      <c r="C9" s="38">
        <f>'Payroll Summary'!B21</f>
        <v>0</v>
      </c>
    </row>
    <row r="10" spans="1:8" x14ac:dyDescent="0.2">
      <c r="A10" s="125" t="s">
        <v>17</v>
      </c>
      <c r="B10" s="125"/>
      <c r="C10" s="125">
        <f>'Payroll Summary'!C21</f>
        <v>0</v>
      </c>
      <c r="E10" s="3" t="s">
        <v>92</v>
      </c>
      <c r="F10" s="3">
        <f>'Payroll Summary'!H21</f>
        <v>0</v>
      </c>
    </row>
    <row r="11" spans="1:8" x14ac:dyDescent="0.2">
      <c r="A11" s="125" t="s">
        <v>66</v>
      </c>
      <c r="B11" s="125"/>
      <c r="C11" s="125">
        <f>'Payroll Summary'!D21</f>
        <v>0</v>
      </c>
    </row>
    <row r="12" spans="1:8" x14ac:dyDescent="0.2">
      <c r="A12" s="123" t="s">
        <v>18</v>
      </c>
      <c r="B12" s="123"/>
      <c r="C12" s="202">
        <f>'Payroll Summary'!F21</f>
        <v>0</v>
      </c>
    </row>
    <row r="13" spans="1:8" x14ac:dyDescent="0.2">
      <c r="A13" s="123" t="s">
        <v>39</v>
      </c>
      <c r="B13" s="123"/>
      <c r="C13" s="202">
        <f>'Payroll Summary'!G21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Summary'!I21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Summary'!J21</f>
        <v>0</v>
      </c>
      <c r="C18" s="123" t="s">
        <v>6</v>
      </c>
      <c r="D18" s="143"/>
      <c r="F18" s="143">
        <f>'Payroll Summary'!N21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Summary'!O21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Summary'!P21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Summary'!Q21</f>
        <v>0</v>
      </c>
    </row>
    <row r="22" spans="1:7" x14ac:dyDescent="0.2">
      <c r="C22" s="123" t="s">
        <v>54</v>
      </c>
      <c r="D22" s="143"/>
      <c r="F22" s="143">
        <f>'Payroll Summary'!R21</f>
        <v>0</v>
      </c>
    </row>
    <row r="23" spans="1:7" x14ac:dyDescent="0.2">
      <c r="C23" s="123" t="s">
        <v>52</v>
      </c>
      <c r="D23" s="143"/>
      <c r="E23" s="144"/>
      <c r="F23" s="143">
        <f>'Payroll Summary'!S21</f>
        <v>0</v>
      </c>
    </row>
    <row r="24" spans="1:7" x14ac:dyDescent="0.2">
      <c r="C24" s="3" t="s">
        <v>38</v>
      </c>
      <c r="D24" s="138"/>
      <c r="F24" s="138">
        <f>'Payroll Summary'!T21</f>
        <v>0</v>
      </c>
    </row>
    <row r="25" spans="1:7" x14ac:dyDescent="0.2">
      <c r="C25" s="3" t="s">
        <v>211</v>
      </c>
      <c r="D25" s="138"/>
      <c r="F25" s="138">
        <f>'Payroll Summary'!U21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Summary'!X21</f>
        <v>0</v>
      </c>
    </row>
    <row r="31" spans="1:7" x14ac:dyDescent="0.2">
      <c r="C31" s="123" t="s">
        <v>49</v>
      </c>
      <c r="D31" s="138"/>
      <c r="F31" s="143">
        <f>'Payroll Summary'!W21</f>
        <v>0</v>
      </c>
    </row>
    <row r="32" spans="1:7" x14ac:dyDescent="0.2">
      <c r="C32" s="123" t="s">
        <v>53</v>
      </c>
      <c r="F32" s="139">
        <f>'Payroll Summary'!Y21</f>
        <v>0</v>
      </c>
    </row>
    <row r="33" spans="1:7" x14ac:dyDescent="0.2">
      <c r="C33" s="123" t="s">
        <v>212</v>
      </c>
      <c r="F33" s="145">
        <f>'Payroll Summary'!Z21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Summary'!AB21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>
    <tabColor indexed="27"/>
    <pageSetUpPr fitToPage="1"/>
  </sheetPr>
  <dimension ref="A6:H88"/>
  <sheetViews>
    <sheetView view="pageBreakPreview" topLeftCell="A37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Summary'!E22</f>
        <v>0</v>
      </c>
    </row>
    <row r="9" spans="1:8" x14ac:dyDescent="0.2">
      <c r="A9" s="125" t="s">
        <v>16</v>
      </c>
      <c r="B9" s="125"/>
      <c r="C9" s="38">
        <f>'Payroll Summary'!B22</f>
        <v>0</v>
      </c>
    </row>
    <row r="10" spans="1:8" x14ac:dyDescent="0.2">
      <c r="A10" s="125" t="s">
        <v>17</v>
      </c>
      <c r="B10" s="125"/>
      <c r="C10" s="125">
        <f>'Payroll Summary'!C22</f>
        <v>0</v>
      </c>
      <c r="E10" s="3" t="s">
        <v>92</v>
      </c>
      <c r="F10" s="3">
        <f>'Payroll Summary'!H22</f>
        <v>0</v>
      </c>
    </row>
    <row r="11" spans="1:8" x14ac:dyDescent="0.2">
      <c r="A11" s="125" t="s">
        <v>66</v>
      </c>
      <c r="B11" s="125"/>
      <c r="C11" s="125">
        <f>'Payroll Summary'!D22</f>
        <v>0</v>
      </c>
    </row>
    <row r="12" spans="1:8" x14ac:dyDescent="0.2">
      <c r="A12" s="123" t="s">
        <v>18</v>
      </c>
      <c r="B12" s="123"/>
      <c r="C12" s="202">
        <f>'Payroll Summary'!F22</f>
        <v>0</v>
      </c>
    </row>
    <row r="13" spans="1:8" x14ac:dyDescent="0.2">
      <c r="A13" s="123" t="s">
        <v>39</v>
      </c>
      <c r="B13" s="123"/>
      <c r="C13" s="202">
        <f>'Payroll Summary'!G22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Summary'!I22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Summary'!J22</f>
        <v>0</v>
      </c>
      <c r="C18" s="123" t="s">
        <v>6</v>
      </c>
      <c r="D18" s="143"/>
      <c r="F18" s="143">
        <f>'Payroll Summary'!N22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Summary'!O22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Summary'!P22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Summary'!Q22</f>
        <v>0</v>
      </c>
    </row>
    <row r="22" spans="1:7" x14ac:dyDescent="0.2">
      <c r="C22" s="123" t="s">
        <v>54</v>
      </c>
      <c r="D22" s="143"/>
      <c r="F22" s="143">
        <f>'Payroll Summary'!R22</f>
        <v>0</v>
      </c>
    </row>
    <row r="23" spans="1:7" x14ac:dyDescent="0.2">
      <c r="C23" s="123" t="s">
        <v>52</v>
      </c>
      <c r="D23" s="143"/>
      <c r="E23" s="144"/>
      <c r="F23" s="143">
        <f>'Payroll Summary'!S22</f>
        <v>0</v>
      </c>
    </row>
    <row r="24" spans="1:7" x14ac:dyDescent="0.2">
      <c r="C24" s="3" t="s">
        <v>38</v>
      </c>
      <c r="D24" s="138"/>
      <c r="F24" s="138">
        <f>'Payroll Summary'!T22</f>
        <v>0</v>
      </c>
    </row>
    <row r="25" spans="1:7" x14ac:dyDescent="0.2">
      <c r="C25" s="3" t="s">
        <v>211</v>
      </c>
      <c r="D25" s="138"/>
      <c r="F25" s="138">
        <f>'Payroll Summary'!U22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Summary'!X22</f>
        <v>0</v>
      </c>
    </row>
    <row r="31" spans="1:7" x14ac:dyDescent="0.2">
      <c r="C31" s="123" t="s">
        <v>49</v>
      </c>
      <c r="D31" s="138"/>
      <c r="F31" s="143">
        <f>'Payroll Summary'!W22</f>
        <v>0</v>
      </c>
    </row>
    <row r="32" spans="1:7" x14ac:dyDescent="0.2">
      <c r="C32" s="123" t="s">
        <v>53</v>
      </c>
      <c r="F32" s="139">
        <f>'Payroll Summary'!Y22</f>
        <v>0</v>
      </c>
    </row>
    <row r="33" spans="1:7" x14ac:dyDescent="0.2">
      <c r="C33" s="123" t="s">
        <v>212</v>
      </c>
      <c r="F33" s="145">
        <f>'Payroll Summary'!Z22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Summary'!AB22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27"/>
    <pageSetUpPr fitToPage="1"/>
  </sheetPr>
  <dimension ref="A6:H88"/>
  <sheetViews>
    <sheetView view="pageBreakPreview" topLeftCell="A34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Summary'!E23</f>
        <v>0</v>
      </c>
    </row>
    <row r="9" spans="1:8" x14ac:dyDescent="0.2">
      <c r="A9" s="125" t="s">
        <v>16</v>
      </c>
      <c r="B9" s="125"/>
      <c r="C9" s="38">
        <f>'Payroll Summary'!B23</f>
        <v>0</v>
      </c>
    </row>
    <row r="10" spans="1:8" x14ac:dyDescent="0.2">
      <c r="A10" s="125" t="s">
        <v>17</v>
      </c>
      <c r="B10" s="125"/>
      <c r="C10" s="125">
        <f>'Payroll Summary'!C23</f>
        <v>0</v>
      </c>
      <c r="E10" s="3" t="s">
        <v>92</v>
      </c>
      <c r="F10" s="3">
        <f>'Payroll Summary'!H23</f>
        <v>0</v>
      </c>
    </row>
    <row r="11" spans="1:8" x14ac:dyDescent="0.2">
      <c r="A11" s="125" t="s">
        <v>66</v>
      </c>
      <c r="B11" s="125"/>
      <c r="C11" s="125">
        <f>'Payroll Summary'!D23</f>
        <v>0</v>
      </c>
    </row>
    <row r="12" spans="1:8" x14ac:dyDescent="0.2">
      <c r="A12" s="123" t="s">
        <v>18</v>
      </c>
      <c r="B12" s="123"/>
      <c r="C12" s="202">
        <f>'Payroll Summary'!F23</f>
        <v>0</v>
      </c>
    </row>
    <row r="13" spans="1:8" x14ac:dyDescent="0.2">
      <c r="A13" s="123" t="s">
        <v>39</v>
      </c>
      <c r="B13" s="123"/>
      <c r="C13" s="202">
        <f>'Payroll Summary'!G23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Summary'!I23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Summary'!J23</f>
        <v>0</v>
      </c>
      <c r="C18" s="123" t="s">
        <v>6</v>
      </c>
      <c r="D18" s="143"/>
      <c r="F18" s="143">
        <f>'Payroll Summary'!N23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Summary'!O23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Summary'!P23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Summary'!Q23</f>
        <v>0</v>
      </c>
    </row>
    <row r="22" spans="1:7" x14ac:dyDescent="0.2">
      <c r="C22" s="123" t="s">
        <v>54</v>
      </c>
      <c r="D22" s="143"/>
      <c r="F22" s="143">
        <f>'Payroll Summary'!R23</f>
        <v>0</v>
      </c>
    </row>
    <row r="23" spans="1:7" x14ac:dyDescent="0.2">
      <c r="C23" s="123" t="s">
        <v>52</v>
      </c>
      <c r="D23" s="143"/>
      <c r="E23" s="144"/>
      <c r="F23" s="143">
        <f>'Payroll Summary'!S23</f>
        <v>0</v>
      </c>
    </row>
    <row r="24" spans="1:7" x14ac:dyDescent="0.2">
      <c r="C24" s="3" t="s">
        <v>38</v>
      </c>
      <c r="D24" s="138"/>
      <c r="F24" s="138">
        <f>'Payroll Summary'!T23</f>
        <v>0</v>
      </c>
    </row>
    <row r="25" spans="1:7" x14ac:dyDescent="0.2">
      <c r="C25" s="3" t="s">
        <v>211</v>
      </c>
      <c r="D25" s="138"/>
      <c r="F25" s="138">
        <f>'Payroll Summary'!U23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Summary'!X23</f>
        <v>0</v>
      </c>
    </row>
    <row r="31" spans="1:7" x14ac:dyDescent="0.2">
      <c r="C31" s="123" t="s">
        <v>49</v>
      </c>
      <c r="D31" s="138"/>
      <c r="F31" s="143">
        <f>'Payroll Summary'!W23</f>
        <v>0</v>
      </c>
    </row>
    <row r="32" spans="1:7" x14ac:dyDescent="0.2">
      <c r="C32" s="123" t="s">
        <v>53</v>
      </c>
      <c r="F32" s="139">
        <f>'Payroll Summary'!Y23</f>
        <v>0</v>
      </c>
    </row>
    <row r="33" spans="1:7" x14ac:dyDescent="0.2">
      <c r="C33" s="123" t="s">
        <v>212</v>
      </c>
      <c r="F33" s="145">
        <f>'Payroll Summary'!Z23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Summary'!AB23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27"/>
    <pageSetUpPr fitToPage="1"/>
  </sheetPr>
  <dimension ref="A6:H88"/>
  <sheetViews>
    <sheetView view="pageBreakPreview" topLeftCell="A34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Summary'!E24</f>
        <v>0</v>
      </c>
    </row>
    <row r="9" spans="1:8" x14ac:dyDescent="0.2">
      <c r="A9" s="125" t="s">
        <v>16</v>
      </c>
      <c r="B9" s="125"/>
      <c r="C9" s="38">
        <f>'Payroll Summary'!B24</f>
        <v>0</v>
      </c>
    </row>
    <row r="10" spans="1:8" x14ac:dyDescent="0.2">
      <c r="A10" s="125" t="s">
        <v>17</v>
      </c>
      <c r="B10" s="125"/>
      <c r="C10" s="125">
        <f>'Payroll Summary'!C24</f>
        <v>0</v>
      </c>
      <c r="E10" s="3" t="s">
        <v>92</v>
      </c>
      <c r="F10" s="3">
        <f>'Payroll Summary'!H24</f>
        <v>0</v>
      </c>
    </row>
    <row r="11" spans="1:8" x14ac:dyDescent="0.2">
      <c r="A11" s="125" t="s">
        <v>66</v>
      </c>
      <c r="B11" s="125"/>
      <c r="C11" s="125">
        <f>'Payroll Summary'!D24</f>
        <v>0</v>
      </c>
    </row>
    <row r="12" spans="1:8" x14ac:dyDescent="0.2">
      <c r="A12" s="123" t="s">
        <v>18</v>
      </c>
      <c r="B12" s="123"/>
      <c r="C12" s="202">
        <f>'Payroll Summary'!F24</f>
        <v>0</v>
      </c>
    </row>
    <row r="13" spans="1:8" x14ac:dyDescent="0.2">
      <c r="A13" s="123" t="s">
        <v>39</v>
      </c>
      <c r="B13" s="123"/>
      <c r="C13" s="202">
        <f>'Payroll Summary'!G24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Summary'!I24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Summary'!J24</f>
        <v>0</v>
      </c>
      <c r="C18" s="123" t="s">
        <v>6</v>
      </c>
      <c r="D18" s="143"/>
      <c r="F18" s="143">
        <f>'Payroll Summary'!N24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Summary'!O24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Summary'!P24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Summary'!Q24</f>
        <v>0</v>
      </c>
    </row>
    <row r="22" spans="1:7" x14ac:dyDescent="0.2">
      <c r="C22" s="123" t="s">
        <v>54</v>
      </c>
      <c r="D22" s="143"/>
      <c r="F22" s="143">
        <f>'Payroll Summary'!R24</f>
        <v>0</v>
      </c>
    </row>
    <row r="23" spans="1:7" x14ac:dyDescent="0.2">
      <c r="C23" s="123" t="s">
        <v>52</v>
      </c>
      <c r="D23" s="143"/>
      <c r="E23" s="144"/>
      <c r="F23" s="143">
        <f>'Payroll Summary'!S24</f>
        <v>0</v>
      </c>
    </row>
    <row r="24" spans="1:7" x14ac:dyDescent="0.2">
      <c r="C24" s="3" t="s">
        <v>38</v>
      </c>
      <c r="D24" s="138"/>
      <c r="F24" s="138">
        <f>'Payroll Summary'!T24</f>
        <v>0</v>
      </c>
    </row>
    <row r="25" spans="1:7" x14ac:dyDescent="0.2">
      <c r="C25" s="3" t="s">
        <v>211</v>
      </c>
      <c r="D25" s="138"/>
      <c r="F25" s="138">
        <f>'Payroll Summary'!U24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Summary'!X24</f>
        <v>0</v>
      </c>
    </row>
    <row r="31" spans="1:7" x14ac:dyDescent="0.2">
      <c r="C31" s="123" t="s">
        <v>49</v>
      </c>
      <c r="D31" s="138"/>
      <c r="F31" s="143">
        <f>'Payroll Summary'!W24</f>
        <v>0</v>
      </c>
    </row>
    <row r="32" spans="1:7" x14ac:dyDescent="0.2">
      <c r="C32" s="123" t="s">
        <v>53</v>
      </c>
      <c r="F32" s="139">
        <f>'Payroll Summary'!Y24</f>
        <v>0</v>
      </c>
    </row>
    <row r="33" spans="1:7" x14ac:dyDescent="0.2">
      <c r="C33" s="123" t="s">
        <v>212</v>
      </c>
      <c r="F33" s="145">
        <f>'Payroll Summary'!Z24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Summary'!AB24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27"/>
    <pageSetUpPr fitToPage="1"/>
  </sheetPr>
  <dimension ref="A6:H88"/>
  <sheetViews>
    <sheetView view="pageBreakPreview" topLeftCell="A34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Summary'!E25</f>
        <v>0</v>
      </c>
    </row>
    <row r="9" spans="1:8" x14ac:dyDescent="0.2">
      <c r="A9" s="125" t="s">
        <v>16</v>
      </c>
      <c r="B9" s="125"/>
      <c r="C9" s="38">
        <f>'Payroll Summary'!B25</f>
        <v>0</v>
      </c>
    </row>
    <row r="10" spans="1:8" x14ac:dyDescent="0.2">
      <c r="A10" s="125" t="s">
        <v>17</v>
      </c>
      <c r="B10" s="125"/>
      <c r="C10" s="125">
        <f>'Payroll Summary'!C25</f>
        <v>0</v>
      </c>
      <c r="E10" s="3" t="s">
        <v>92</v>
      </c>
      <c r="F10" s="3">
        <f>'Payroll Summary'!H25</f>
        <v>0</v>
      </c>
    </row>
    <row r="11" spans="1:8" x14ac:dyDescent="0.2">
      <c r="A11" s="125" t="s">
        <v>66</v>
      </c>
      <c r="B11" s="125"/>
      <c r="C11" s="125">
        <f>'Payroll Summary'!D25</f>
        <v>0</v>
      </c>
    </row>
    <row r="12" spans="1:8" x14ac:dyDescent="0.2">
      <c r="A12" s="123" t="s">
        <v>18</v>
      </c>
      <c r="B12" s="123"/>
      <c r="C12" s="202">
        <f>'Payroll Summary'!F25</f>
        <v>0</v>
      </c>
    </row>
    <row r="13" spans="1:8" x14ac:dyDescent="0.2">
      <c r="A13" s="123" t="s">
        <v>39</v>
      </c>
      <c r="B13" s="123"/>
      <c r="C13" s="202">
        <f>'Payroll Summary'!G25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Summary'!I25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Summary'!J25</f>
        <v>0</v>
      </c>
      <c r="C18" s="123" t="s">
        <v>6</v>
      </c>
      <c r="D18" s="143"/>
      <c r="F18" s="143">
        <f>'Payroll Summary'!N25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Summary'!O25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Summary'!P25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Summary'!Q25</f>
        <v>0</v>
      </c>
    </row>
    <row r="22" spans="1:7" x14ac:dyDescent="0.2">
      <c r="C22" s="123" t="s">
        <v>54</v>
      </c>
      <c r="D22" s="143"/>
      <c r="F22" s="143">
        <f>'Payroll Summary'!R25</f>
        <v>0</v>
      </c>
    </row>
    <row r="23" spans="1:7" x14ac:dyDescent="0.2">
      <c r="C23" s="123" t="s">
        <v>52</v>
      </c>
      <c r="D23" s="143"/>
      <c r="E23" s="144"/>
      <c r="F23" s="143">
        <f>'Payroll Summary'!S25</f>
        <v>0</v>
      </c>
    </row>
    <row r="24" spans="1:7" x14ac:dyDescent="0.2">
      <c r="C24" s="3" t="s">
        <v>38</v>
      </c>
      <c r="D24" s="138"/>
      <c r="F24" s="138">
        <f>'Payroll Summary'!T25</f>
        <v>0</v>
      </c>
    </row>
    <row r="25" spans="1:7" x14ac:dyDescent="0.2">
      <c r="C25" s="3" t="s">
        <v>211</v>
      </c>
      <c r="D25" s="138"/>
      <c r="F25" s="138">
        <f>'Payroll Summary'!U25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Summary'!X25</f>
        <v>0</v>
      </c>
    </row>
    <row r="31" spans="1:7" x14ac:dyDescent="0.2">
      <c r="C31" s="123" t="s">
        <v>49</v>
      </c>
      <c r="D31" s="138"/>
      <c r="F31" s="143">
        <f>'Payroll Summary'!W25</f>
        <v>0</v>
      </c>
    </row>
    <row r="32" spans="1:7" x14ac:dyDescent="0.2">
      <c r="C32" s="123" t="s">
        <v>53</v>
      </c>
      <c r="F32" s="139">
        <f>'Payroll Summary'!Y25</f>
        <v>0</v>
      </c>
    </row>
    <row r="33" spans="1:7" x14ac:dyDescent="0.2">
      <c r="C33" s="123" t="s">
        <v>212</v>
      </c>
      <c r="F33" s="145">
        <f>'Payroll Summary'!Z25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Summary'!AB25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indexed="27"/>
    <pageSetUpPr fitToPage="1"/>
  </sheetPr>
  <dimension ref="A6:H88"/>
  <sheetViews>
    <sheetView view="pageBreakPreview" topLeftCell="A9" zoomScale="60" zoomScaleNormal="100" workbookViewId="0">
      <selection activeCell="I41" sqref="I4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Summary'!E26</f>
        <v>0</v>
      </c>
    </row>
    <row r="9" spans="1:8" x14ac:dyDescent="0.2">
      <c r="A9" s="125" t="s">
        <v>16</v>
      </c>
      <c r="B9" s="125"/>
      <c r="C9" s="38">
        <f>'Payroll Summary'!B26</f>
        <v>0</v>
      </c>
    </row>
    <row r="10" spans="1:8" x14ac:dyDescent="0.2">
      <c r="A10" s="125" t="s">
        <v>17</v>
      </c>
      <c r="B10" s="125"/>
      <c r="C10" s="125">
        <f>'Payroll Summary'!C26</f>
        <v>0</v>
      </c>
      <c r="E10" s="3" t="s">
        <v>92</v>
      </c>
      <c r="F10" s="3">
        <f>'Payroll Summary'!H26</f>
        <v>0</v>
      </c>
    </row>
    <row r="11" spans="1:8" x14ac:dyDescent="0.2">
      <c r="A11" s="125" t="s">
        <v>66</v>
      </c>
      <c r="B11" s="125"/>
      <c r="C11" s="125">
        <f>'Payroll Summary'!D26</f>
        <v>0</v>
      </c>
    </row>
    <row r="12" spans="1:8" x14ac:dyDescent="0.2">
      <c r="A12" s="123" t="s">
        <v>18</v>
      </c>
      <c r="B12" s="123"/>
      <c r="C12" s="202">
        <f>'Payroll Summary'!F26</f>
        <v>0</v>
      </c>
    </row>
    <row r="13" spans="1:8" x14ac:dyDescent="0.2">
      <c r="A13" s="123" t="s">
        <v>39</v>
      </c>
      <c r="B13" s="123"/>
      <c r="C13" s="202">
        <f>'Payroll Summary'!G26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Summary'!I26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Summary'!J26</f>
        <v>0</v>
      </c>
      <c r="C18" s="123" t="s">
        <v>6</v>
      </c>
      <c r="D18" s="143"/>
      <c r="F18" s="143">
        <f>'Payroll Summary'!N26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Summary'!O26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Summary'!P26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Summary'!Q26</f>
        <v>0</v>
      </c>
    </row>
    <row r="22" spans="1:7" x14ac:dyDescent="0.2">
      <c r="C22" s="123" t="s">
        <v>54</v>
      </c>
      <c r="D22" s="143"/>
      <c r="F22" s="143">
        <f>'Payroll Summary'!R26</f>
        <v>0</v>
      </c>
    </row>
    <row r="23" spans="1:7" x14ac:dyDescent="0.2">
      <c r="C23" s="123" t="s">
        <v>52</v>
      </c>
      <c r="D23" s="143"/>
      <c r="E23" s="144"/>
      <c r="F23" s="143">
        <f>'Payroll Summary'!S26</f>
        <v>0</v>
      </c>
    </row>
    <row r="24" spans="1:7" x14ac:dyDescent="0.2">
      <c r="C24" s="3" t="s">
        <v>38</v>
      </c>
      <c r="D24" s="138"/>
      <c r="F24" s="138">
        <f>'Payroll Summary'!T26</f>
        <v>0</v>
      </c>
    </row>
    <row r="25" spans="1:7" x14ac:dyDescent="0.2">
      <c r="C25" s="3" t="s">
        <v>211</v>
      </c>
      <c r="D25" s="138"/>
      <c r="F25" s="138">
        <f>'Payroll Summary'!U26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Summary'!X26</f>
        <v>0</v>
      </c>
    </row>
    <row r="31" spans="1:7" x14ac:dyDescent="0.2">
      <c r="C31" s="123" t="s">
        <v>49</v>
      </c>
      <c r="D31" s="138"/>
      <c r="F31" s="143">
        <f>'Payroll Summary'!W26</f>
        <v>0</v>
      </c>
    </row>
    <row r="32" spans="1:7" x14ac:dyDescent="0.2">
      <c r="C32" s="123" t="s">
        <v>53</v>
      </c>
      <c r="F32" s="139">
        <f>'Payroll Summary'!Y26</f>
        <v>0</v>
      </c>
    </row>
    <row r="33" spans="1:7" x14ac:dyDescent="0.2">
      <c r="C33" s="123" t="s">
        <v>212</v>
      </c>
      <c r="F33" s="145">
        <f>'Payroll Summary'!Z26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Summary'!AB26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Summary'!E27</f>
        <v>0</v>
      </c>
    </row>
    <row r="9" spans="1:8" x14ac:dyDescent="0.2">
      <c r="A9" s="125" t="s">
        <v>16</v>
      </c>
      <c r="B9" s="125"/>
      <c r="C9" s="38">
        <f>'Payroll Summary'!B27</f>
        <v>0</v>
      </c>
    </row>
    <row r="10" spans="1:8" x14ac:dyDescent="0.2">
      <c r="A10" s="125" t="s">
        <v>17</v>
      </c>
      <c r="B10" s="125"/>
      <c r="C10" s="125">
        <f>'Payroll Summary'!C27</f>
        <v>0</v>
      </c>
      <c r="E10" s="3" t="s">
        <v>92</v>
      </c>
      <c r="F10" s="3">
        <f>'Payroll Summary'!H27</f>
        <v>0</v>
      </c>
    </row>
    <row r="11" spans="1:8" x14ac:dyDescent="0.2">
      <c r="A11" s="125" t="s">
        <v>66</v>
      </c>
      <c r="B11" s="125"/>
      <c r="C11" s="125">
        <f>'Payroll Summary'!D27</f>
        <v>0</v>
      </c>
    </row>
    <row r="12" spans="1:8" x14ac:dyDescent="0.2">
      <c r="A12" s="123" t="s">
        <v>18</v>
      </c>
      <c r="B12" s="123"/>
      <c r="C12" s="202">
        <f>'Payroll Summary'!F27</f>
        <v>0</v>
      </c>
    </row>
    <row r="13" spans="1:8" x14ac:dyDescent="0.2">
      <c r="A13" s="123" t="s">
        <v>39</v>
      </c>
      <c r="B13" s="123"/>
      <c r="C13" s="202">
        <f>'Payroll Summary'!G27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Summary'!I27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Summary'!J27</f>
        <v>0</v>
      </c>
      <c r="C18" s="123" t="s">
        <v>6</v>
      </c>
      <c r="D18" s="143"/>
      <c r="F18" s="143">
        <f>'Payroll Summary'!N27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Summary'!O27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Summary'!P27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Summary'!Q27</f>
        <v>0</v>
      </c>
    </row>
    <row r="22" spans="1:7" x14ac:dyDescent="0.2">
      <c r="C22" s="123" t="s">
        <v>54</v>
      </c>
      <c r="D22" s="143"/>
      <c r="F22" s="143">
        <f>'Payroll Summary'!R27</f>
        <v>0</v>
      </c>
    </row>
    <row r="23" spans="1:7" x14ac:dyDescent="0.2">
      <c r="C23" s="123" t="s">
        <v>52</v>
      </c>
      <c r="D23" s="143"/>
      <c r="E23" s="144"/>
      <c r="F23" s="143">
        <f>'Payroll Summary'!S27</f>
        <v>0</v>
      </c>
    </row>
    <row r="24" spans="1:7" x14ac:dyDescent="0.2">
      <c r="C24" s="3" t="s">
        <v>38</v>
      </c>
      <c r="D24" s="138"/>
      <c r="F24" s="138">
        <f>'Payroll Summary'!T27</f>
        <v>0</v>
      </c>
    </row>
    <row r="25" spans="1:7" x14ac:dyDescent="0.2">
      <c r="C25" s="3" t="s">
        <v>211</v>
      </c>
      <c r="D25" s="138"/>
      <c r="F25" s="138">
        <f>'Payroll Summary'!U27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Summary'!X27</f>
        <v>0</v>
      </c>
    </row>
    <row r="31" spans="1:7" x14ac:dyDescent="0.2">
      <c r="C31" s="123" t="s">
        <v>49</v>
      </c>
      <c r="D31" s="138"/>
      <c r="F31" s="143">
        <f>'Payroll Summary'!W27</f>
        <v>0</v>
      </c>
    </row>
    <row r="32" spans="1:7" x14ac:dyDescent="0.2">
      <c r="C32" s="123" t="s">
        <v>53</v>
      </c>
      <c r="F32" s="139">
        <f>'Payroll Summary'!Y27</f>
        <v>0</v>
      </c>
    </row>
    <row r="33" spans="1:7" x14ac:dyDescent="0.2">
      <c r="C33" s="123" t="s">
        <v>212</v>
      </c>
      <c r="F33" s="145">
        <f>'Payroll Summary'!Z27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Summary'!AB27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Summary'!E28</f>
        <v>0</v>
      </c>
    </row>
    <row r="9" spans="1:8" x14ac:dyDescent="0.2">
      <c r="A9" s="125" t="s">
        <v>16</v>
      </c>
      <c r="B9" s="125"/>
      <c r="C9" s="38">
        <f>'Payroll Summary'!B28</f>
        <v>0</v>
      </c>
    </row>
    <row r="10" spans="1:8" x14ac:dyDescent="0.2">
      <c r="A10" s="125" t="s">
        <v>17</v>
      </c>
      <c r="B10" s="125"/>
      <c r="C10" s="125">
        <f>'Payroll Summary'!C28</f>
        <v>0</v>
      </c>
      <c r="E10" s="3" t="s">
        <v>92</v>
      </c>
      <c r="F10" s="3">
        <f>'Payroll Summary'!H28</f>
        <v>0</v>
      </c>
    </row>
    <row r="11" spans="1:8" x14ac:dyDescent="0.2">
      <c r="A11" s="125" t="s">
        <v>66</v>
      </c>
      <c r="B11" s="125"/>
      <c r="C11" s="125">
        <f>'Payroll Summary'!D28</f>
        <v>0</v>
      </c>
    </row>
    <row r="12" spans="1:8" x14ac:dyDescent="0.2">
      <c r="A12" s="123" t="s">
        <v>18</v>
      </c>
      <c r="B12" s="123"/>
      <c r="C12" s="202">
        <f>'Payroll Summary'!F28</f>
        <v>0</v>
      </c>
    </row>
    <row r="13" spans="1:8" x14ac:dyDescent="0.2">
      <c r="A13" s="123" t="s">
        <v>39</v>
      </c>
      <c r="B13" s="123"/>
      <c r="C13" s="202">
        <f>'Payroll Summary'!G28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Summary'!I28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Summary'!J28</f>
        <v>0</v>
      </c>
      <c r="C18" s="123" t="s">
        <v>6</v>
      </c>
      <c r="D18" s="143"/>
      <c r="F18" s="143">
        <f>'Payroll Summary'!N28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Summary'!O28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Summary'!P28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Summary'!Q28</f>
        <v>0</v>
      </c>
    </row>
    <row r="22" spans="1:7" x14ac:dyDescent="0.2">
      <c r="C22" s="123" t="s">
        <v>54</v>
      </c>
      <c r="D22" s="143"/>
      <c r="F22" s="143">
        <f>'Payroll Summary'!R28</f>
        <v>0</v>
      </c>
    </row>
    <row r="23" spans="1:7" x14ac:dyDescent="0.2">
      <c r="C23" s="123" t="s">
        <v>52</v>
      </c>
      <c r="D23" s="143"/>
      <c r="E23" s="144"/>
      <c r="F23" s="143">
        <f>'Payroll Summary'!S28</f>
        <v>0</v>
      </c>
    </row>
    <row r="24" spans="1:7" x14ac:dyDescent="0.2">
      <c r="C24" s="3" t="s">
        <v>38</v>
      </c>
      <c r="D24" s="138"/>
      <c r="F24" s="138">
        <f>'Payroll Summary'!T28</f>
        <v>0</v>
      </c>
    </row>
    <row r="25" spans="1:7" x14ac:dyDescent="0.2">
      <c r="C25" s="3" t="s">
        <v>211</v>
      </c>
      <c r="D25" s="138"/>
      <c r="F25" s="138">
        <f>'Payroll Summary'!U28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Summary'!X28</f>
        <v>0</v>
      </c>
    </row>
    <row r="31" spans="1:7" x14ac:dyDescent="0.2">
      <c r="C31" s="123" t="s">
        <v>49</v>
      </c>
      <c r="D31" s="138"/>
      <c r="F31" s="143">
        <f>'Payroll Summary'!W28</f>
        <v>0</v>
      </c>
    </row>
    <row r="32" spans="1:7" x14ac:dyDescent="0.2">
      <c r="C32" s="123" t="s">
        <v>53</v>
      </c>
      <c r="F32" s="139">
        <f>'Payroll Summary'!Y28</f>
        <v>0</v>
      </c>
    </row>
    <row r="33" spans="1:7" x14ac:dyDescent="0.2">
      <c r="C33" s="123" t="s">
        <v>212</v>
      </c>
      <c r="F33" s="145">
        <f>'Payroll Summary'!Z28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Summary'!AB28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Summary'!E29</f>
        <v>0</v>
      </c>
    </row>
    <row r="9" spans="1:8" x14ac:dyDescent="0.2">
      <c r="A9" s="125" t="s">
        <v>16</v>
      </c>
      <c r="B9" s="125"/>
      <c r="C9" s="38">
        <f>'Payroll Summary'!B29</f>
        <v>0</v>
      </c>
    </row>
    <row r="10" spans="1:8" x14ac:dyDescent="0.2">
      <c r="A10" s="125" t="s">
        <v>17</v>
      </c>
      <c r="B10" s="125"/>
      <c r="C10" s="125">
        <f>'Payroll Summary'!C29</f>
        <v>0</v>
      </c>
      <c r="E10" s="3" t="s">
        <v>92</v>
      </c>
      <c r="F10" s="3">
        <f>'Payroll Summary'!H29</f>
        <v>0</v>
      </c>
    </row>
    <row r="11" spans="1:8" x14ac:dyDescent="0.2">
      <c r="A11" s="125" t="s">
        <v>66</v>
      </c>
      <c r="B11" s="125"/>
      <c r="C11" s="125">
        <f>'Payroll Summary'!D29</f>
        <v>0</v>
      </c>
    </row>
    <row r="12" spans="1:8" x14ac:dyDescent="0.2">
      <c r="A12" s="123" t="s">
        <v>18</v>
      </c>
      <c r="B12" s="123"/>
      <c r="C12" s="202">
        <f>'Payroll Summary'!F29</f>
        <v>0</v>
      </c>
    </row>
    <row r="13" spans="1:8" x14ac:dyDescent="0.2">
      <c r="A13" s="123" t="s">
        <v>39</v>
      </c>
      <c r="B13" s="123"/>
      <c r="C13" s="202">
        <f>'Payroll Summary'!G29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Summary'!I29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Summary'!J29</f>
        <v>0</v>
      </c>
      <c r="C18" s="123" t="s">
        <v>6</v>
      </c>
      <c r="D18" s="143"/>
      <c r="F18" s="143">
        <f>'Payroll Summary'!N29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Summary'!O29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Summary'!P29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Summary'!Q29</f>
        <v>0</v>
      </c>
    </row>
    <row r="22" spans="1:7" x14ac:dyDescent="0.2">
      <c r="C22" s="123" t="s">
        <v>54</v>
      </c>
      <c r="D22" s="143"/>
      <c r="F22" s="143">
        <f>'Payroll Summary'!R29</f>
        <v>0</v>
      </c>
    </row>
    <row r="23" spans="1:7" x14ac:dyDescent="0.2">
      <c r="C23" s="123" t="s">
        <v>52</v>
      </c>
      <c r="D23" s="143"/>
      <c r="E23" s="144"/>
      <c r="F23" s="143">
        <f>'Payroll Summary'!S29</f>
        <v>0</v>
      </c>
    </row>
    <row r="24" spans="1:7" x14ac:dyDescent="0.2">
      <c r="C24" s="3" t="s">
        <v>38</v>
      </c>
      <c r="D24" s="138"/>
      <c r="F24" s="138">
        <f>'Payroll Summary'!T29</f>
        <v>0</v>
      </c>
    </row>
    <row r="25" spans="1:7" x14ac:dyDescent="0.2">
      <c r="C25" s="3" t="s">
        <v>211</v>
      </c>
      <c r="D25" s="138"/>
      <c r="F25" s="138">
        <f>'Payroll Summary'!U29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Summary'!X29</f>
        <v>0</v>
      </c>
    </row>
    <row r="31" spans="1:7" x14ac:dyDescent="0.2">
      <c r="C31" s="123" t="s">
        <v>49</v>
      </c>
      <c r="D31" s="138"/>
      <c r="F31" s="143">
        <f>'Payroll Summary'!W29</f>
        <v>0</v>
      </c>
    </row>
    <row r="32" spans="1:7" x14ac:dyDescent="0.2">
      <c r="C32" s="123" t="s">
        <v>53</v>
      </c>
      <c r="F32" s="139">
        <f>'Payroll Summary'!Y29</f>
        <v>0</v>
      </c>
    </row>
    <row r="33" spans="1:7" x14ac:dyDescent="0.2">
      <c r="C33" s="123" t="s">
        <v>212</v>
      </c>
      <c r="F33" s="145">
        <f>'Payroll Summary'!Z29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Summary'!AB29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>
    <tabColor indexed="27"/>
    <pageSetUpPr fitToPage="1"/>
  </sheetPr>
  <dimension ref="A6:H88"/>
  <sheetViews>
    <sheetView view="pageBreakPreview" topLeftCell="A28" zoomScale="60" zoomScaleNormal="100" workbookViewId="0">
      <selection activeCell="F49" sqref="F49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Summary'!E30</f>
        <v>0</v>
      </c>
    </row>
    <row r="9" spans="1:8" x14ac:dyDescent="0.2">
      <c r="A9" s="125" t="s">
        <v>16</v>
      </c>
      <c r="B9" s="125"/>
      <c r="C9" s="38">
        <f>'Payroll Summary'!B30</f>
        <v>0</v>
      </c>
    </row>
    <row r="10" spans="1:8" x14ac:dyDescent="0.2">
      <c r="A10" s="125" t="s">
        <v>17</v>
      </c>
      <c r="B10" s="125"/>
      <c r="C10" s="125">
        <f>'Payroll Summary'!C30</f>
        <v>0</v>
      </c>
      <c r="E10" s="3" t="s">
        <v>92</v>
      </c>
      <c r="F10" s="3">
        <f>'Payroll Summary'!H30</f>
        <v>0</v>
      </c>
    </row>
    <row r="11" spans="1:8" x14ac:dyDescent="0.2">
      <c r="A11" s="125" t="s">
        <v>66</v>
      </c>
      <c r="B11" s="125"/>
      <c r="C11" s="125">
        <f>'Payroll Summary'!D30</f>
        <v>0</v>
      </c>
    </row>
    <row r="12" spans="1:8" x14ac:dyDescent="0.2">
      <c r="A12" s="123" t="s">
        <v>18</v>
      </c>
      <c r="B12" s="123"/>
      <c r="C12" s="202">
        <f>'Payroll Summary'!F30</f>
        <v>0</v>
      </c>
    </row>
    <row r="13" spans="1:8" x14ac:dyDescent="0.2">
      <c r="A13" s="123" t="s">
        <v>39</v>
      </c>
      <c r="B13" s="123"/>
      <c r="C13" s="202">
        <f>'Payroll Summary'!G30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Summary'!I30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Summary'!J30</f>
        <v>0</v>
      </c>
      <c r="C18" s="123" t="s">
        <v>6</v>
      </c>
      <c r="D18" s="143"/>
      <c r="F18" s="143">
        <f>'Payroll Summary'!N30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Summary'!O30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Summary'!P30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Summary'!Q30</f>
        <v>0</v>
      </c>
    </row>
    <row r="22" spans="1:7" x14ac:dyDescent="0.2">
      <c r="C22" s="123" t="s">
        <v>54</v>
      </c>
      <c r="D22" s="143"/>
      <c r="F22" s="143">
        <f>'Payroll Summary'!R30</f>
        <v>1200</v>
      </c>
    </row>
    <row r="23" spans="1:7" x14ac:dyDescent="0.2">
      <c r="C23" s="123" t="s">
        <v>52</v>
      </c>
      <c r="D23" s="143"/>
      <c r="E23" s="144"/>
      <c r="F23" s="143">
        <f>'Payroll Summary'!S30</f>
        <v>0</v>
      </c>
    </row>
    <row r="24" spans="1:7" x14ac:dyDescent="0.2">
      <c r="C24" s="3" t="s">
        <v>38</v>
      </c>
      <c r="D24" s="138"/>
      <c r="F24" s="138">
        <f>'Payroll Summary'!T30</f>
        <v>0</v>
      </c>
    </row>
    <row r="25" spans="1:7" x14ac:dyDescent="0.2">
      <c r="C25" s="3" t="s">
        <v>211</v>
      </c>
      <c r="D25" s="138"/>
      <c r="F25" s="138">
        <f>'Payroll Summary'!U30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1200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Summary'!X30</f>
        <v>0</v>
      </c>
    </row>
    <row r="31" spans="1:7" x14ac:dyDescent="0.2">
      <c r="C31" s="123" t="s">
        <v>49</v>
      </c>
      <c r="D31" s="138"/>
      <c r="F31" s="143">
        <f>'Payroll Summary'!W30</f>
        <v>0</v>
      </c>
    </row>
    <row r="32" spans="1:7" x14ac:dyDescent="0.2">
      <c r="C32" s="123" t="s">
        <v>53</v>
      </c>
      <c r="F32" s="139">
        <f>'Payroll Summary'!Y30</f>
        <v>0</v>
      </c>
    </row>
    <row r="33" spans="1:7" x14ac:dyDescent="0.2">
      <c r="C33" s="123" t="s">
        <v>212</v>
      </c>
      <c r="F33" s="145">
        <f>'Payroll Summary'!Z30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1200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Summary'!AB30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1200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F21" sqref="F21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Summary'!E31</f>
        <v>0</v>
      </c>
    </row>
    <row r="9" spans="1:8" x14ac:dyDescent="0.2">
      <c r="A9" s="125" t="s">
        <v>16</v>
      </c>
      <c r="B9" s="125"/>
      <c r="C9" s="38">
        <f>'Payroll Summary'!B31</f>
        <v>0</v>
      </c>
    </row>
    <row r="10" spans="1:8" x14ac:dyDescent="0.2">
      <c r="A10" s="125" t="s">
        <v>17</v>
      </c>
      <c r="B10" s="125"/>
      <c r="C10" s="125">
        <f>'Payroll Summary'!C31</f>
        <v>0</v>
      </c>
      <c r="E10" s="3" t="s">
        <v>92</v>
      </c>
      <c r="F10" s="3">
        <f>'Payroll Summary'!H31</f>
        <v>0</v>
      </c>
    </row>
    <row r="11" spans="1:8" x14ac:dyDescent="0.2">
      <c r="A11" s="125" t="s">
        <v>66</v>
      </c>
      <c r="B11" s="125"/>
      <c r="C11" s="125">
        <f>'Payroll Summary'!D31</f>
        <v>0</v>
      </c>
    </row>
    <row r="12" spans="1:8" x14ac:dyDescent="0.2">
      <c r="A12" s="123" t="s">
        <v>18</v>
      </c>
      <c r="B12" s="123"/>
      <c r="C12" s="202">
        <f>'Payroll Summary'!F31</f>
        <v>0</v>
      </c>
    </row>
    <row r="13" spans="1:8" x14ac:dyDescent="0.2">
      <c r="A13" s="123" t="s">
        <v>39</v>
      </c>
      <c r="B13" s="123"/>
      <c r="C13" s="202">
        <f>'Payroll Summary'!G31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Summary'!I31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Summary'!J31</f>
        <v>0</v>
      </c>
      <c r="C18" s="123" t="s">
        <v>6</v>
      </c>
      <c r="D18" s="143"/>
      <c r="F18" s="143">
        <f>'Payroll Summary'!N31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Summary'!O31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Summary'!P31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Summary'!Q31</f>
        <v>0</v>
      </c>
    </row>
    <row r="22" spans="1:7" x14ac:dyDescent="0.2">
      <c r="C22" s="123" t="s">
        <v>54</v>
      </c>
      <c r="D22" s="143"/>
      <c r="F22" s="143">
        <f>'Payroll Summary'!R31</f>
        <v>995</v>
      </c>
    </row>
    <row r="23" spans="1:7" x14ac:dyDescent="0.2">
      <c r="C23" s="123" t="s">
        <v>52</v>
      </c>
      <c r="D23" s="143"/>
      <c r="E23" s="144"/>
      <c r="F23" s="143">
        <f>'Payroll Summary'!S31</f>
        <v>0</v>
      </c>
    </row>
    <row r="24" spans="1:7" x14ac:dyDescent="0.2">
      <c r="C24" s="3" t="s">
        <v>38</v>
      </c>
      <c r="D24" s="138"/>
      <c r="F24" s="138">
        <f>'Payroll Summary'!T31</f>
        <v>0</v>
      </c>
    </row>
    <row r="25" spans="1:7" x14ac:dyDescent="0.2">
      <c r="C25" s="3" t="s">
        <v>211</v>
      </c>
      <c r="D25" s="138"/>
      <c r="F25" s="138">
        <f>'Payroll Summary'!U31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995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Summary'!X31</f>
        <v>0</v>
      </c>
    </row>
    <row r="31" spans="1:7" x14ac:dyDescent="0.2">
      <c r="C31" s="123" t="s">
        <v>49</v>
      </c>
      <c r="D31" s="138"/>
      <c r="F31" s="143">
        <f>'Payroll Summary'!W31</f>
        <v>0</v>
      </c>
    </row>
    <row r="32" spans="1:7" x14ac:dyDescent="0.2">
      <c r="C32" s="123" t="s">
        <v>53</v>
      </c>
      <c r="F32" s="139">
        <f>'Payroll Summary'!Y31</f>
        <v>0</v>
      </c>
    </row>
    <row r="33" spans="1:7" x14ac:dyDescent="0.2">
      <c r="C33" s="123" t="s">
        <v>212</v>
      </c>
      <c r="F33" s="145">
        <f>'Payroll Summary'!Z31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995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Summary'!AB31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995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>
    <tabColor indexed="27"/>
    <pageSetUpPr fitToPage="1"/>
  </sheetPr>
  <dimension ref="A6:H88"/>
  <sheetViews>
    <sheetView view="pageBreakPreview" topLeftCell="A28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Summary'!E32</f>
        <v>0</v>
      </c>
    </row>
    <row r="9" spans="1:8" x14ac:dyDescent="0.2">
      <c r="A9" s="125" t="s">
        <v>16</v>
      </c>
      <c r="B9" s="125"/>
      <c r="C9" s="38">
        <f>'Payroll Summary'!B32</f>
        <v>0</v>
      </c>
    </row>
    <row r="10" spans="1:8" x14ac:dyDescent="0.2">
      <c r="A10" s="125" t="s">
        <v>17</v>
      </c>
      <c r="B10" s="125"/>
      <c r="C10" s="125">
        <f>'Payroll Summary'!C32</f>
        <v>0</v>
      </c>
      <c r="E10" s="3" t="s">
        <v>92</v>
      </c>
      <c r="F10" s="3">
        <f>'Payroll Summary'!H32</f>
        <v>0</v>
      </c>
    </row>
    <row r="11" spans="1:8" x14ac:dyDescent="0.2">
      <c r="A11" s="125" t="s">
        <v>66</v>
      </c>
      <c r="B11" s="125"/>
      <c r="C11" s="125">
        <f>'Payroll Summary'!D32</f>
        <v>0</v>
      </c>
    </row>
    <row r="12" spans="1:8" x14ac:dyDescent="0.2">
      <c r="A12" s="123" t="s">
        <v>18</v>
      </c>
      <c r="B12" s="123"/>
      <c r="C12" s="202">
        <f>'Payroll Summary'!F32</f>
        <v>0</v>
      </c>
    </row>
    <row r="13" spans="1:8" x14ac:dyDescent="0.2">
      <c r="A13" s="123" t="s">
        <v>39</v>
      </c>
      <c r="B13" s="123"/>
      <c r="C13" s="202">
        <f>'Payroll Summary'!G32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Summary'!I32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Summary'!J32</f>
        <v>0</v>
      </c>
      <c r="C18" s="123" t="s">
        <v>6</v>
      </c>
      <c r="D18" s="143"/>
      <c r="F18" s="143">
        <f>'Payroll Summary'!N32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Summary'!O32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Summary'!P32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Summary'!Q32</f>
        <v>0</v>
      </c>
    </row>
    <row r="22" spans="1:7" x14ac:dyDescent="0.2">
      <c r="C22" s="123" t="s">
        <v>54</v>
      </c>
      <c r="D22" s="143"/>
      <c r="F22" s="143">
        <f>'Payroll Summary'!R32</f>
        <v>725</v>
      </c>
    </row>
    <row r="23" spans="1:7" x14ac:dyDescent="0.2">
      <c r="C23" s="123" t="s">
        <v>52</v>
      </c>
      <c r="D23" s="143"/>
      <c r="E23" s="144"/>
      <c r="F23" s="143">
        <f>'Payroll Summary'!S32</f>
        <v>0</v>
      </c>
    </row>
    <row r="24" spans="1:7" x14ac:dyDescent="0.2">
      <c r="C24" s="3" t="s">
        <v>38</v>
      </c>
      <c r="D24" s="138"/>
      <c r="F24" s="138">
        <f>'Payroll Summary'!T32</f>
        <v>0</v>
      </c>
    </row>
    <row r="25" spans="1:7" x14ac:dyDescent="0.2">
      <c r="C25" s="3" t="s">
        <v>211</v>
      </c>
      <c r="D25" s="138"/>
      <c r="F25" s="138">
        <f>'Payroll Summary'!U32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725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Summary'!X32</f>
        <v>0</v>
      </c>
    </row>
    <row r="31" spans="1:7" x14ac:dyDescent="0.2">
      <c r="C31" s="123" t="s">
        <v>49</v>
      </c>
      <c r="D31" s="138"/>
      <c r="F31" s="143">
        <f>'Payroll Summary'!W32</f>
        <v>0</v>
      </c>
    </row>
    <row r="32" spans="1:7" x14ac:dyDescent="0.2">
      <c r="C32" s="123" t="s">
        <v>53</v>
      </c>
      <c r="F32" s="139">
        <f>'Payroll Summary'!Y32</f>
        <v>0</v>
      </c>
    </row>
    <row r="33" spans="1:7" x14ac:dyDescent="0.2">
      <c r="C33" s="123" t="s">
        <v>212</v>
      </c>
      <c r="F33" s="145">
        <f>'Payroll Summary'!Z32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725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Summary'!AB32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725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 enableFormatConditionsCalculation="0">
    <tabColor indexed="27"/>
    <pageSetUpPr fitToPage="1"/>
  </sheetPr>
  <dimension ref="A6:H88"/>
  <sheetViews>
    <sheetView view="pageBreakPreview" topLeftCell="A28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Summary'!E33</f>
        <v>0</v>
      </c>
    </row>
    <row r="9" spans="1:8" x14ac:dyDescent="0.2">
      <c r="A9" s="125" t="s">
        <v>16</v>
      </c>
      <c r="B9" s="125"/>
      <c r="C9" s="38">
        <f>'Payroll Summary'!B33</f>
        <v>0</v>
      </c>
    </row>
    <row r="10" spans="1:8" x14ac:dyDescent="0.2">
      <c r="A10" s="125" t="s">
        <v>17</v>
      </c>
      <c r="B10" s="125"/>
      <c r="C10" s="125">
        <f>'Payroll Summary'!C33</f>
        <v>0</v>
      </c>
      <c r="E10" s="3" t="s">
        <v>92</v>
      </c>
      <c r="F10" s="3">
        <f>'Payroll Summary'!H33</f>
        <v>0</v>
      </c>
    </row>
    <row r="11" spans="1:8" x14ac:dyDescent="0.2">
      <c r="A11" s="125" t="s">
        <v>66</v>
      </c>
      <c r="B11" s="125"/>
      <c r="C11" s="125">
        <f>'Payroll Summary'!D33</f>
        <v>0</v>
      </c>
    </row>
    <row r="12" spans="1:8" x14ac:dyDescent="0.2">
      <c r="A12" s="123" t="s">
        <v>18</v>
      </c>
      <c r="B12" s="123"/>
      <c r="C12" s="202">
        <f>'Payroll Summary'!F33</f>
        <v>0</v>
      </c>
    </row>
    <row r="13" spans="1:8" x14ac:dyDescent="0.2">
      <c r="A13" s="123" t="s">
        <v>39</v>
      </c>
      <c r="B13" s="123"/>
      <c r="C13" s="202">
        <f>'Payroll Summary'!G33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Summary'!I33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Summary'!J33</f>
        <v>0</v>
      </c>
      <c r="C18" s="123" t="s">
        <v>6</v>
      </c>
      <c r="D18" s="143"/>
      <c r="F18" s="143">
        <f>'Payroll Summary'!N33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Summary'!O33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Summary'!P33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Summary'!Q33</f>
        <v>0</v>
      </c>
    </row>
    <row r="22" spans="1:7" x14ac:dyDescent="0.2">
      <c r="C22" s="123" t="s">
        <v>54</v>
      </c>
      <c r="D22" s="143"/>
      <c r="F22" s="143">
        <f>'Payroll Summary'!R33</f>
        <v>598</v>
      </c>
    </row>
    <row r="23" spans="1:7" x14ac:dyDescent="0.2">
      <c r="C23" s="123" t="s">
        <v>52</v>
      </c>
      <c r="D23" s="143"/>
      <c r="E23" s="144"/>
      <c r="F23" s="143">
        <f>'Payroll Summary'!S33</f>
        <v>0</v>
      </c>
    </row>
    <row r="24" spans="1:7" x14ac:dyDescent="0.2">
      <c r="C24" s="3" t="s">
        <v>38</v>
      </c>
      <c r="D24" s="138"/>
      <c r="F24" s="138">
        <f>'Payroll Summary'!T33</f>
        <v>0</v>
      </c>
    </row>
    <row r="25" spans="1:7" x14ac:dyDescent="0.2">
      <c r="C25" s="3" t="s">
        <v>211</v>
      </c>
      <c r="D25" s="138"/>
      <c r="F25" s="138">
        <f>'Payroll Summary'!U33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598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Summary'!X33</f>
        <v>0</v>
      </c>
    </row>
    <row r="31" spans="1:7" x14ac:dyDescent="0.2">
      <c r="C31" s="123" t="s">
        <v>49</v>
      </c>
      <c r="D31" s="138"/>
      <c r="F31" s="143">
        <f>'Payroll Summary'!W33</f>
        <v>0</v>
      </c>
    </row>
    <row r="32" spans="1:7" x14ac:dyDescent="0.2">
      <c r="C32" s="123" t="s">
        <v>53</v>
      </c>
      <c r="F32" s="139">
        <f>'Payroll Summary'!Y33</f>
        <v>0</v>
      </c>
    </row>
    <row r="33" spans="1:7" x14ac:dyDescent="0.2">
      <c r="C33" s="123" t="s">
        <v>212</v>
      </c>
      <c r="F33" s="145">
        <f>'Payroll Summary'!Z33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598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Summary'!AB33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598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Summary'!E34</f>
        <v>0</v>
      </c>
    </row>
    <row r="9" spans="1:8" x14ac:dyDescent="0.2">
      <c r="A9" s="125" t="s">
        <v>16</v>
      </c>
      <c r="B9" s="125"/>
      <c r="C9" s="38">
        <f>'Payroll Summary'!B34</f>
        <v>0</v>
      </c>
    </row>
    <row r="10" spans="1:8" x14ac:dyDescent="0.2">
      <c r="A10" s="125" t="s">
        <v>17</v>
      </c>
      <c r="B10" s="125"/>
      <c r="C10" s="125">
        <f>'Payroll Summary'!C34</f>
        <v>0</v>
      </c>
      <c r="E10" s="3" t="s">
        <v>92</v>
      </c>
      <c r="F10" s="3">
        <f>'Payroll Summary'!H34</f>
        <v>0</v>
      </c>
    </row>
    <row r="11" spans="1:8" x14ac:dyDescent="0.2">
      <c r="A11" s="125" t="s">
        <v>66</v>
      </c>
      <c r="B11" s="125"/>
      <c r="C11" s="125">
        <f>'Payroll Summary'!D34</f>
        <v>0</v>
      </c>
    </row>
    <row r="12" spans="1:8" x14ac:dyDescent="0.2">
      <c r="A12" s="123" t="s">
        <v>18</v>
      </c>
      <c r="B12" s="123"/>
      <c r="C12" s="202">
        <f>'Payroll Summary'!F34</f>
        <v>0</v>
      </c>
    </row>
    <row r="13" spans="1:8" x14ac:dyDescent="0.2">
      <c r="A13" s="123" t="s">
        <v>39</v>
      </c>
      <c r="B13" s="123"/>
      <c r="C13" s="202">
        <f>'Payroll Summary'!G34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Summary'!I34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Summary'!J34</f>
        <v>0</v>
      </c>
      <c r="C18" s="123" t="s">
        <v>6</v>
      </c>
      <c r="D18" s="143"/>
      <c r="F18" s="143">
        <f>'Payroll Summary'!N34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Summary'!O34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Summary'!P34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Summary'!Q34</f>
        <v>0</v>
      </c>
    </row>
    <row r="22" spans="1:7" x14ac:dyDescent="0.2">
      <c r="C22" s="123" t="s">
        <v>54</v>
      </c>
      <c r="D22" s="143"/>
      <c r="F22" s="143">
        <f>'Payroll Summary'!R34</f>
        <v>598</v>
      </c>
    </row>
    <row r="23" spans="1:7" x14ac:dyDescent="0.2">
      <c r="C23" s="123" t="s">
        <v>52</v>
      </c>
      <c r="D23" s="143"/>
      <c r="E23" s="144"/>
      <c r="F23" s="143">
        <f>'Payroll Summary'!S34</f>
        <v>0</v>
      </c>
    </row>
    <row r="24" spans="1:7" x14ac:dyDescent="0.2">
      <c r="C24" s="3" t="s">
        <v>38</v>
      </c>
      <c r="D24" s="138"/>
      <c r="F24" s="138">
        <f>'Payroll Summary'!T34</f>
        <v>0</v>
      </c>
    </row>
    <row r="25" spans="1:7" x14ac:dyDescent="0.2">
      <c r="C25" s="3" t="s">
        <v>211</v>
      </c>
      <c r="D25" s="138"/>
      <c r="F25" s="138">
        <f>'Payroll Summary'!U34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598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Summary'!X34</f>
        <v>0</v>
      </c>
    </row>
    <row r="31" spans="1:7" x14ac:dyDescent="0.2">
      <c r="C31" s="123" t="s">
        <v>49</v>
      </c>
      <c r="D31" s="138"/>
      <c r="F31" s="143">
        <f>'Payroll Summary'!W34</f>
        <v>0</v>
      </c>
    </row>
    <row r="32" spans="1:7" x14ac:dyDescent="0.2">
      <c r="C32" s="123" t="s">
        <v>53</v>
      </c>
      <c r="F32" s="139">
        <f>'Payroll Summary'!Y34</f>
        <v>0</v>
      </c>
    </row>
    <row r="33" spans="1:7" x14ac:dyDescent="0.2">
      <c r="C33" s="123" t="s">
        <v>212</v>
      </c>
      <c r="F33" s="145">
        <f>'Payroll Summary'!Z34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598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Summary'!AB34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598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Summary'!E35</f>
        <v>0</v>
      </c>
    </row>
    <row r="9" spans="1:8" x14ac:dyDescent="0.2">
      <c r="A9" s="125" t="s">
        <v>16</v>
      </c>
      <c r="B9" s="125"/>
      <c r="C9" s="38">
        <f>'Payroll Summary'!B35</f>
        <v>0</v>
      </c>
    </row>
    <row r="10" spans="1:8" x14ac:dyDescent="0.2">
      <c r="A10" s="125" t="s">
        <v>17</v>
      </c>
      <c r="B10" s="125"/>
      <c r="C10" s="125">
        <f>'Payroll Summary'!C35</f>
        <v>0</v>
      </c>
      <c r="E10" s="3" t="s">
        <v>92</v>
      </c>
      <c r="F10" s="3">
        <f>'Payroll Summary'!H35</f>
        <v>0</v>
      </c>
    </row>
    <row r="11" spans="1:8" x14ac:dyDescent="0.2">
      <c r="A11" s="125" t="s">
        <v>66</v>
      </c>
      <c r="B11" s="125"/>
      <c r="C11" s="125">
        <f>'Payroll Summary'!D35</f>
        <v>0</v>
      </c>
    </row>
    <row r="12" spans="1:8" x14ac:dyDescent="0.2">
      <c r="A12" s="123" t="s">
        <v>18</v>
      </c>
      <c r="B12" s="123"/>
      <c r="C12" s="202">
        <f>'Payroll Summary'!F35</f>
        <v>0</v>
      </c>
    </row>
    <row r="13" spans="1:8" x14ac:dyDescent="0.2">
      <c r="A13" s="123" t="s">
        <v>39</v>
      </c>
      <c r="B13" s="123"/>
      <c r="C13" s="202">
        <f>'Payroll Summary'!G35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Summary'!I35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Summary'!J35</f>
        <v>0</v>
      </c>
      <c r="C18" s="123" t="s">
        <v>6</v>
      </c>
      <c r="D18" s="143"/>
      <c r="F18" s="143">
        <f>'Payroll Summary'!N35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Summary'!O35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Summary'!P35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Summary'!Q35</f>
        <v>0</v>
      </c>
    </row>
    <row r="22" spans="1:7" x14ac:dyDescent="0.2">
      <c r="C22" s="123" t="s">
        <v>54</v>
      </c>
      <c r="D22" s="143"/>
      <c r="F22" s="143">
        <f>'Payroll Summary'!R35</f>
        <v>0</v>
      </c>
    </row>
    <row r="23" spans="1:7" x14ac:dyDescent="0.2">
      <c r="C23" s="123" t="s">
        <v>52</v>
      </c>
      <c r="D23" s="143"/>
      <c r="E23" s="144"/>
      <c r="F23" s="143">
        <f>'Payroll Summary'!S35</f>
        <v>0</v>
      </c>
    </row>
    <row r="24" spans="1:7" x14ac:dyDescent="0.2">
      <c r="C24" s="3" t="s">
        <v>38</v>
      </c>
      <c r="D24" s="138"/>
      <c r="F24" s="138">
        <f>'Payroll Summary'!T35</f>
        <v>0</v>
      </c>
    </row>
    <row r="25" spans="1:7" x14ac:dyDescent="0.2">
      <c r="C25" s="3" t="s">
        <v>211</v>
      </c>
      <c r="D25" s="138"/>
      <c r="F25" s="138">
        <f>'Payroll Summary'!U35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Summary'!X35</f>
        <v>0</v>
      </c>
    </row>
    <row r="31" spans="1:7" x14ac:dyDescent="0.2">
      <c r="C31" s="123" t="s">
        <v>49</v>
      </c>
      <c r="D31" s="138"/>
      <c r="F31" s="143">
        <f>'Payroll Summary'!W35</f>
        <v>0</v>
      </c>
    </row>
    <row r="32" spans="1:7" x14ac:dyDescent="0.2">
      <c r="C32" s="123" t="s">
        <v>53</v>
      </c>
      <c r="F32" s="139">
        <f>'Payroll Summary'!Y35</f>
        <v>0</v>
      </c>
    </row>
    <row r="33" spans="1:7" x14ac:dyDescent="0.2">
      <c r="C33" s="123" t="s">
        <v>212</v>
      </c>
      <c r="F33" s="145">
        <f>'Payroll Summary'!Z35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Summary'!AB35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Summary'!E36</f>
        <v>0</v>
      </c>
    </row>
    <row r="9" spans="1:8" x14ac:dyDescent="0.2">
      <c r="A9" s="125" t="s">
        <v>16</v>
      </c>
      <c r="B9" s="125"/>
      <c r="C9" s="38">
        <f>'Payroll Summary'!B36</f>
        <v>0</v>
      </c>
    </row>
    <row r="10" spans="1:8" x14ac:dyDescent="0.2">
      <c r="A10" s="125" t="s">
        <v>17</v>
      </c>
      <c r="B10" s="125"/>
      <c r="C10" s="125">
        <f>'Payroll Summary'!C36</f>
        <v>0</v>
      </c>
      <c r="E10" s="3" t="s">
        <v>92</v>
      </c>
      <c r="F10" s="3">
        <f>'Payroll Summary'!H36</f>
        <v>0</v>
      </c>
    </row>
    <row r="11" spans="1:8" x14ac:dyDescent="0.2">
      <c r="A11" s="125" t="s">
        <v>66</v>
      </c>
      <c r="B11" s="125"/>
      <c r="C11" s="125">
        <f>'Payroll Summary'!D36</f>
        <v>0</v>
      </c>
    </row>
    <row r="12" spans="1:8" x14ac:dyDescent="0.2">
      <c r="A12" s="123" t="s">
        <v>18</v>
      </c>
      <c r="B12" s="123"/>
      <c r="C12" s="202">
        <f>'Payroll Summary'!F36</f>
        <v>0</v>
      </c>
    </row>
    <row r="13" spans="1:8" x14ac:dyDescent="0.2">
      <c r="A13" s="123" t="s">
        <v>39</v>
      </c>
      <c r="B13" s="123"/>
      <c r="C13" s="202">
        <f>'Payroll Summary'!G36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Summary'!I36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Summary'!J36</f>
        <v>0</v>
      </c>
      <c r="C18" s="123" t="s">
        <v>6</v>
      </c>
      <c r="D18" s="143"/>
      <c r="F18" s="143">
        <f>'Payroll Summary'!N36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Summary'!O36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Summary'!P36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Summary'!Q36</f>
        <v>0</v>
      </c>
    </row>
    <row r="22" spans="1:7" x14ac:dyDescent="0.2">
      <c r="C22" s="123" t="s">
        <v>54</v>
      </c>
      <c r="D22" s="143"/>
      <c r="F22" s="143">
        <f>'Payroll Summary'!R36</f>
        <v>0</v>
      </c>
    </row>
    <row r="23" spans="1:7" x14ac:dyDescent="0.2">
      <c r="C23" s="123" t="s">
        <v>52</v>
      </c>
      <c r="D23" s="143"/>
      <c r="E23" s="144"/>
      <c r="F23" s="143">
        <f>'Payroll Summary'!S36</f>
        <v>0</v>
      </c>
    </row>
    <row r="24" spans="1:7" x14ac:dyDescent="0.2">
      <c r="C24" s="3" t="s">
        <v>38</v>
      </c>
      <c r="D24" s="138"/>
      <c r="F24" s="138">
        <f>'Payroll Summary'!T36</f>
        <v>0</v>
      </c>
    </row>
    <row r="25" spans="1:7" x14ac:dyDescent="0.2">
      <c r="C25" s="3" t="s">
        <v>211</v>
      </c>
      <c r="D25" s="138"/>
      <c r="F25" s="138">
        <f>'Payroll Summary'!U36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Summary'!X36</f>
        <v>0</v>
      </c>
    </row>
    <row r="31" spans="1:7" x14ac:dyDescent="0.2">
      <c r="C31" s="123" t="s">
        <v>49</v>
      </c>
      <c r="D31" s="138"/>
      <c r="F31" s="143">
        <f>'Payroll Summary'!W36</f>
        <v>0</v>
      </c>
    </row>
    <row r="32" spans="1:7" x14ac:dyDescent="0.2">
      <c r="C32" s="123" t="s">
        <v>53</v>
      </c>
      <c r="F32" s="139">
        <f>'Payroll Summary'!Y36</f>
        <v>0</v>
      </c>
    </row>
    <row r="33" spans="1:7" x14ac:dyDescent="0.2">
      <c r="C33" s="123" t="s">
        <v>212</v>
      </c>
      <c r="F33" s="145">
        <f>'Payroll Summary'!Z36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Summary'!AB36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Summary'!E37</f>
        <v>0</v>
      </c>
    </row>
    <row r="9" spans="1:8" x14ac:dyDescent="0.2">
      <c r="A9" s="125" t="s">
        <v>16</v>
      </c>
      <c r="B9" s="125"/>
      <c r="C9" s="38">
        <f>'Payroll Summary'!B37</f>
        <v>0</v>
      </c>
    </row>
    <row r="10" spans="1:8" x14ac:dyDescent="0.2">
      <c r="A10" s="125" t="s">
        <v>17</v>
      </c>
      <c r="B10" s="125"/>
      <c r="C10" s="125">
        <f>'Payroll Summary'!C37</f>
        <v>0</v>
      </c>
      <c r="E10" s="3" t="s">
        <v>92</v>
      </c>
      <c r="F10" s="3">
        <f>'Payroll Summary'!H37</f>
        <v>0</v>
      </c>
    </row>
    <row r="11" spans="1:8" x14ac:dyDescent="0.2">
      <c r="A11" s="125" t="s">
        <v>66</v>
      </c>
      <c r="B11" s="125"/>
      <c r="C11" s="125">
        <f>'Payroll Summary'!D37</f>
        <v>0</v>
      </c>
    </row>
    <row r="12" spans="1:8" x14ac:dyDescent="0.2">
      <c r="A12" s="123" t="s">
        <v>18</v>
      </c>
      <c r="B12" s="123"/>
      <c r="C12" s="202">
        <f>'Payroll Summary'!F37</f>
        <v>0</v>
      </c>
    </row>
    <row r="13" spans="1:8" x14ac:dyDescent="0.2">
      <c r="A13" s="123" t="s">
        <v>39</v>
      </c>
      <c r="B13" s="123"/>
      <c r="C13" s="202">
        <f>'Payroll Summary'!G37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Summary'!I37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Summary'!J37</f>
        <v>0</v>
      </c>
      <c r="C18" s="123" t="s">
        <v>6</v>
      </c>
      <c r="D18" s="143"/>
      <c r="F18" s="143">
        <f>'Payroll Summary'!N37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Summary'!O37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Summary'!P37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Summary'!Q37</f>
        <v>0</v>
      </c>
    </row>
    <row r="22" spans="1:7" x14ac:dyDescent="0.2">
      <c r="C22" s="123" t="s">
        <v>54</v>
      </c>
      <c r="D22" s="143"/>
      <c r="F22" s="143">
        <f>'Payroll Summary'!R37</f>
        <v>0</v>
      </c>
    </row>
    <row r="23" spans="1:7" x14ac:dyDescent="0.2">
      <c r="C23" s="123" t="s">
        <v>52</v>
      </c>
      <c r="D23" s="143"/>
      <c r="E23" s="144"/>
      <c r="F23" s="143">
        <f>'Payroll Summary'!S37</f>
        <v>0</v>
      </c>
    </row>
    <row r="24" spans="1:7" x14ac:dyDescent="0.2">
      <c r="C24" s="3" t="s">
        <v>38</v>
      </c>
      <c r="D24" s="138"/>
      <c r="F24" s="138">
        <f>'Payroll Summary'!T37</f>
        <v>0</v>
      </c>
    </row>
    <row r="25" spans="1:7" x14ac:dyDescent="0.2">
      <c r="C25" s="3" t="s">
        <v>211</v>
      </c>
      <c r="D25" s="138"/>
      <c r="F25" s="138">
        <f>'Payroll Summary'!U37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Summary'!X37</f>
        <v>0</v>
      </c>
    </row>
    <row r="31" spans="1:7" x14ac:dyDescent="0.2">
      <c r="C31" s="123" t="s">
        <v>49</v>
      </c>
      <c r="D31" s="138"/>
      <c r="F31" s="143">
        <f>'Payroll Summary'!W37</f>
        <v>0</v>
      </c>
    </row>
    <row r="32" spans="1:7" x14ac:dyDescent="0.2">
      <c r="C32" s="123" t="s">
        <v>53</v>
      </c>
      <c r="F32" s="139">
        <f>'Payroll Summary'!Y37</f>
        <v>0</v>
      </c>
    </row>
    <row r="33" spans="1:7" x14ac:dyDescent="0.2">
      <c r="C33" s="123" t="s">
        <v>212</v>
      </c>
      <c r="F33" s="145">
        <f>'Payroll Summary'!Z37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Summary'!AB37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 enableFormatConditionsCalculation="0">
    <tabColor indexed="27"/>
    <pageSetUpPr fitToPage="1"/>
  </sheetPr>
  <dimension ref="A6:H88"/>
  <sheetViews>
    <sheetView view="pageBreakPreview" topLeftCell="A25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Summary'!E38</f>
        <v>0</v>
      </c>
    </row>
    <row r="9" spans="1:8" x14ac:dyDescent="0.2">
      <c r="A9" s="125" t="s">
        <v>16</v>
      </c>
      <c r="B9" s="125"/>
      <c r="C9" s="38">
        <f>'Payroll Summary'!B38</f>
        <v>0</v>
      </c>
    </row>
    <row r="10" spans="1:8" x14ac:dyDescent="0.2">
      <c r="A10" s="125" t="s">
        <v>17</v>
      </c>
      <c r="B10" s="125"/>
      <c r="C10" s="125">
        <f>'Payroll Summary'!C38</f>
        <v>0</v>
      </c>
      <c r="E10" s="3" t="s">
        <v>92</v>
      </c>
      <c r="F10" s="3">
        <f>'Payroll Summary'!H38</f>
        <v>0</v>
      </c>
    </row>
    <row r="11" spans="1:8" x14ac:dyDescent="0.2">
      <c r="A11" s="125" t="s">
        <v>66</v>
      </c>
      <c r="B11" s="125"/>
      <c r="C11" s="125">
        <f>'Payroll Summary'!D38</f>
        <v>0</v>
      </c>
    </row>
    <row r="12" spans="1:8" x14ac:dyDescent="0.2">
      <c r="A12" s="123" t="s">
        <v>18</v>
      </c>
      <c r="B12" s="123"/>
      <c r="C12" s="202">
        <f>'Payroll Summary'!F38</f>
        <v>0</v>
      </c>
    </row>
    <row r="13" spans="1:8" x14ac:dyDescent="0.2">
      <c r="A13" s="123" t="s">
        <v>39</v>
      </c>
      <c r="B13" s="123"/>
      <c r="C13" s="202">
        <f>'Payroll Summary'!G38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Summary'!I38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Summary'!J38</f>
        <v>0</v>
      </c>
      <c r="C18" s="123" t="s">
        <v>6</v>
      </c>
      <c r="D18" s="143"/>
      <c r="F18" s="143">
        <f>'Payroll Summary'!N38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Summary'!O38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Summary'!P38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Summary'!Q38</f>
        <v>0</v>
      </c>
    </row>
    <row r="22" spans="1:7" x14ac:dyDescent="0.2">
      <c r="C22" s="123" t="s">
        <v>54</v>
      </c>
      <c r="D22" s="143"/>
      <c r="F22" s="143">
        <f>'Payroll Summary'!R38</f>
        <v>0</v>
      </c>
    </row>
    <row r="23" spans="1:7" x14ac:dyDescent="0.2">
      <c r="C23" s="123" t="s">
        <v>52</v>
      </c>
      <c r="D23" s="143"/>
      <c r="E23" s="144"/>
      <c r="F23" s="143">
        <f>'Payroll Summary'!S38</f>
        <v>0</v>
      </c>
    </row>
    <row r="24" spans="1:7" x14ac:dyDescent="0.2">
      <c r="C24" s="3" t="s">
        <v>38</v>
      </c>
      <c r="D24" s="138"/>
      <c r="F24" s="138">
        <f>'Payroll Summary'!T38</f>
        <v>0</v>
      </c>
    </row>
    <row r="25" spans="1:7" x14ac:dyDescent="0.2">
      <c r="C25" s="3" t="s">
        <v>211</v>
      </c>
      <c r="D25" s="138"/>
      <c r="F25" s="138">
        <f>'Payroll Summary'!U38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Summary'!X38</f>
        <v>0</v>
      </c>
    </row>
    <row r="31" spans="1:7" x14ac:dyDescent="0.2">
      <c r="C31" s="123" t="s">
        <v>49</v>
      </c>
      <c r="D31" s="138"/>
      <c r="F31" s="143">
        <f>'Payroll Summary'!W38</f>
        <v>0</v>
      </c>
    </row>
    <row r="32" spans="1:7" x14ac:dyDescent="0.2">
      <c r="C32" s="123" t="s">
        <v>53</v>
      </c>
      <c r="F32" s="139">
        <f>'Payroll Summary'!Y38</f>
        <v>0</v>
      </c>
    </row>
    <row r="33" spans="1:7" x14ac:dyDescent="0.2">
      <c r="C33" s="123" t="s">
        <v>212</v>
      </c>
      <c r="F33" s="145">
        <f>'Payroll Summary'!Z38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Summary'!AB38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>
    <tabColor indexed="27"/>
    <pageSetUpPr fitToPage="1"/>
  </sheetPr>
  <dimension ref="A6:H88"/>
  <sheetViews>
    <sheetView view="pageBreakPreview" topLeftCell="A25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Summary'!E39</f>
        <v>0</v>
      </c>
    </row>
    <row r="9" spans="1:8" x14ac:dyDescent="0.2">
      <c r="A9" s="125" t="s">
        <v>16</v>
      </c>
      <c r="B9" s="125"/>
      <c r="C9" s="38">
        <f>'Payroll Summary'!B39</f>
        <v>0</v>
      </c>
    </row>
    <row r="10" spans="1:8" x14ac:dyDescent="0.2">
      <c r="A10" s="125" t="s">
        <v>17</v>
      </c>
      <c r="B10" s="125"/>
      <c r="C10" s="125">
        <f>'Payroll Summary'!C39</f>
        <v>0</v>
      </c>
      <c r="E10" s="3" t="s">
        <v>92</v>
      </c>
      <c r="F10" s="3">
        <f>'Payroll Summary'!H39</f>
        <v>0</v>
      </c>
    </row>
    <row r="11" spans="1:8" x14ac:dyDescent="0.2">
      <c r="A11" s="125" t="s">
        <v>66</v>
      </c>
      <c r="B11" s="125"/>
      <c r="C11" s="125">
        <f>'Payroll Summary'!D39</f>
        <v>0</v>
      </c>
    </row>
    <row r="12" spans="1:8" x14ac:dyDescent="0.2">
      <c r="A12" s="123" t="s">
        <v>18</v>
      </c>
      <c r="B12" s="123"/>
      <c r="C12" s="202">
        <f>'Payroll Summary'!F39</f>
        <v>0</v>
      </c>
    </row>
    <row r="13" spans="1:8" x14ac:dyDescent="0.2">
      <c r="A13" s="123" t="s">
        <v>39</v>
      </c>
      <c r="B13" s="123"/>
      <c r="C13" s="202">
        <f>'Payroll Summary'!G39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Summary'!I39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Summary'!J39</f>
        <v>0</v>
      </c>
      <c r="C18" s="123" t="s">
        <v>6</v>
      </c>
      <c r="D18" s="143"/>
      <c r="F18" s="143">
        <f>'Payroll Summary'!N39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Summary'!O39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Summary'!P39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Summary'!Q39</f>
        <v>0</v>
      </c>
    </row>
    <row r="22" spans="1:7" x14ac:dyDescent="0.2">
      <c r="C22" s="123" t="s">
        <v>54</v>
      </c>
      <c r="D22" s="143"/>
      <c r="F22" s="143">
        <f>'Payroll Summary'!R39</f>
        <v>0</v>
      </c>
    </row>
    <row r="23" spans="1:7" x14ac:dyDescent="0.2">
      <c r="C23" s="123" t="s">
        <v>52</v>
      </c>
      <c r="D23" s="143"/>
      <c r="E23" s="144"/>
      <c r="F23" s="143">
        <f>'Payroll Summary'!S39</f>
        <v>0</v>
      </c>
    </row>
    <row r="24" spans="1:7" x14ac:dyDescent="0.2">
      <c r="C24" s="3" t="s">
        <v>38</v>
      </c>
      <c r="D24" s="138"/>
      <c r="F24" s="138">
        <f>'Payroll Summary'!T39</f>
        <v>0</v>
      </c>
    </row>
    <row r="25" spans="1:7" x14ac:dyDescent="0.2">
      <c r="C25" s="3" t="s">
        <v>211</v>
      </c>
      <c r="D25" s="138"/>
      <c r="F25" s="138">
        <f>'Payroll Summary'!U39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Summary'!X39</f>
        <v>0</v>
      </c>
    </row>
    <row r="31" spans="1:7" x14ac:dyDescent="0.2">
      <c r="C31" s="123" t="s">
        <v>49</v>
      </c>
      <c r="D31" s="138"/>
      <c r="F31" s="143">
        <f>'Payroll Summary'!W39</f>
        <v>0</v>
      </c>
    </row>
    <row r="32" spans="1:7" x14ac:dyDescent="0.2">
      <c r="C32" s="123" t="s">
        <v>53</v>
      </c>
      <c r="F32" s="139">
        <f>'Payroll Summary'!Y39</f>
        <v>0</v>
      </c>
    </row>
    <row r="33" spans="1:7" x14ac:dyDescent="0.2">
      <c r="C33" s="123" t="s">
        <v>212</v>
      </c>
      <c r="F33" s="145">
        <f>'Payroll Summary'!Z39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Summary'!AB39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Summary'!E40</f>
        <v>0</v>
      </c>
    </row>
    <row r="9" spans="1:8" x14ac:dyDescent="0.2">
      <c r="A9" s="125" t="s">
        <v>16</v>
      </c>
      <c r="B9" s="125"/>
      <c r="C9" s="38">
        <f>'Payroll Summary'!B40</f>
        <v>0</v>
      </c>
    </row>
    <row r="10" spans="1:8" x14ac:dyDescent="0.2">
      <c r="A10" s="125" t="s">
        <v>17</v>
      </c>
      <c r="B10" s="125"/>
      <c r="C10" s="125">
        <f>'Payroll Summary'!C40</f>
        <v>0</v>
      </c>
      <c r="E10" s="3" t="s">
        <v>92</v>
      </c>
      <c r="F10" s="3">
        <f>'Payroll Summary'!H40</f>
        <v>0</v>
      </c>
    </row>
    <row r="11" spans="1:8" x14ac:dyDescent="0.2">
      <c r="A11" s="125" t="s">
        <v>66</v>
      </c>
      <c r="B11" s="125"/>
      <c r="C11" s="125">
        <f>'Payroll Summary'!D40</f>
        <v>0</v>
      </c>
    </row>
    <row r="12" spans="1:8" x14ac:dyDescent="0.2">
      <c r="A12" s="123" t="s">
        <v>18</v>
      </c>
      <c r="B12" s="123"/>
      <c r="C12" s="202">
        <f>'Payroll Summary'!F40</f>
        <v>0</v>
      </c>
    </row>
    <row r="13" spans="1:8" x14ac:dyDescent="0.2">
      <c r="A13" s="123" t="s">
        <v>39</v>
      </c>
      <c r="B13" s="123"/>
      <c r="C13" s="202">
        <f>'Payroll Summary'!G40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Summary'!I40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Summary'!J40</f>
        <v>0</v>
      </c>
      <c r="C18" s="123" t="s">
        <v>6</v>
      </c>
      <c r="D18" s="143"/>
      <c r="F18" s="143">
        <f>'Payroll Summary'!N40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Summary'!O40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Summary'!P40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Summary'!Q40</f>
        <v>0</v>
      </c>
    </row>
    <row r="22" spans="1:7" x14ac:dyDescent="0.2">
      <c r="C22" s="123" t="s">
        <v>54</v>
      </c>
      <c r="D22" s="143"/>
      <c r="F22" s="143">
        <f>'Payroll Summary'!R40</f>
        <v>0</v>
      </c>
    </row>
    <row r="23" spans="1:7" x14ac:dyDescent="0.2">
      <c r="C23" s="123" t="s">
        <v>52</v>
      </c>
      <c r="D23" s="143"/>
      <c r="E23" s="144"/>
      <c r="F23" s="143">
        <f>'Payroll Summary'!S40</f>
        <v>0</v>
      </c>
    </row>
    <row r="24" spans="1:7" x14ac:dyDescent="0.2">
      <c r="C24" s="3" t="s">
        <v>38</v>
      </c>
      <c r="D24" s="138"/>
      <c r="F24" s="138">
        <f>'Payroll Summary'!T40</f>
        <v>0</v>
      </c>
    </row>
    <row r="25" spans="1:7" x14ac:dyDescent="0.2">
      <c r="C25" s="3" t="s">
        <v>211</v>
      </c>
      <c r="D25" s="138"/>
      <c r="F25" s="138">
        <f>'Payroll Summary'!U40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Summary'!X40</f>
        <v>0</v>
      </c>
    </row>
    <row r="31" spans="1:7" x14ac:dyDescent="0.2">
      <c r="C31" s="123" t="s">
        <v>49</v>
      </c>
      <c r="D31" s="138"/>
      <c r="F31" s="143">
        <f>'Payroll Summary'!W40</f>
        <v>0</v>
      </c>
    </row>
    <row r="32" spans="1:7" x14ac:dyDescent="0.2">
      <c r="C32" s="123" t="s">
        <v>53</v>
      </c>
      <c r="F32" s="139">
        <f>'Payroll Summary'!Y40</f>
        <v>0</v>
      </c>
    </row>
    <row r="33" spans="1:7" x14ac:dyDescent="0.2">
      <c r="C33" s="123" t="s">
        <v>212</v>
      </c>
      <c r="F33" s="145">
        <f>'Payroll Summary'!Z40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Summary'!AB40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Summary'!E41</f>
        <v>0</v>
      </c>
    </row>
    <row r="9" spans="1:8" x14ac:dyDescent="0.2">
      <c r="A9" s="125" t="s">
        <v>16</v>
      </c>
      <c r="B9" s="125"/>
      <c r="C9" s="38">
        <f>'Payroll Summary'!B41</f>
        <v>0</v>
      </c>
    </row>
    <row r="10" spans="1:8" x14ac:dyDescent="0.2">
      <c r="A10" s="125" t="s">
        <v>17</v>
      </c>
      <c r="B10" s="125"/>
      <c r="C10" s="125">
        <f>'Payroll Summary'!C41</f>
        <v>0</v>
      </c>
      <c r="E10" s="3" t="s">
        <v>92</v>
      </c>
      <c r="F10" s="3">
        <f>'Payroll Summary'!H41</f>
        <v>0</v>
      </c>
    </row>
    <row r="11" spans="1:8" x14ac:dyDescent="0.2">
      <c r="A11" s="125" t="s">
        <v>66</v>
      </c>
      <c r="B11" s="125"/>
      <c r="C11" s="125">
        <f>'Payroll Summary'!D41</f>
        <v>0</v>
      </c>
    </row>
    <row r="12" spans="1:8" x14ac:dyDescent="0.2">
      <c r="A12" s="123" t="s">
        <v>18</v>
      </c>
      <c r="B12" s="123"/>
      <c r="C12" s="202">
        <f>'Payroll Summary'!F41</f>
        <v>0</v>
      </c>
    </row>
    <row r="13" spans="1:8" x14ac:dyDescent="0.2">
      <c r="A13" s="123" t="s">
        <v>39</v>
      </c>
      <c r="B13" s="123"/>
      <c r="C13" s="202">
        <f>'Payroll Summary'!G41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Summary'!I41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Summary'!J41</f>
        <v>0</v>
      </c>
      <c r="C18" s="123" t="s">
        <v>6</v>
      </c>
      <c r="D18" s="143"/>
      <c r="F18" s="143">
        <f>'Payroll Summary'!N41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Summary'!O41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Summary'!P41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Summary'!Q41</f>
        <v>0</v>
      </c>
    </row>
    <row r="22" spans="1:7" x14ac:dyDescent="0.2">
      <c r="C22" s="123" t="s">
        <v>54</v>
      </c>
      <c r="D22" s="143"/>
      <c r="F22" s="143">
        <f>'Payroll Summary'!R41</f>
        <v>0</v>
      </c>
    </row>
    <row r="23" spans="1:7" x14ac:dyDescent="0.2">
      <c r="C23" s="123" t="s">
        <v>52</v>
      </c>
      <c r="D23" s="143"/>
      <c r="E23" s="144"/>
      <c r="F23" s="143">
        <f>'Payroll Summary'!S41</f>
        <v>0</v>
      </c>
    </row>
    <row r="24" spans="1:7" x14ac:dyDescent="0.2">
      <c r="C24" s="3" t="s">
        <v>38</v>
      </c>
      <c r="D24" s="138"/>
      <c r="F24" s="138">
        <f>'Payroll Summary'!T41</f>
        <v>0</v>
      </c>
    </row>
    <row r="25" spans="1:7" x14ac:dyDescent="0.2">
      <c r="C25" s="3" t="s">
        <v>211</v>
      </c>
      <c r="D25" s="138"/>
      <c r="F25" s="138">
        <f>'Payroll Summary'!U41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Summary'!X41</f>
        <v>0</v>
      </c>
    </row>
    <row r="31" spans="1:7" x14ac:dyDescent="0.2">
      <c r="C31" s="123" t="s">
        <v>49</v>
      </c>
      <c r="D31" s="138"/>
      <c r="F31" s="143">
        <f>'Payroll Summary'!W41</f>
        <v>0</v>
      </c>
    </row>
    <row r="32" spans="1:7" x14ac:dyDescent="0.2">
      <c r="C32" s="123" t="s">
        <v>53</v>
      </c>
      <c r="F32" s="139">
        <f>'Payroll Summary'!Y41</f>
        <v>0</v>
      </c>
    </row>
    <row r="33" spans="1:7" x14ac:dyDescent="0.2">
      <c r="C33" s="123" t="s">
        <v>212</v>
      </c>
      <c r="F33" s="145">
        <f>'Payroll Summary'!Z41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Summary'!AB41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Summary'!E42</f>
        <v>0</v>
      </c>
    </row>
    <row r="9" spans="1:8" x14ac:dyDescent="0.2">
      <c r="A9" s="125" t="s">
        <v>16</v>
      </c>
      <c r="B9" s="125"/>
      <c r="C9" s="38">
        <f>'Payroll Summary'!B42</f>
        <v>0</v>
      </c>
    </row>
    <row r="10" spans="1:8" x14ac:dyDescent="0.2">
      <c r="A10" s="125" t="s">
        <v>17</v>
      </c>
      <c r="B10" s="125"/>
      <c r="C10" s="125">
        <f>'Payroll Summary'!C42</f>
        <v>0</v>
      </c>
      <c r="E10" s="3" t="s">
        <v>92</v>
      </c>
      <c r="F10" s="3">
        <f>'Payroll Summary'!H42</f>
        <v>0</v>
      </c>
    </row>
    <row r="11" spans="1:8" x14ac:dyDescent="0.2">
      <c r="A11" s="125" t="s">
        <v>66</v>
      </c>
      <c r="B11" s="125"/>
      <c r="C11" s="125">
        <f>'Payroll Summary'!D42</f>
        <v>0</v>
      </c>
    </row>
    <row r="12" spans="1:8" x14ac:dyDescent="0.2">
      <c r="A12" s="123" t="s">
        <v>18</v>
      </c>
      <c r="B12" s="123"/>
      <c r="C12" s="202">
        <f>'Payroll Summary'!F42</f>
        <v>0</v>
      </c>
    </row>
    <row r="13" spans="1:8" x14ac:dyDescent="0.2">
      <c r="A13" s="123" t="s">
        <v>39</v>
      </c>
      <c r="B13" s="123"/>
      <c r="C13" s="202">
        <f>'Payroll Summary'!G42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Summary'!I42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Summary'!J42</f>
        <v>0</v>
      </c>
      <c r="C18" s="123" t="s">
        <v>6</v>
      </c>
      <c r="D18" s="143"/>
      <c r="F18" s="143">
        <f>'Payroll Summary'!N42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Summary'!O42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Summary'!P42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Summary'!Q42</f>
        <v>0</v>
      </c>
    </row>
    <row r="22" spans="1:7" x14ac:dyDescent="0.2">
      <c r="C22" s="123" t="s">
        <v>54</v>
      </c>
      <c r="D22" s="143"/>
      <c r="F22" s="143">
        <f>'Payroll Summary'!R42</f>
        <v>0</v>
      </c>
    </row>
    <row r="23" spans="1:7" x14ac:dyDescent="0.2">
      <c r="C23" s="123" t="s">
        <v>52</v>
      </c>
      <c r="D23" s="143"/>
      <c r="E23" s="144"/>
      <c r="F23" s="143">
        <f>'Payroll Summary'!S42</f>
        <v>0</v>
      </c>
    </row>
    <row r="24" spans="1:7" x14ac:dyDescent="0.2">
      <c r="C24" s="3" t="s">
        <v>38</v>
      </c>
      <c r="D24" s="138"/>
      <c r="F24" s="138">
        <f>'Payroll Summary'!T42</f>
        <v>0</v>
      </c>
    </row>
    <row r="25" spans="1:7" x14ac:dyDescent="0.2">
      <c r="C25" s="3" t="s">
        <v>211</v>
      </c>
      <c r="D25" s="138"/>
      <c r="F25" s="138">
        <f>'Payroll Summary'!U42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Summary'!X42</f>
        <v>0</v>
      </c>
    </row>
    <row r="31" spans="1:7" x14ac:dyDescent="0.2">
      <c r="C31" s="123" t="s">
        <v>49</v>
      </c>
      <c r="D31" s="138"/>
      <c r="F31" s="143">
        <f>'Payroll Summary'!W42</f>
        <v>0</v>
      </c>
    </row>
    <row r="32" spans="1:7" x14ac:dyDescent="0.2">
      <c r="C32" s="123" t="s">
        <v>53</v>
      </c>
      <c r="F32" s="139">
        <f>'Payroll Summary'!Y42</f>
        <v>0</v>
      </c>
    </row>
    <row r="33" spans="1:7" x14ac:dyDescent="0.2">
      <c r="C33" s="123" t="s">
        <v>212</v>
      </c>
      <c r="F33" s="145">
        <f>'Payroll Summary'!Z42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Summary'!AB42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>
    <tabColor indexed="27"/>
    <pageSetUpPr fitToPage="1"/>
  </sheetPr>
  <dimension ref="A6:H88"/>
  <sheetViews>
    <sheetView view="pageBreakPreview" topLeftCell="A28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Summary'!E43</f>
        <v>0</v>
      </c>
    </row>
    <row r="9" spans="1:8" x14ac:dyDescent="0.2">
      <c r="A9" s="125" t="s">
        <v>16</v>
      </c>
      <c r="B9" s="125"/>
      <c r="C9" s="38">
        <f>'Payroll Summary'!B43</f>
        <v>0</v>
      </c>
    </row>
    <row r="10" spans="1:8" x14ac:dyDescent="0.2">
      <c r="A10" s="125" t="s">
        <v>17</v>
      </c>
      <c r="B10" s="125"/>
      <c r="C10" s="125">
        <f>'Payroll Summary'!C43</f>
        <v>0</v>
      </c>
      <c r="E10" s="3" t="s">
        <v>92</v>
      </c>
      <c r="F10" s="3">
        <f>'Payroll Summary'!H43</f>
        <v>0</v>
      </c>
    </row>
    <row r="11" spans="1:8" x14ac:dyDescent="0.2">
      <c r="A11" s="125" t="s">
        <v>66</v>
      </c>
      <c r="B11" s="125"/>
      <c r="C11" s="125">
        <f>'Payroll Summary'!D43</f>
        <v>0</v>
      </c>
    </row>
    <row r="12" spans="1:8" x14ac:dyDescent="0.2">
      <c r="A12" s="123" t="s">
        <v>18</v>
      </c>
      <c r="B12" s="123"/>
      <c r="C12" s="202">
        <f>'Payroll Summary'!F43</f>
        <v>0</v>
      </c>
    </row>
    <row r="13" spans="1:8" x14ac:dyDescent="0.2">
      <c r="A13" s="123" t="s">
        <v>39</v>
      </c>
      <c r="B13" s="123"/>
      <c r="C13" s="202">
        <f>'Payroll Summary'!G43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Summary'!I43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Summary'!J43</f>
        <v>0</v>
      </c>
      <c r="C18" s="123" t="s">
        <v>6</v>
      </c>
      <c r="D18" s="143"/>
      <c r="F18" s="143">
        <f>'Payroll Summary'!N43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Summary'!O43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Summary'!P43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Summary'!Q43</f>
        <v>0</v>
      </c>
    </row>
    <row r="22" spans="1:7" x14ac:dyDescent="0.2">
      <c r="C22" s="123" t="s">
        <v>54</v>
      </c>
      <c r="D22" s="143"/>
      <c r="F22" s="143">
        <f>'Payroll Summary'!R43</f>
        <v>0</v>
      </c>
    </row>
    <row r="23" spans="1:7" x14ac:dyDescent="0.2">
      <c r="C23" s="123" t="s">
        <v>52</v>
      </c>
      <c r="D23" s="143"/>
      <c r="E23" s="144"/>
      <c r="F23" s="143">
        <f>'Payroll Summary'!S43</f>
        <v>0</v>
      </c>
    </row>
    <row r="24" spans="1:7" x14ac:dyDescent="0.2">
      <c r="C24" s="3" t="s">
        <v>38</v>
      </c>
      <c r="D24" s="138"/>
      <c r="F24" s="138">
        <f>'Payroll Summary'!T43</f>
        <v>0</v>
      </c>
    </row>
    <row r="25" spans="1:7" x14ac:dyDescent="0.2">
      <c r="C25" s="3" t="s">
        <v>211</v>
      </c>
      <c r="D25" s="138"/>
      <c r="F25" s="138">
        <f>'Payroll Summary'!U43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Summary'!X43</f>
        <v>0</v>
      </c>
    </row>
    <row r="31" spans="1:7" x14ac:dyDescent="0.2">
      <c r="C31" s="123" t="s">
        <v>49</v>
      </c>
      <c r="D31" s="138"/>
      <c r="F31" s="143">
        <f>'Payroll Summary'!W43</f>
        <v>0</v>
      </c>
    </row>
    <row r="32" spans="1:7" x14ac:dyDescent="0.2">
      <c r="C32" s="123" t="s">
        <v>53</v>
      </c>
      <c r="F32" s="139">
        <f>'Payroll Summary'!Y43</f>
        <v>0</v>
      </c>
    </row>
    <row r="33" spans="1:7" x14ac:dyDescent="0.2">
      <c r="C33" s="123" t="s">
        <v>212</v>
      </c>
      <c r="F33" s="145">
        <f>'Payroll Summary'!Z43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Summary'!AB43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Summary'!E44</f>
        <v>0</v>
      </c>
    </row>
    <row r="9" spans="1:8" x14ac:dyDescent="0.2">
      <c r="A9" s="125" t="s">
        <v>16</v>
      </c>
      <c r="B9" s="125"/>
      <c r="C9" s="38">
        <f>'Payroll Summary'!B44</f>
        <v>0</v>
      </c>
    </row>
    <row r="10" spans="1:8" x14ac:dyDescent="0.2">
      <c r="A10" s="125" t="s">
        <v>17</v>
      </c>
      <c r="B10" s="125"/>
      <c r="C10" s="125">
        <f>'Payroll Summary'!C44</f>
        <v>0</v>
      </c>
      <c r="E10" s="3" t="s">
        <v>92</v>
      </c>
      <c r="F10" s="3">
        <f>'Payroll Summary'!H44</f>
        <v>0</v>
      </c>
    </row>
    <row r="11" spans="1:8" x14ac:dyDescent="0.2">
      <c r="A11" s="125" t="s">
        <v>66</v>
      </c>
      <c r="B11" s="125"/>
      <c r="C11" s="125">
        <f>'Payroll Summary'!D44</f>
        <v>0</v>
      </c>
    </row>
    <row r="12" spans="1:8" x14ac:dyDescent="0.2">
      <c r="A12" s="123" t="s">
        <v>18</v>
      </c>
      <c r="B12" s="123"/>
      <c r="C12" s="202">
        <f>'Payroll Summary'!F44</f>
        <v>0</v>
      </c>
    </row>
    <row r="13" spans="1:8" x14ac:dyDescent="0.2">
      <c r="A13" s="123" t="s">
        <v>39</v>
      </c>
      <c r="B13" s="123"/>
      <c r="C13" s="202">
        <f>'Payroll Summary'!G44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Summary'!I44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Summary'!J44</f>
        <v>0</v>
      </c>
      <c r="C18" s="123" t="s">
        <v>6</v>
      </c>
      <c r="D18" s="143"/>
      <c r="F18" s="143">
        <f>'Payroll Summary'!N44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Summary'!O44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Summary'!P44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Summary'!Q44</f>
        <v>0</v>
      </c>
    </row>
    <row r="22" spans="1:7" x14ac:dyDescent="0.2">
      <c r="C22" s="123" t="s">
        <v>54</v>
      </c>
      <c r="D22" s="143"/>
      <c r="F22" s="143">
        <f>'Payroll Summary'!R44</f>
        <v>0</v>
      </c>
    </row>
    <row r="23" spans="1:7" x14ac:dyDescent="0.2">
      <c r="C23" s="123" t="s">
        <v>52</v>
      </c>
      <c r="D23" s="143"/>
      <c r="E23" s="144"/>
      <c r="F23" s="143">
        <f>'Payroll Summary'!S44</f>
        <v>0</v>
      </c>
    </row>
    <row r="24" spans="1:7" x14ac:dyDescent="0.2">
      <c r="C24" s="3" t="s">
        <v>38</v>
      </c>
      <c r="D24" s="138"/>
      <c r="F24" s="138">
        <f>'Payroll Summary'!T44</f>
        <v>0</v>
      </c>
    </row>
    <row r="25" spans="1:7" x14ac:dyDescent="0.2">
      <c r="C25" s="3" t="s">
        <v>211</v>
      </c>
      <c r="D25" s="138"/>
      <c r="F25" s="138">
        <f>'Payroll Summary'!U44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Summary'!X44</f>
        <v>0</v>
      </c>
    </row>
    <row r="31" spans="1:7" x14ac:dyDescent="0.2">
      <c r="C31" s="123" t="s">
        <v>49</v>
      </c>
      <c r="D31" s="138"/>
      <c r="F31" s="143">
        <f>'Payroll Summary'!W44</f>
        <v>0</v>
      </c>
    </row>
    <row r="32" spans="1:7" x14ac:dyDescent="0.2">
      <c r="C32" s="123" t="s">
        <v>53</v>
      </c>
      <c r="F32" s="139">
        <f>'Payroll Summary'!Y44</f>
        <v>0</v>
      </c>
    </row>
    <row r="33" spans="1:7" x14ac:dyDescent="0.2">
      <c r="C33" s="123" t="s">
        <v>212</v>
      </c>
      <c r="F33" s="145">
        <f>'Payroll Summary'!Z44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Summary'!AB44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 enableFormatConditionsCalculation="0">
    <tabColor indexed="27"/>
    <pageSetUpPr fitToPage="1"/>
  </sheetPr>
  <dimension ref="A6:H88"/>
  <sheetViews>
    <sheetView view="pageBreakPreview" topLeftCell="A25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Summary'!E45</f>
        <v>0</v>
      </c>
    </row>
    <row r="9" spans="1:8" x14ac:dyDescent="0.2">
      <c r="A9" s="125" t="s">
        <v>16</v>
      </c>
      <c r="B9" s="125"/>
      <c r="C9" s="38">
        <f>'Payroll Summary'!B45</f>
        <v>0</v>
      </c>
    </row>
    <row r="10" spans="1:8" x14ac:dyDescent="0.2">
      <c r="A10" s="125" t="s">
        <v>17</v>
      </c>
      <c r="B10" s="125"/>
      <c r="C10" s="125">
        <f>'Payroll Summary'!C45</f>
        <v>0</v>
      </c>
      <c r="E10" s="3" t="s">
        <v>92</v>
      </c>
      <c r="F10" s="3">
        <f>'Payroll Summary'!H45</f>
        <v>0</v>
      </c>
    </row>
    <row r="11" spans="1:8" x14ac:dyDescent="0.2">
      <c r="A11" s="125" t="s">
        <v>66</v>
      </c>
      <c r="B11" s="125"/>
      <c r="C11" s="125">
        <f>'Payroll Summary'!D45</f>
        <v>0</v>
      </c>
    </row>
    <row r="12" spans="1:8" x14ac:dyDescent="0.2">
      <c r="A12" s="123" t="s">
        <v>18</v>
      </c>
      <c r="B12" s="123"/>
      <c r="C12" s="202">
        <f>'Payroll Summary'!F45</f>
        <v>0</v>
      </c>
    </row>
    <row r="13" spans="1:8" x14ac:dyDescent="0.2">
      <c r="A13" s="123" t="s">
        <v>39</v>
      </c>
      <c r="B13" s="123"/>
      <c r="C13" s="202">
        <f>'Payroll Summary'!G45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Summary'!I45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Summary'!J45</f>
        <v>0</v>
      </c>
      <c r="C18" s="123" t="s">
        <v>6</v>
      </c>
      <c r="D18" s="143"/>
      <c r="F18" s="143">
        <f>'Payroll Summary'!N45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Summary'!O45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Summary'!P45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Summary'!Q45</f>
        <v>0</v>
      </c>
    </row>
    <row r="22" spans="1:7" x14ac:dyDescent="0.2">
      <c r="C22" s="123" t="s">
        <v>54</v>
      </c>
      <c r="D22" s="143"/>
      <c r="F22" s="143">
        <f>'Payroll Summary'!R45</f>
        <v>0</v>
      </c>
    </row>
    <row r="23" spans="1:7" x14ac:dyDescent="0.2">
      <c r="C23" s="123" t="s">
        <v>52</v>
      </c>
      <c r="D23" s="143"/>
      <c r="E23" s="144"/>
      <c r="F23" s="143">
        <f>'Payroll Summary'!S45</f>
        <v>0</v>
      </c>
    </row>
    <row r="24" spans="1:7" x14ac:dyDescent="0.2">
      <c r="C24" s="3" t="s">
        <v>38</v>
      </c>
      <c r="D24" s="138"/>
      <c r="F24" s="138">
        <f>'Payroll Summary'!T45</f>
        <v>0</v>
      </c>
    </row>
    <row r="25" spans="1:7" x14ac:dyDescent="0.2">
      <c r="C25" s="3" t="s">
        <v>211</v>
      </c>
      <c r="D25" s="138"/>
      <c r="F25" s="138">
        <f>'Payroll Summary'!U45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Summary'!X45</f>
        <v>0</v>
      </c>
    </row>
    <row r="31" spans="1:7" x14ac:dyDescent="0.2">
      <c r="C31" s="123" t="s">
        <v>49</v>
      </c>
      <c r="D31" s="138"/>
      <c r="F31" s="143">
        <f>'Payroll Summary'!W45</f>
        <v>0</v>
      </c>
    </row>
    <row r="32" spans="1:7" x14ac:dyDescent="0.2">
      <c r="C32" s="123" t="s">
        <v>53</v>
      </c>
      <c r="F32" s="139">
        <f>'Payroll Summary'!Y45</f>
        <v>0</v>
      </c>
    </row>
    <row r="33" spans="1:7" x14ac:dyDescent="0.2">
      <c r="C33" s="123" t="s">
        <v>212</v>
      </c>
      <c r="F33" s="145">
        <f>'Payroll Summary'!Z45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Summary'!AB45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 enableFormatConditionsCalculation="0">
    <tabColor indexed="27"/>
    <pageSetUpPr fitToPage="1"/>
  </sheetPr>
  <dimension ref="A6:H88"/>
  <sheetViews>
    <sheetView view="pageBreakPreview" topLeftCell="A28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Summary'!E46</f>
        <v>0</v>
      </c>
    </row>
    <row r="9" spans="1:8" x14ac:dyDescent="0.2">
      <c r="A9" s="125" t="s">
        <v>16</v>
      </c>
      <c r="B9" s="125"/>
      <c r="C9" s="38">
        <f>'Payroll Summary'!B46</f>
        <v>0</v>
      </c>
    </row>
    <row r="10" spans="1:8" x14ac:dyDescent="0.2">
      <c r="A10" s="125" t="s">
        <v>17</v>
      </c>
      <c r="B10" s="125"/>
      <c r="C10" s="125">
        <f>'Payroll Summary'!C46</f>
        <v>0</v>
      </c>
      <c r="E10" s="3" t="s">
        <v>92</v>
      </c>
      <c r="F10" s="3">
        <f>'Payroll Summary'!H46</f>
        <v>0</v>
      </c>
    </row>
    <row r="11" spans="1:8" x14ac:dyDescent="0.2">
      <c r="A11" s="125" t="s">
        <v>66</v>
      </c>
      <c r="B11" s="125"/>
      <c r="C11" s="125">
        <f>'Payroll Summary'!D46</f>
        <v>0</v>
      </c>
    </row>
    <row r="12" spans="1:8" x14ac:dyDescent="0.2">
      <c r="A12" s="123" t="s">
        <v>18</v>
      </c>
      <c r="B12" s="123"/>
      <c r="C12" s="202">
        <f>'Payroll Summary'!F46</f>
        <v>0</v>
      </c>
    </row>
    <row r="13" spans="1:8" x14ac:dyDescent="0.2">
      <c r="A13" s="123" t="s">
        <v>39</v>
      </c>
      <c r="B13" s="123"/>
      <c r="C13" s="202">
        <f>'Payroll Summary'!G46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Summary'!I46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Summary'!J46</f>
        <v>0</v>
      </c>
      <c r="C18" s="123" t="s">
        <v>6</v>
      </c>
      <c r="D18" s="143"/>
      <c r="F18" s="143">
        <f>'Payroll Summary'!N46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Summary'!O46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Summary'!P46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Summary'!Q46</f>
        <v>0</v>
      </c>
    </row>
    <row r="22" spans="1:7" x14ac:dyDescent="0.2">
      <c r="C22" s="123" t="s">
        <v>54</v>
      </c>
      <c r="D22" s="143"/>
      <c r="F22" s="143">
        <f>'Payroll Summary'!R46</f>
        <v>0</v>
      </c>
    </row>
    <row r="23" spans="1:7" x14ac:dyDescent="0.2">
      <c r="C23" s="123" t="s">
        <v>52</v>
      </c>
      <c r="D23" s="143"/>
      <c r="E23" s="144"/>
      <c r="F23" s="143">
        <f>'Payroll Summary'!S46</f>
        <v>0</v>
      </c>
    </row>
    <row r="24" spans="1:7" x14ac:dyDescent="0.2">
      <c r="C24" s="3" t="s">
        <v>38</v>
      </c>
      <c r="D24" s="138"/>
      <c r="F24" s="138">
        <f>'Payroll Summary'!T46</f>
        <v>0</v>
      </c>
    </row>
    <row r="25" spans="1:7" x14ac:dyDescent="0.2">
      <c r="C25" s="3" t="s">
        <v>211</v>
      </c>
      <c r="D25" s="138"/>
      <c r="F25" s="138">
        <f>'Payroll Summary'!U46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Summary'!X46</f>
        <v>0</v>
      </c>
    </row>
    <row r="31" spans="1:7" x14ac:dyDescent="0.2">
      <c r="C31" s="123" t="s">
        <v>49</v>
      </c>
      <c r="D31" s="138"/>
      <c r="F31" s="143">
        <f>'Payroll Summary'!W46</f>
        <v>0</v>
      </c>
    </row>
    <row r="32" spans="1:7" x14ac:dyDescent="0.2">
      <c r="C32" s="123" t="s">
        <v>53</v>
      </c>
      <c r="F32" s="139">
        <f>'Payroll Summary'!Y46</f>
        <v>0</v>
      </c>
    </row>
    <row r="33" spans="1:7" x14ac:dyDescent="0.2">
      <c r="C33" s="123" t="s">
        <v>212</v>
      </c>
      <c r="F33" s="145">
        <f>'Payroll Summary'!Z46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Summary'!AB46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 enableFormatConditionsCalculation="0">
    <tabColor indexed="27"/>
    <pageSetUpPr fitToPage="1"/>
  </sheetPr>
  <dimension ref="A6:H88"/>
  <sheetViews>
    <sheetView view="pageBreakPreview" topLeftCell="A28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Summary'!E47</f>
        <v>0</v>
      </c>
    </row>
    <row r="9" spans="1:8" x14ac:dyDescent="0.2">
      <c r="A9" s="125" t="s">
        <v>16</v>
      </c>
      <c r="B9" s="125"/>
      <c r="C9" s="38">
        <f>'Payroll Summary'!B47</f>
        <v>0</v>
      </c>
    </row>
    <row r="10" spans="1:8" x14ac:dyDescent="0.2">
      <c r="A10" s="125" t="s">
        <v>17</v>
      </c>
      <c r="B10" s="125"/>
      <c r="C10" s="125">
        <f>'Payroll Summary'!C47</f>
        <v>0</v>
      </c>
      <c r="E10" s="3" t="s">
        <v>92</v>
      </c>
      <c r="F10" s="3">
        <f>'Payroll Summary'!H47</f>
        <v>0</v>
      </c>
    </row>
    <row r="11" spans="1:8" x14ac:dyDescent="0.2">
      <c r="A11" s="125" t="s">
        <v>66</v>
      </c>
      <c r="B11" s="125"/>
      <c r="C11" s="125">
        <f>'Payroll Summary'!D47</f>
        <v>0</v>
      </c>
    </row>
    <row r="12" spans="1:8" x14ac:dyDescent="0.2">
      <c r="A12" s="123" t="s">
        <v>18</v>
      </c>
      <c r="B12" s="123"/>
      <c r="C12" s="202">
        <f>'Payroll Summary'!F47</f>
        <v>0</v>
      </c>
    </row>
    <row r="13" spans="1:8" x14ac:dyDescent="0.2">
      <c r="A13" s="123" t="s">
        <v>39</v>
      </c>
      <c r="B13" s="123"/>
      <c r="C13" s="202">
        <f>'Payroll Summary'!G47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Summary'!I47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Summary'!J47</f>
        <v>0</v>
      </c>
      <c r="C18" s="123" t="s">
        <v>6</v>
      </c>
      <c r="D18" s="143"/>
      <c r="F18" s="143">
        <f>'Payroll Summary'!N47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Summary'!O47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Summary'!P47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Summary'!Q47</f>
        <v>0</v>
      </c>
    </row>
    <row r="22" spans="1:7" x14ac:dyDescent="0.2">
      <c r="C22" s="123" t="s">
        <v>54</v>
      </c>
      <c r="D22" s="143"/>
      <c r="F22" s="143">
        <f>'Payroll Summary'!R47</f>
        <v>0</v>
      </c>
    </row>
    <row r="23" spans="1:7" x14ac:dyDescent="0.2">
      <c r="C23" s="123" t="s">
        <v>52</v>
      </c>
      <c r="D23" s="143"/>
      <c r="E23" s="144"/>
      <c r="F23" s="143">
        <f>'Payroll Summary'!S47</f>
        <v>0</v>
      </c>
    </row>
    <row r="24" spans="1:7" x14ac:dyDescent="0.2">
      <c r="C24" s="3" t="s">
        <v>38</v>
      </c>
      <c r="D24" s="138"/>
      <c r="F24" s="138">
        <f>'Payroll Summary'!T47</f>
        <v>0</v>
      </c>
    </row>
    <row r="25" spans="1:7" x14ac:dyDescent="0.2">
      <c r="C25" s="3" t="s">
        <v>211</v>
      </c>
      <c r="D25" s="138"/>
      <c r="F25" s="138">
        <f>'Payroll Summary'!U47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Summary'!X47</f>
        <v>0</v>
      </c>
    </row>
    <row r="31" spans="1:7" x14ac:dyDescent="0.2">
      <c r="C31" s="123" t="s">
        <v>49</v>
      </c>
      <c r="D31" s="138"/>
      <c r="F31" s="143">
        <f>'Payroll Summary'!W47</f>
        <v>0</v>
      </c>
    </row>
    <row r="32" spans="1:7" x14ac:dyDescent="0.2">
      <c r="C32" s="123" t="s">
        <v>53</v>
      </c>
      <c r="F32" s="139">
        <f>'Payroll Summary'!Y47</f>
        <v>0</v>
      </c>
    </row>
    <row r="33" spans="1:7" x14ac:dyDescent="0.2">
      <c r="C33" s="123" t="s">
        <v>212</v>
      </c>
      <c r="F33" s="145">
        <f>'Payroll Summary'!Z47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Summary'!AB47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 enableFormatConditionsCalculation="0">
    <tabColor indexed="27"/>
    <pageSetUpPr fitToPage="1"/>
  </sheetPr>
  <dimension ref="A6:H88"/>
  <sheetViews>
    <sheetView view="pageBreakPreview" topLeftCell="A25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Summary'!E48</f>
        <v>0</v>
      </c>
    </row>
    <row r="9" spans="1:8" x14ac:dyDescent="0.2">
      <c r="A9" s="125" t="s">
        <v>16</v>
      </c>
      <c r="B9" s="125"/>
      <c r="C9" s="38">
        <f>'Payroll Summary'!B48</f>
        <v>0</v>
      </c>
    </row>
    <row r="10" spans="1:8" x14ac:dyDescent="0.2">
      <c r="A10" s="125" t="s">
        <v>17</v>
      </c>
      <c r="B10" s="125"/>
      <c r="C10" s="125">
        <f>'Payroll Summary'!C48</f>
        <v>0</v>
      </c>
      <c r="E10" s="3" t="s">
        <v>92</v>
      </c>
      <c r="F10" s="3">
        <f>'Payroll Summary'!H48</f>
        <v>0</v>
      </c>
    </row>
    <row r="11" spans="1:8" x14ac:dyDescent="0.2">
      <c r="A11" s="125" t="s">
        <v>66</v>
      </c>
      <c r="B11" s="125"/>
      <c r="C11" s="125">
        <f>'Payroll Summary'!D48</f>
        <v>0</v>
      </c>
    </row>
    <row r="12" spans="1:8" x14ac:dyDescent="0.2">
      <c r="A12" s="123" t="s">
        <v>18</v>
      </c>
      <c r="B12" s="123"/>
      <c r="C12" s="202">
        <f>'Payroll Summary'!F48</f>
        <v>0</v>
      </c>
    </row>
    <row r="13" spans="1:8" x14ac:dyDescent="0.2">
      <c r="A13" s="123" t="s">
        <v>39</v>
      </c>
      <c r="B13" s="123"/>
      <c r="C13" s="202">
        <f>'Payroll Summary'!G48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Summary'!I48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Summary'!J48</f>
        <v>0</v>
      </c>
      <c r="C18" s="123" t="s">
        <v>6</v>
      </c>
      <c r="D18" s="143"/>
      <c r="F18" s="143">
        <f>'Payroll Summary'!N48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Summary'!O48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Summary'!P48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Summary'!Q48</f>
        <v>0</v>
      </c>
    </row>
    <row r="22" spans="1:7" x14ac:dyDescent="0.2">
      <c r="C22" s="123" t="s">
        <v>54</v>
      </c>
      <c r="D22" s="143"/>
      <c r="F22" s="143">
        <f>'Payroll Summary'!R48</f>
        <v>0</v>
      </c>
    </row>
    <row r="23" spans="1:7" x14ac:dyDescent="0.2">
      <c r="C23" s="123" t="s">
        <v>52</v>
      </c>
      <c r="D23" s="143"/>
      <c r="E23" s="144"/>
      <c r="F23" s="143">
        <f>'Payroll Summary'!S48</f>
        <v>0</v>
      </c>
    </row>
    <row r="24" spans="1:7" x14ac:dyDescent="0.2">
      <c r="C24" s="3" t="s">
        <v>38</v>
      </c>
      <c r="D24" s="138"/>
      <c r="F24" s="138">
        <f>'Payroll Summary'!T48</f>
        <v>0</v>
      </c>
    </row>
    <row r="25" spans="1:7" x14ac:dyDescent="0.2">
      <c r="C25" s="3" t="s">
        <v>211</v>
      </c>
      <c r="D25" s="138"/>
      <c r="F25" s="138">
        <f>'Payroll Summary'!U48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Summary'!X48</f>
        <v>0</v>
      </c>
    </row>
    <row r="31" spans="1:7" x14ac:dyDescent="0.2">
      <c r="C31" s="123" t="s">
        <v>49</v>
      </c>
      <c r="D31" s="138"/>
      <c r="F31" s="143">
        <f>'Payroll Summary'!W48</f>
        <v>0</v>
      </c>
    </row>
    <row r="32" spans="1:7" x14ac:dyDescent="0.2">
      <c r="C32" s="123" t="s">
        <v>53</v>
      </c>
      <c r="F32" s="139">
        <f>'Payroll Summary'!Y48</f>
        <v>0</v>
      </c>
    </row>
    <row r="33" spans="1:7" x14ac:dyDescent="0.2">
      <c r="C33" s="123" t="s">
        <v>212</v>
      </c>
      <c r="F33" s="145">
        <f>'Payroll Summary'!Z48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Summary'!AB48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Summary'!E49</f>
        <v>0</v>
      </c>
    </row>
    <row r="9" spans="1:8" x14ac:dyDescent="0.2">
      <c r="A9" s="125" t="s">
        <v>16</v>
      </c>
      <c r="B9" s="125"/>
      <c r="C9" s="38">
        <f>'Payroll Summary'!B49</f>
        <v>0</v>
      </c>
    </row>
    <row r="10" spans="1:8" x14ac:dyDescent="0.2">
      <c r="A10" s="125" t="s">
        <v>17</v>
      </c>
      <c r="B10" s="125"/>
      <c r="C10" s="125">
        <f>'Payroll Summary'!C49</f>
        <v>0</v>
      </c>
      <c r="E10" s="3" t="s">
        <v>92</v>
      </c>
      <c r="F10" s="3">
        <f>'Payroll Summary'!H49</f>
        <v>0</v>
      </c>
    </row>
    <row r="11" spans="1:8" x14ac:dyDescent="0.2">
      <c r="A11" s="125" t="s">
        <v>66</v>
      </c>
      <c r="B11" s="125"/>
      <c r="C11" s="125">
        <f>'Payroll Summary'!D49</f>
        <v>0</v>
      </c>
    </row>
    <row r="12" spans="1:8" x14ac:dyDescent="0.2">
      <c r="A12" s="123" t="s">
        <v>18</v>
      </c>
      <c r="B12" s="123"/>
      <c r="C12" s="202">
        <f>'Payroll Summary'!F49</f>
        <v>0</v>
      </c>
    </row>
    <row r="13" spans="1:8" x14ac:dyDescent="0.2">
      <c r="A13" s="123" t="s">
        <v>39</v>
      </c>
      <c r="B13" s="123"/>
      <c r="C13" s="202">
        <f>'Payroll Summary'!G49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Summary'!I49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Summary'!J49</f>
        <v>0</v>
      </c>
      <c r="C18" s="123" t="s">
        <v>6</v>
      </c>
      <c r="D18" s="143"/>
      <c r="F18" s="143">
        <f>'Payroll Summary'!N49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Summary'!O49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Summary'!P49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Summary'!Q49</f>
        <v>0</v>
      </c>
    </row>
    <row r="22" spans="1:7" x14ac:dyDescent="0.2">
      <c r="C22" s="123" t="s">
        <v>54</v>
      </c>
      <c r="D22" s="143"/>
      <c r="F22" s="143">
        <f>'Payroll Summary'!R49</f>
        <v>0</v>
      </c>
    </row>
    <row r="23" spans="1:7" x14ac:dyDescent="0.2">
      <c r="C23" s="123" t="s">
        <v>52</v>
      </c>
      <c r="D23" s="143"/>
      <c r="E23" s="144"/>
      <c r="F23" s="143">
        <f>'Payroll Summary'!S49</f>
        <v>0</v>
      </c>
    </row>
    <row r="24" spans="1:7" x14ac:dyDescent="0.2">
      <c r="C24" s="3" t="s">
        <v>38</v>
      </c>
      <c r="D24" s="138"/>
      <c r="F24" s="138">
        <f>'Payroll Summary'!T49</f>
        <v>0</v>
      </c>
    </row>
    <row r="25" spans="1:7" x14ac:dyDescent="0.2">
      <c r="C25" s="3" t="s">
        <v>211</v>
      </c>
      <c r="D25" s="138"/>
      <c r="F25" s="138">
        <f>'Payroll Summary'!U49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Summary'!X49</f>
        <v>0</v>
      </c>
    </row>
    <row r="31" spans="1:7" x14ac:dyDescent="0.2">
      <c r="C31" s="123" t="s">
        <v>49</v>
      </c>
      <c r="D31" s="138"/>
      <c r="F31" s="143">
        <f>'Payroll Summary'!W49</f>
        <v>0</v>
      </c>
    </row>
    <row r="32" spans="1:7" x14ac:dyDescent="0.2">
      <c r="C32" s="123" t="s">
        <v>53</v>
      </c>
      <c r="F32" s="139">
        <f>'Payroll Summary'!Y49</f>
        <v>0</v>
      </c>
    </row>
    <row r="33" spans="1:7" x14ac:dyDescent="0.2">
      <c r="C33" s="123" t="s">
        <v>212</v>
      </c>
      <c r="F33" s="145">
        <f>'Payroll Summary'!Z49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Summary'!AB49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Summary'!E50</f>
        <v>0</v>
      </c>
    </row>
    <row r="9" spans="1:8" x14ac:dyDescent="0.2">
      <c r="A9" s="125" t="s">
        <v>16</v>
      </c>
      <c r="B9" s="125"/>
      <c r="C9" s="38">
        <f>'Payroll Summary'!B50</f>
        <v>0</v>
      </c>
    </row>
    <row r="10" spans="1:8" x14ac:dyDescent="0.2">
      <c r="A10" s="125" t="s">
        <v>17</v>
      </c>
      <c r="B10" s="125"/>
      <c r="C10" s="125">
        <f>'Payroll Summary'!C50</f>
        <v>0</v>
      </c>
      <c r="E10" s="3" t="s">
        <v>92</v>
      </c>
      <c r="F10" s="3">
        <f>'Payroll Summary'!H50</f>
        <v>0</v>
      </c>
    </row>
    <row r="11" spans="1:8" x14ac:dyDescent="0.2">
      <c r="A11" s="125" t="s">
        <v>66</v>
      </c>
      <c r="B11" s="125"/>
      <c r="C11" s="125">
        <f>'Payroll Summary'!D50</f>
        <v>0</v>
      </c>
    </row>
    <row r="12" spans="1:8" x14ac:dyDescent="0.2">
      <c r="A12" s="123" t="s">
        <v>18</v>
      </c>
      <c r="B12" s="123"/>
      <c r="C12" s="202">
        <f>'Payroll Summary'!F50</f>
        <v>0</v>
      </c>
    </row>
    <row r="13" spans="1:8" x14ac:dyDescent="0.2">
      <c r="A13" s="123" t="s">
        <v>39</v>
      </c>
      <c r="B13" s="123"/>
      <c r="C13" s="202">
        <f>'Payroll Summary'!G50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Summary'!I50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Summary'!J50</f>
        <v>0</v>
      </c>
      <c r="C18" s="123" t="s">
        <v>6</v>
      </c>
      <c r="D18" s="143"/>
      <c r="F18" s="143">
        <f>'Payroll Summary'!N50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Summary'!O50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Summary'!P50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Summary'!Q50</f>
        <v>0</v>
      </c>
    </row>
    <row r="22" spans="1:7" x14ac:dyDescent="0.2">
      <c r="C22" s="123" t="s">
        <v>54</v>
      </c>
      <c r="D22" s="143"/>
      <c r="F22" s="143">
        <f>'Payroll Summary'!R50</f>
        <v>0</v>
      </c>
    </row>
    <row r="23" spans="1:7" x14ac:dyDescent="0.2">
      <c r="C23" s="123" t="s">
        <v>52</v>
      </c>
      <c r="D23" s="143"/>
      <c r="E23" s="144"/>
      <c r="F23" s="143">
        <f>'Payroll Summary'!S50</f>
        <v>0</v>
      </c>
    </row>
    <row r="24" spans="1:7" x14ac:dyDescent="0.2">
      <c r="C24" s="3" t="s">
        <v>38</v>
      </c>
      <c r="D24" s="138"/>
      <c r="F24" s="138">
        <f>'Payroll Summary'!T50</f>
        <v>0</v>
      </c>
    </row>
    <row r="25" spans="1:7" x14ac:dyDescent="0.2">
      <c r="C25" s="3" t="s">
        <v>211</v>
      </c>
      <c r="D25" s="138"/>
      <c r="F25" s="138">
        <f>'Payroll Summary'!U50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Summary'!X50</f>
        <v>0</v>
      </c>
    </row>
    <row r="31" spans="1:7" x14ac:dyDescent="0.2">
      <c r="C31" s="123" t="s">
        <v>49</v>
      </c>
      <c r="D31" s="138"/>
      <c r="F31" s="143">
        <f>'Payroll Summary'!W50</f>
        <v>0</v>
      </c>
    </row>
    <row r="32" spans="1:7" x14ac:dyDescent="0.2">
      <c r="C32" s="123" t="s">
        <v>53</v>
      </c>
      <c r="F32" s="139">
        <f>'Payroll Summary'!Y50</f>
        <v>0</v>
      </c>
    </row>
    <row r="33" spans="1:7" x14ac:dyDescent="0.2">
      <c r="C33" s="123" t="s">
        <v>212</v>
      </c>
      <c r="F33" s="145">
        <f>'Payroll Summary'!Z50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Summary'!AB50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>
    <tabColor indexed="27"/>
    <pageSetUpPr fitToPage="1"/>
  </sheetPr>
  <dimension ref="A6:H88"/>
  <sheetViews>
    <sheetView showGridLines="0" view="pageBreakPreview" topLeftCell="A28" zoomScale="60" zoomScaleNormal="100" workbookViewId="0">
      <selection activeCell="C88" sqref="C88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Summary'!E51</f>
        <v>0</v>
      </c>
    </row>
    <row r="9" spans="1:8" x14ac:dyDescent="0.2">
      <c r="A9" s="125" t="s">
        <v>16</v>
      </c>
      <c r="B9" s="125"/>
      <c r="C9" s="38">
        <f>'Payroll Summary'!B51</f>
        <v>0</v>
      </c>
    </row>
    <row r="10" spans="1:8" x14ac:dyDescent="0.2">
      <c r="A10" s="125" t="s">
        <v>17</v>
      </c>
      <c r="B10" s="125"/>
      <c r="C10" s="125">
        <f>'Payroll Summary'!C51</f>
        <v>0</v>
      </c>
      <c r="E10" s="3" t="s">
        <v>92</v>
      </c>
      <c r="F10" s="3">
        <f>'Payroll Summary'!H51</f>
        <v>0</v>
      </c>
    </row>
    <row r="11" spans="1:8" x14ac:dyDescent="0.2">
      <c r="A11" s="125" t="s">
        <v>66</v>
      </c>
      <c r="B11" s="125"/>
      <c r="C11" s="125">
        <f>'Payroll Summary'!D51</f>
        <v>0</v>
      </c>
    </row>
    <row r="12" spans="1:8" x14ac:dyDescent="0.2">
      <c r="A12" s="123" t="s">
        <v>18</v>
      </c>
      <c r="B12" s="123"/>
      <c r="C12" s="202">
        <f>'Payroll Summary'!F51</f>
        <v>0</v>
      </c>
    </row>
    <row r="13" spans="1:8" x14ac:dyDescent="0.2">
      <c r="A13" s="123" t="s">
        <v>39</v>
      </c>
      <c r="B13" s="123"/>
      <c r="C13" s="202">
        <f>'Payroll Summary'!G51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Summary'!I51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Summary'!J51</f>
        <v>0</v>
      </c>
      <c r="C18" s="123" t="s">
        <v>6</v>
      </c>
      <c r="D18" s="143"/>
      <c r="F18" s="143">
        <f>'Payroll Summary'!N51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Summary'!O51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Summary'!P51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Summary'!Q51</f>
        <v>0</v>
      </c>
    </row>
    <row r="22" spans="1:7" x14ac:dyDescent="0.2">
      <c r="C22" s="123" t="s">
        <v>54</v>
      </c>
      <c r="D22" s="143"/>
      <c r="F22" s="143">
        <f>'Payroll Summary'!R51</f>
        <v>0</v>
      </c>
    </row>
    <row r="23" spans="1:7" x14ac:dyDescent="0.2">
      <c r="C23" s="123" t="s">
        <v>52</v>
      </c>
      <c r="D23" s="143"/>
      <c r="E23" s="144"/>
      <c r="F23" s="143">
        <f>'Payroll Summary'!S51</f>
        <v>0</v>
      </c>
    </row>
    <row r="24" spans="1:7" x14ac:dyDescent="0.2">
      <c r="C24" s="3" t="s">
        <v>38</v>
      </c>
      <c r="D24" s="138"/>
      <c r="F24" s="138">
        <f>'Payroll Summary'!T51</f>
        <v>0</v>
      </c>
    </row>
    <row r="25" spans="1:7" x14ac:dyDescent="0.2">
      <c r="C25" s="3" t="s">
        <v>211</v>
      </c>
      <c r="D25" s="138"/>
      <c r="F25" s="138">
        <f>'Payroll Summary'!U51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Summary'!X51</f>
        <v>0</v>
      </c>
    </row>
    <row r="31" spans="1:7" x14ac:dyDescent="0.2">
      <c r="C31" s="123" t="s">
        <v>49</v>
      </c>
      <c r="D31" s="138"/>
      <c r="F31" s="143">
        <f>'Payroll Summary'!W51</f>
        <v>0</v>
      </c>
    </row>
    <row r="32" spans="1:7" x14ac:dyDescent="0.2">
      <c r="C32" s="123" t="s">
        <v>53</v>
      </c>
      <c r="F32" s="139">
        <f>'Payroll Summary'!Y51</f>
        <v>0</v>
      </c>
    </row>
    <row r="33" spans="1:7" x14ac:dyDescent="0.2">
      <c r="C33" s="123" t="s">
        <v>212</v>
      </c>
      <c r="F33" s="145">
        <f>'Payroll Summary'!Z51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Summary'!AB51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Summary'!E52</f>
        <v>0</v>
      </c>
    </row>
    <row r="9" spans="1:8" x14ac:dyDescent="0.2">
      <c r="A9" s="125" t="s">
        <v>16</v>
      </c>
      <c r="B9" s="125"/>
      <c r="C9" s="38">
        <f>'Payroll Summary'!B52</f>
        <v>0</v>
      </c>
    </row>
    <row r="10" spans="1:8" x14ac:dyDescent="0.2">
      <c r="A10" s="125" t="s">
        <v>17</v>
      </c>
      <c r="B10" s="125"/>
      <c r="C10" s="125">
        <f>'Payroll Summary'!C52</f>
        <v>0</v>
      </c>
      <c r="E10" s="3" t="s">
        <v>92</v>
      </c>
      <c r="F10" s="3">
        <f>'Payroll Summary'!H52</f>
        <v>0</v>
      </c>
    </row>
    <row r="11" spans="1:8" x14ac:dyDescent="0.2">
      <c r="A11" s="125" t="s">
        <v>66</v>
      </c>
      <c r="B11" s="125"/>
      <c r="C11" s="125">
        <f>'Payroll Summary'!D52</f>
        <v>0</v>
      </c>
    </row>
    <row r="12" spans="1:8" x14ac:dyDescent="0.2">
      <c r="A12" s="123" t="s">
        <v>18</v>
      </c>
      <c r="B12" s="123"/>
      <c r="C12" s="202">
        <f>'Payroll Summary'!F52</f>
        <v>0</v>
      </c>
    </row>
    <row r="13" spans="1:8" x14ac:dyDescent="0.2">
      <c r="A13" s="123" t="s">
        <v>39</v>
      </c>
      <c r="B13" s="123"/>
      <c r="C13" s="202">
        <f>'Payroll Summary'!G52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Summary'!I52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Summary'!J52</f>
        <v>0</v>
      </c>
      <c r="C18" s="123" t="s">
        <v>6</v>
      </c>
      <c r="D18" s="143"/>
      <c r="F18" s="143">
        <f>'Payroll Summary'!N52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Summary'!O52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Summary'!P52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Summary'!Q52</f>
        <v>0</v>
      </c>
    </row>
    <row r="22" spans="1:7" x14ac:dyDescent="0.2">
      <c r="C22" s="123" t="s">
        <v>54</v>
      </c>
      <c r="D22" s="143"/>
      <c r="F22" s="143">
        <f>'Payroll Summary'!R52</f>
        <v>0</v>
      </c>
    </row>
    <row r="23" spans="1:7" x14ac:dyDescent="0.2">
      <c r="C23" s="123" t="s">
        <v>52</v>
      </c>
      <c r="D23" s="143"/>
      <c r="E23" s="144"/>
      <c r="F23" s="143">
        <f>'Payroll Summary'!S52</f>
        <v>0</v>
      </c>
    </row>
    <row r="24" spans="1:7" x14ac:dyDescent="0.2">
      <c r="C24" s="3" t="s">
        <v>38</v>
      </c>
      <c r="D24" s="138"/>
      <c r="F24" s="138">
        <f>'Payroll Summary'!T52</f>
        <v>0</v>
      </c>
    </row>
    <row r="25" spans="1:7" x14ac:dyDescent="0.2">
      <c r="C25" s="3" t="s">
        <v>211</v>
      </c>
      <c r="D25" s="138"/>
      <c r="F25" s="138">
        <f>'Payroll Summary'!U52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Summary'!X52</f>
        <v>0</v>
      </c>
    </row>
    <row r="31" spans="1:7" x14ac:dyDescent="0.2">
      <c r="C31" s="123" t="s">
        <v>49</v>
      </c>
      <c r="D31" s="138"/>
      <c r="F31" s="143">
        <f>'Payroll Summary'!W52</f>
        <v>0</v>
      </c>
    </row>
    <row r="32" spans="1:7" x14ac:dyDescent="0.2">
      <c r="C32" s="123" t="s">
        <v>53</v>
      </c>
      <c r="F32" s="139">
        <f>'Payroll Summary'!Y52</f>
        <v>0</v>
      </c>
    </row>
    <row r="33" spans="1:7" x14ac:dyDescent="0.2">
      <c r="C33" s="123" t="s">
        <v>212</v>
      </c>
      <c r="F33" s="145">
        <f>'Payroll Summary'!Z52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Summary'!AB52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Summary'!E53</f>
        <v>0</v>
      </c>
    </row>
    <row r="9" spans="1:8" x14ac:dyDescent="0.2">
      <c r="A9" s="125" t="s">
        <v>16</v>
      </c>
      <c r="B9" s="125"/>
      <c r="C9" s="38">
        <f>'Payroll Summary'!B53</f>
        <v>0</v>
      </c>
    </row>
    <row r="10" spans="1:8" x14ac:dyDescent="0.2">
      <c r="A10" s="125" t="s">
        <v>17</v>
      </c>
      <c r="B10" s="125"/>
      <c r="C10" s="125">
        <f>'Payroll Summary'!C53</f>
        <v>0</v>
      </c>
      <c r="E10" s="3" t="s">
        <v>92</v>
      </c>
      <c r="F10" s="3">
        <f>'Payroll Summary'!H53</f>
        <v>0</v>
      </c>
    </row>
    <row r="11" spans="1:8" x14ac:dyDescent="0.2">
      <c r="A11" s="125" t="s">
        <v>66</v>
      </c>
      <c r="B11" s="125"/>
      <c r="C11" s="125">
        <f>'Payroll Summary'!D53</f>
        <v>0</v>
      </c>
    </row>
    <row r="12" spans="1:8" x14ac:dyDescent="0.2">
      <c r="A12" s="123" t="s">
        <v>18</v>
      </c>
      <c r="B12" s="123"/>
      <c r="C12" s="202">
        <f>'Payroll Summary'!F53</f>
        <v>0</v>
      </c>
    </row>
    <row r="13" spans="1:8" x14ac:dyDescent="0.2">
      <c r="A13" s="123" t="s">
        <v>39</v>
      </c>
      <c r="B13" s="123"/>
      <c r="C13" s="202">
        <f>'Payroll Summary'!G53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Summary'!I53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Summary'!J53</f>
        <v>0</v>
      </c>
      <c r="C18" s="123" t="s">
        <v>6</v>
      </c>
      <c r="D18" s="143"/>
      <c r="F18" s="143">
        <f>'Payroll Summary'!N53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Summary'!O53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Summary'!P53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Summary'!Q53</f>
        <v>0</v>
      </c>
    </row>
    <row r="22" spans="1:7" x14ac:dyDescent="0.2">
      <c r="C22" s="123" t="s">
        <v>54</v>
      </c>
      <c r="D22" s="143"/>
      <c r="F22" s="143">
        <f>'Payroll Summary'!R53</f>
        <v>0</v>
      </c>
    </row>
    <row r="23" spans="1:7" x14ac:dyDescent="0.2">
      <c r="C23" s="123" t="s">
        <v>52</v>
      </c>
      <c r="D23" s="143"/>
      <c r="E23" s="144"/>
      <c r="F23" s="143">
        <f>'Payroll Summary'!S53</f>
        <v>0</v>
      </c>
    </row>
    <row r="24" spans="1:7" x14ac:dyDescent="0.2">
      <c r="C24" s="3" t="s">
        <v>38</v>
      </c>
      <c r="D24" s="138"/>
      <c r="F24" s="138">
        <f>'Payroll Summary'!T53</f>
        <v>0</v>
      </c>
    </row>
    <row r="25" spans="1:7" x14ac:dyDescent="0.2">
      <c r="C25" s="3" t="s">
        <v>211</v>
      </c>
      <c r="D25" s="138"/>
      <c r="F25" s="138">
        <f>'Payroll Summary'!U53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Summary'!X53</f>
        <v>0</v>
      </c>
    </row>
    <row r="31" spans="1:7" x14ac:dyDescent="0.2">
      <c r="C31" s="123" t="s">
        <v>49</v>
      </c>
      <c r="D31" s="138"/>
      <c r="F31" s="143">
        <f>'Payroll Summary'!W53</f>
        <v>0</v>
      </c>
    </row>
    <row r="32" spans="1:7" x14ac:dyDescent="0.2">
      <c r="C32" s="123" t="s">
        <v>53</v>
      </c>
      <c r="F32" s="139">
        <f>'Payroll Summary'!Y53</f>
        <v>0</v>
      </c>
    </row>
    <row r="33" spans="1:7" x14ac:dyDescent="0.2">
      <c r="C33" s="123" t="s">
        <v>212</v>
      </c>
      <c r="F33" s="145">
        <f>'Payroll Summary'!Z53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Summary'!AB53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Summary'!E54</f>
        <v>0</v>
      </c>
    </row>
    <row r="9" spans="1:8" x14ac:dyDescent="0.2">
      <c r="A9" s="125" t="s">
        <v>16</v>
      </c>
      <c r="B9" s="125"/>
      <c r="C9" s="38">
        <f>'Payroll Summary'!B54</f>
        <v>0</v>
      </c>
    </row>
    <row r="10" spans="1:8" x14ac:dyDescent="0.2">
      <c r="A10" s="125" t="s">
        <v>17</v>
      </c>
      <c r="B10" s="125"/>
      <c r="C10" s="125">
        <f>'Payroll Summary'!C54</f>
        <v>0</v>
      </c>
      <c r="E10" s="3" t="s">
        <v>92</v>
      </c>
      <c r="F10" s="3">
        <f>'Payroll Summary'!H54</f>
        <v>0</v>
      </c>
    </row>
    <row r="11" spans="1:8" x14ac:dyDescent="0.2">
      <c r="A11" s="125" t="s">
        <v>66</v>
      </c>
      <c r="B11" s="125"/>
      <c r="C11" s="125">
        <f>'Payroll Summary'!D54</f>
        <v>0</v>
      </c>
    </row>
    <row r="12" spans="1:8" x14ac:dyDescent="0.2">
      <c r="A12" s="123" t="s">
        <v>18</v>
      </c>
      <c r="B12" s="123"/>
      <c r="C12" s="202">
        <f>'Payroll Summary'!F54</f>
        <v>0</v>
      </c>
    </row>
    <row r="13" spans="1:8" x14ac:dyDescent="0.2">
      <c r="A13" s="123" t="s">
        <v>39</v>
      </c>
      <c r="B13" s="123"/>
      <c r="C13" s="202">
        <f>'Payroll Summary'!G54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Summary'!I54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Summary'!J54</f>
        <v>0</v>
      </c>
      <c r="C18" s="123" t="s">
        <v>6</v>
      </c>
      <c r="D18" s="143"/>
      <c r="F18" s="143">
        <f>'Payroll Summary'!N54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Summary'!O54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Summary'!P54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Summary'!Q54</f>
        <v>0</v>
      </c>
    </row>
    <row r="22" spans="1:7" x14ac:dyDescent="0.2">
      <c r="C22" s="123" t="s">
        <v>54</v>
      </c>
      <c r="D22" s="143"/>
      <c r="F22" s="143">
        <f>'Payroll Summary'!R54</f>
        <v>0</v>
      </c>
    </row>
    <row r="23" spans="1:7" x14ac:dyDescent="0.2">
      <c r="C23" s="123" t="s">
        <v>52</v>
      </c>
      <c r="D23" s="143"/>
      <c r="E23" s="144"/>
      <c r="F23" s="143">
        <f>'Payroll Summary'!S54</f>
        <v>0</v>
      </c>
    </row>
    <row r="24" spans="1:7" x14ac:dyDescent="0.2">
      <c r="C24" s="3" t="s">
        <v>38</v>
      </c>
      <c r="D24" s="138"/>
      <c r="F24" s="138">
        <f>'Payroll Summary'!T54</f>
        <v>0</v>
      </c>
    </row>
    <row r="25" spans="1:7" x14ac:dyDescent="0.2">
      <c r="C25" s="3" t="s">
        <v>211</v>
      </c>
      <c r="D25" s="138"/>
      <c r="F25" s="138">
        <f>'Payroll Summary'!U54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Summary'!X54</f>
        <v>0</v>
      </c>
    </row>
    <row r="31" spans="1:7" x14ac:dyDescent="0.2">
      <c r="C31" s="123" t="s">
        <v>49</v>
      </c>
      <c r="D31" s="138"/>
      <c r="F31" s="143">
        <f>'Payroll Summary'!W54</f>
        <v>0</v>
      </c>
    </row>
    <row r="32" spans="1:7" x14ac:dyDescent="0.2">
      <c r="C32" s="123" t="s">
        <v>53</v>
      </c>
      <c r="F32" s="139">
        <f>'Payroll Summary'!Y54</f>
        <v>0</v>
      </c>
    </row>
    <row r="33" spans="1:7" x14ac:dyDescent="0.2">
      <c r="C33" s="123" t="s">
        <v>212</v>
      </c>
      <c r="F33" s="145">
        <f>'Payroll Summary'!Z54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Summary'!AB54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 enableFormatConditionsCalculation="0">
    <tabColor indexed="27"/>
    <pageSetUpPr fitToPage="1"/>
  </sheetPr>
  <dimension ref="A6:H88"/>
  <sheetViews>
    <sheetView view="pageBreakPreview" topLeftCell="A25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Summary'!E55</f>
        <v>0</v>
      </c>
    </row>
    <row r="9" spans="1:8" x14ac:dyDescent="0.2">
      <c r="A9" s="125" t="s">
        <v>16</v>
      </c>
      <c r="B9" s="125"/>
      <c r="C9" s="38">
        <f>'Payroll Summary'!B55</f>
        <v>0</v>
      </c>
    </row>
    <row r="10" spans="1:8" x14ac:dyDescent="0.2">
      <c r="A10" s="125" t="s">
        <v>17</v>
      </c>
      <c r="B10" s="125"/>
      <c r="C10" s="125">
        <f>'Payroll Summary'!C55</f>
        <v>0</v>
      </c>
      <c r="E10" s="3" t="s">
        <v>92</v>
      </c>
      <c r="F10" s="3">
        <f>'Payroll Summary'!H55</f>
        <v>0</v>
      </c>
    </row>
    <row r="11" spans="1:8" x14ac:dyDescent="0.2">
      <c r="A11" s="125" t="s">
        <v>66</v>
      </c>
      <c r="B11" s="125"/>
      <c r="C11" s="125">
        <f>'Payroll Summary'!D55</f>
        <v>0</v>
      </c>
    </row>
    <row r="12" spans="1:8" x14ac:dyDescent="0.2">
      <c r="A12" s="123" t="s">
        <v>18</v>
      </c>
      <c r="B12" s="123"/>
      <c r="C12" s="202">
        <f>'Payroll Summary'!F55</f>
        <v>0</v>
      </c>
    </row>
    <row r="13" spans="1:8" x14ac:dyDescent="0.2">
      <c r="A13" s="123" t="s">
        <v>39</v>
      </c>
      <c r="B13" s="123"/>
      <c r="C13" s="202">
        <f>'Payroll Summary'!G55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Summary'!I55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Summary'!J55</f>
        <v>0</v>
      </c>
      <c r="C18" s="123" t="s">
        <v>6</v>
      </c>
      <c r="D18" s="143"/>
      <c r="F18" s="143">
        <f>'Payroll Summary'!N55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Summary'!O55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Summary'!P55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Summary'!Q55</f>
        <v>0</v>
      </c>
    </row>
    <row r="22" spans="1:7" x14ac:dyDescent="0.2">
      <c r="C22" s="123" t="s">
        <v>54</v>
      </c>
      <c r="D22" s="143"/>
      <c r="F22" s="143">
        <f>'Payroll Summary'!R55</f>
        <v>0</v>
      </c>
    </row>
    <row r="23" spans="1:7" x14ac:dyDescent="0.2">
      <c r="C23" s="123" t="s">
        <v>52</v>
      </c>
      <c r="D23" s="143"/>
      <c r="E23" s="144"/>
      <c r="F23" s="143">
        <f>'Payroll Summary'!S55</f>
        <v>0</v>
      </c>
    </row>
    <row r="24" spans="1:7" x14ac:dyDescent="0.2">
      <c r="C24" s="3" t="s">
        <v>38</v>
      </c>
      <c r="D24" s="138"/>
      <c r="F24" s="138">
        <f>'Payroll Summary'!T55</f>
        <v>0</v>
      </c>
    </row>
    <row r="25" spans="1:7" x14ac:dyDescent="0.2">
      <c r="C25" s="3" t="s">
        <v>211</v>
      </c>
      <c r="D25" s="138"/>
      <c r="F25" s="138">
        <f>'Payroll Summary'!U55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Summary'!X55</f>
        <v>0</v>
      </c>
    </row>
    <row r="31" spans="1:7" x14ac:dyDescent="0.2">
      <c r="C31" s="123" t="s">
        <v>49</v>
      </c>
      <c r="D31" s="138"/>
      <c r="F31" s="143">
        <f>'Payroll Summary'!W55</f>
        <v>0</v>
      </c>
    </row>
    <row r="32" spans="1:7" x14ac:dyDescent="0.2">
      <c r="C32" s="123" t="s">
        <v>53</v>
      </c>
      <c r="F32" s="139">
        <f>'Payroll Summary'!Y55</f>
        <v>0</v>
      </c>
    </row>
    <row r="33" spans="1:7" x14ac:dyDescent="0.2">
      <c r="C33" s="123" t="s">
        <v>212</v>
      </c>
      <c r="F33" s="145">
        <f>'Payroll Summary'!Z55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Summary'!AB55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Summary'!E56</f>
        <v>0</v>
      </c>
    </row>
    <row r="9" spans="1:8" x14ac:dyDescent="0.2">
      <c r="A9" s="125" t="s">
        <v>16</v>
      </c>
      <c r="B9" s="125"/>
      <c r="C9" s="38">
        <f>'Payroll Summary'!B56</f>
        <v>0</v>
      </c>
    </row>
    <row r="10" spans="1:8" x14ac:dyDescent="0.2">
      <c r="A10" s="125" t="s">
        <v>17</v>
      </c>
      <c r="B10" s="125"/>
      <c r="C10" s="125">
        <f>'Payroll Summary'!C56</f>
        <v>0</v>
      </c>
      <c r="E10" s="3" t="s">
        <v>92</v>
      </c>
      <c r="F10" s="3">
        <f>'Payroll Summary'!H56</f>
        <v>0</v>
      </c>
    </row>
    <row r="11" spans="1:8" x14ac:dyDescent="0.2">
      <c r="A11" s="125" t="s">
        <v>66</v>
      </c>
      <c r="B11" s="125"/>
      <c r="C11" s="125">
        <f>'Payroll Summary'!D56</f>
        <v>0</v>
      </c>
    </row>
    <row r="12" spans="1:8" x14ac:dyDescent="0.2">
      <c r="A12" s="123" t="s">
        <v>18</v>
      </c>
      <c r="B12" s="123"/>
      <c r="C12" s="202">
        <f>'Payroll Summary'!F56</f>
        <v>0</v>
      </c>
    </row>
    <row r="13" spans="1:8" x14ac:dyDescent="0.2">
      <c r="A13" s="123" t="s">
        <v>39</v>
      </c>
      <c r="B13" s="123"/>
      <c r="C13" s="202">
        <f>'Payroll Summary'!G56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Summary'!I56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Summary'!J56</f>
        <v>0</v>
      </c>
      <c r="C18" s="123" t="s">
        <v>6</v>
      </c>
      <c r="D18" s="143"/>
      <c r="F18" s="143">
        <f>'Payroll Summary'!N56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Summary'!O56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Summary'!P56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Summary'!Q56</f>
        <v>0</v>
      </c>
    </row>
    <row r="22" spans="1:7" x14ac:dyDescent="0.2">
      <c r="C22" s="123" t="s">
        <v>54</v>
      </c>
      <c r="D22" s="143"/>
      <c r="F22" s="143">
        <f>'Payroll Summary'!R56</f>
        <v>0</v>
      </c>
    </row>
    <row r="23" spans="1:7" x14ac:dyDescent="0.2">
      <c r="C23" s="123" t="s">
        <v>52</v>
      </c>
      <c r="D23" s="143"/>
      <c r="E23" s="144"/>
      <c r="F23" s="143">
        <f>'Payroll Summary'!S56</f>
        <v>0</v>
      </c>
    </row>
    <row r="24" spans="1:7" x14ac:dyDescent="0.2">
      <c r="C24" s="3" t="s">
        <v>38</v>
      </c>
      <c r="D24" s="138"/>
      <c r="F24" s="138">
        <f>'Payroll Summary'!T56</f>
        <v>0</v>
      </c>
    </row>
    <row r="25" spans="1:7" x14ac:dyDescent="0.2">
      <c r="C25" s="3" t="s">
        <v>211</v>
      </c>
      <c r="D25" s="138"/>
      <c r="F25" s="138">
        <f>'Payroll Summary'!U56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Summary'!X56</f>
        <v>0</v>
      </c>
    </row>
    <row r="31" spans="1:7" x14ac:dyDescent="0.2">
      <c r="C31" s="123" t="s">
        <v>49</v>
      </c>
      <c r="D31" s="138"/>
      <c r="F31" s="143">
        <f>'Payroll Summary'!W56</f>
        <v>0</v>
      </c>
    </row>
    <row r="32" spans="1:7" x14ac:dyDescent="0.2">
      <c r="C32" s="123" t="s">
        <v>53</v>
      </c>
      <c r="F32" s="139">
        <f>'Payroll Summary'!Y56</f>
        <v>0</v>
      </c>
    </row>
    <row r="33" spans="1:7" x14ac:dyDescent="0.2">
      <c r="C33" s="123" t="s">
        <v>212</v>
      </c>
      <c r="F33" s="145">
        <f>'Payroll Summary'!Z56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Summary'!AB56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Summary'!E57</f>
        <v>0</v>
      </c>
    </row>
    <row r="9" spans="1:8" x14ac:dyDescent="0.2">
      <c r="A9" s="125" t="s">
        <v>16</v>
      </c>
      <c r="B9" s="125"/>
      <c r="C9" s="38">
        <f>'Payroll Summary'!B57</f>
        <v>0</v>
      </c>
    </row>
    <row r="10" spans="1:8" x14ac:dyDescent="0.2">
      <c r="A10" s="125" t="s">
        <v>17</v>
      </c>
      <c r="B10" s="125"/>
      <c r="C10" s="125">
        <f>'Payroll Summary'!C57</f>
        <v>0</v>
      </c>
      <c r="E10" s="3" t="s">
        <v>92</v>
      </c>
      <c r="F10" s="3">
        <f>'Payroll Summary'!H57</f>
        <v>0</v>
      </c>
    </row>
    <row r="11" spans="1:8" x14ac:dyDescent="0.2">
      <c r="A11" s="125" t="s">
        <v>66</v>
      </c>
      <c r="B11" s="125"/>
      <c r="C11" s="125">
        <f>'Payroll Summary'!D57</f>
        <v>0</v>
      </c>
    </row>
    <row r="12" spans="1:8" x14ac:dyDescent="0.2">
      <c r="A12" s="123" t="s">
        <v>18</v>
      </c>
      <c r="B12" s="123"/>
      <c r="C12" s="202">
        <f>'Payroll Summary'!F57</f>
        <v>0</v>
      </c>
    </row>
    <row r="13" spans="1:8" x14ac:dyDescent="0.2">
      <c r="A13" s="123" t="s">
        <v>39</v>
      </c>
      <c r="B13" s="123"/>
      <c r="C13" s="202">
        <f>'Payroll Summary'!G57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Summary'!I57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Summary'!J57</f>
        <v>0</v>
      </c>
      <c r="C18" s="123" t="s">
        <v>6</v>
      </c>
      <c r="D18" s="143"/>
      <c r="F18" s="143">
        <f>'Payroll Summary'!N57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Summary'!O57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Summary'!P57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Summary'!Q57</f>
        <v>0</v>
      </c>
    </row>
    <row r="22" spans="1:7" x14ac:dyDescent="0.2">
      <c r="C22" s="123" t="s">
        <v>54</v>
      </c>
      <c r="D22" s="143"/>
      <c r="F22" s="143">
        <f>'Payroll Summary'!R57</f>
        <v>0</v>
      </c>
    </row>
    <row r="23" spans="1:7" x14ac:dyDescent="0.2">
      <c r="C23" s="123" t="s">
        <v>52</v>
      </c>
      <c r="D23" s="143"/>
      <c r="E23" s="144"/>
      <c r="F23" s="143">
        <f>'Payroll Summary'!S57</f>
        <v>0</v>
      </c>
    </row>
    <row r="24" spans="1:7" x14ac:dyDescent="0.2">
      <c r="C24" s="3" t="s">
        <v>38</v>
      </c>
      <c r="D24" s="138"/>
      <c r="F24" s="138">
        <f>'Payroll Summary'!T57</f>
        <v>0</v>
      </c>
    </row>
    <row r="25" spans="1:7" x14ac:dyDescent="0.2">
      <c r="C25" s="3" t="s">
        <v>211</v>
      </c>
      <c r="D25" s="138"/>
      <c r="F25" s="138">
        <f>'Payroll Summary'!U57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Summary'!X57</f>
        <v>0</v>
      </c>
    </row>
    <row r="31" spans="1:7" x14ac:dyDescent="0.2">
      <c r="C31" s="123" t="s">
        <v>49</v>
      </c>
      <c r="D31" s="138"/>
      <c r="F31" s="143">
        <f>'Payroll Summary'!W57</f>
        <v>0</v>
      </c>
    </row>
    <row r="32" spans="1:7" x14ac:dyDescent="0.2">
      <c r="C32" s="123" t="s">
        <v>53</v>
      </c>
      <c r="F32" s="139">
        <f>'Payroll Summary'!Y57</f>
        <v>0</v>
      </c>
    </row>
    <row r="33" spans="1:7" x14ac:dyDescent="0.2">
      <c r="C33" s="123" t="s">
        <v>212</v>
      </c>
      <c r="F33" s="145">
        <f>'Payroll Summary'!Z57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Summary'!AB57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Summary'!E58</f>
        <v>0</v>
      </c>
    </row>
    <row r="9" spans="1:8" x14ac:dyDescent="0.2">
      <c r="A9" s="125" t="s">
        <v>16</v>
      </c>
      <c r="B9" s="125"/>
      <c r="C9" s="38">
        <f>'Payroll Summary'!B58</f>
        <v>0</v>
      </c>
    </row>
    <row r="10" spans="1:8" x14ac:dyDescent="0.2">
      <c r="A10" s="125" t="s">
        <v>17</v>
      </c>
      <c r="B10" s="125"/>
      <c r="C10" s="125">
        <f>'Payroll Summary'!C58</f>
        <v>0</v>
      </c>
      <c r="E10" s="3" t="s">
        <v>92</v>
      </c>
      <c r="F10" s="3">
        <f>'Payroll Summary'!H58</f>
        <v>0</v>
      </c>
    </row>
    <row r="11" spans="1:8" x14ac:dyDescent="0.2">
      <c r="A11" s="125" t="s">
        <v>66</v>
      </c>
      <c r="B11" s="125"/>
      <c r="C11" s="125">
        <f>'Payroll Summary'!D58</f>
        <v>0</v>
      </c>
    </row>
    <row r="12" spans="1:8" x14ac:dyDescent="0.2">
      <c r="A12" s="123" t="s">
        <v>18</v>
      </c>
      <c r="B12" s="123"/>
      <c r="C12" s="202">
        <f>'Payroll Summary'!F58</f>
        <v>0</v>
      </c>
    </row>
    <row r="13" spans="1:8" x14ac:dyDescent="0.2">
      <c r="A13" s="123" t="s">
        <v>39</v>
      </c>
      <c r="B13" s="123"/>
      <c r="C13" s="202">
        <f>'Payroll Summary'!G58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Summary'!I58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Summary'!J58</f>
        <v>0</v>
      </c>
      <c r="C18" s="123" t="s">
        <v>6</v>
      </c>
      <c r="D18" s="143"/>
      <c r="F18" s="143">
        <f>'Payroll Summary'!N58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Summary'!O58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Summary'!P58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Summary'!Q58</f>
        <v>0</v>
      </c>
    </row>
    <row r="22" spans="1:7" x14ac:dyDescent="0.2">
      <c r="C22" s="123" t="s">
        <v>54</v>
      </c>
      <c r="D22" s="143"/>
      <c r="F22" s="143">
        <f>'Payroll Summary'!R58</f>
        <v>0</v>
      </c>
    </row>
    <row r="23" spans="1:7" x14ac:dyDescent="0.2">
      <c r="C23" s="123" t="s">
        <v>52</v>
      </c>
      <c r="D23" s="143"/>
      <c r="E23" s="144"/>
      <c r="F23" s="143">
        <f>'Payroll Summary'!S58</f>
        <v>0</v>
      </c>
    </row>
    <row r="24" spans="1:7" x14ac:dyDescent="0.2">
      <c r="C24" s="3" t="s">
        <v>38</v>
      </c>
      <c r="D24" s="138"/>
      <c r="F24" s="138">
        <f>'Payroll Summary'!T58</f>
        <v>0</v>
      </c>
    </row>
    <row r="25" spans="1:7" x14ac:dyDescent="0.2">
      <c r="C25" s="3" t="s">
        <v>211</v>
      </c>
      <c r="D25" s="138"/>
      <c r="F25" s="138">
        <f>'Payroll Summary'!U58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Summary'!X58</f>
        <v>0</v>
      </c>
    </row>
    <row r="31" spans="1:7" x14ac:dyDescent="0.2">
      <c r="C31" s="123" t="s">
        <v>49</v>
      </c>
      <c r="D31" s="138"/>
      <c r="F31" s="143">
        <f>'Payroll Summary'!W58</f>
        <v>0</v>
      </c>
    </row>
    <row r="32" spans="1:7" x14ac:dyDescent="0.2">
      <c r="C32" s="123" t="s">
        <v>53</v>
      </c>
      <c r="F32" s="139">
        <f>'Payroll Summary'!Y58</f>
        <v>0</v>
      </c>
    </row>
    <row r="33" spans="1:7" x14ac:dyDescent="0.2">
      <c r="C33" s="123" t="s">
        <v>212</v>
      </c>
      <c r="F33" s="145">
        <f>'Payroll Summary'!Z58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Summary'!AB58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 enableFormatConditionsCalculation="0">
    <tabColor indexed="27"/>
    <pageSetUpPr fitToPage="1"/>
  </sheetPr>
  <dimension ref="A6:H88"/>
  <sheetViews>
    <sheetView view="pageBreakPreview" topLeftCell="A25" zoomScale="60" zoomScaleNormal="100" workbookViewId="0">
      <selection activeCell="D30" sqref="D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Summary'!E59</f>
        <v>0</v>
      </c>
    </row>
    <row r="9" spans="1:8" x14ac:dyDescent="0.2">
      <c r="A9" s="125" t="s">
        <v>16</v>
      </c>
      <c r="B9" s="125"/>
      <c r="C9" s="38">
        <f>'Payroll Summary'!B59</f>
        <v>0</v>
      </c>
    </row>
    <row r="10" spans="1:8" x14ac:dyDescent="0.2">
      <c r="A10" s="125" t="s">
        <v>17</v>
      </c>
      <c r="B10" s="125"/>
      <c r="C10" s="125">
        <f>'Payroll Summary'!C59</f>
        <v>0</v>
      </c>
      <c r="E10" s="3" t="s">
        <v>92</v>
      </c>
      <c r="F10" s="3">
        <f>'Payroll Summary'!H59</f>
        <v>0</v>
      </c>
    </row>
    <row r="11" spans="1:8" x14ac:dyDescent="0.2">
      <c r="A11" s="125" t="s">
        <v>66</v>
      </c>
      <c r="B11" s="125"/>
      <c r="C11" s="125">
        <f>'Payroll Summary'!D59</f>
        <v>0</v>
      </c>
    </row>
    <row r="12" spans="1:8" x14ac:dyDescent="0.2">
      <c r="A12" s="123" t="s">
        <v>18</v>
      </c>
      <c r="B12" s="123"/>
      <c r="C12" s="202">
        <f>'Payroll Summary'!F59</f>
        <v>0</v>
      </c>
    </row>
    <row r="13" spans="1:8" x14ac:dyDescent="0.2">
      <c r="A13" s="123" t="s">
        <v>39</v>
      </c>
      <c r="B13" s="123"/>
      <c r="C13" s="202">
        <f>'Payroll Summary'!G59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Summary'!I59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Summary'!J59</f>
        <v>0</v>
      </c>
      <c r="C18" s="123" t="s">
        <v>6</v>
      </c>
      <c r="D18" s="143"/>
      <c r="F18" s="143">
        <f>'Payroll Summary'!N59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Summary'!O59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Summary'!P59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Summary'!Q59</f>
        <v>0</v>
      </c>
    </row>
    <row r="22" spans="1:7" x14ac:dyDescent="0.2">
      <c r="C22" s="123" t="s">
        <v>54</v>
      </c>
      <c r="D22" s="143"/>
      <c r="F22" s="143">
        <f>'Payroll Summary'!R59</f>
        <v>0</v>
      </c>
    </row>
    <row r="23" spans="1:7" x14ac:dyDescent="0.2">
      <c r="C23" s="123" t="s">
        <v>52</v>
      </c>
      <c r="D23" s="143"/>
      <c r="E23" s="144"/>
      <c r="F23" s="143">
        <f>'Payroll Summary'!S59</f>
        <v>0</v>
      </c>
    </row>
    <row r="24" spans="1:7" x14ac:dyDescent="0.2">
      <c r="C24" s="3" t="s">
        <v>38</v>
      </c>
      <c r="D24" s="138"/>
      <c r="F24" s="138">
        <f>'Payroll Summary'!T59</f>
        <v>0</v>
      </c>
    </row>
    <row r="25" spans="1:7" x14ac:dyDescent="0.2">
      <c r="C25" s="3" t="s">
        <v>211</v>
      </c>
      <c r="D25" s="138"/>
      <c r="F25" s="138">
        <f>'Payroll Summary'!U59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Summary'!X59</f>
        <v>0</v>
      </c>
    </row>
    <row r="31" spans="1:7" x14ac:dyDescent="0.2">
      <c r="C31" s="123" t="s">
        <v>49</v>
      </c>
      <c r="D31" s="138"/>
      <c r="F31" s="143">
        <f>'Payroll Summary'!W59</f>
        <v>0</v>
      </c>
    </row>
    <row r="32" spans="1:7" x14ac:dyDescent="0.2">
      <c r="C32" s="123" t="s">
        <v>53</v>
      </c>
      <c r="F32" s="139">
        <f>'Payroll Summary'!Y59</f>
        <v>0</v>
      </c>
    </row>
    <row r="33" spans="1:7" x14ac:dyDescent="0.2">
      <c r="C33" s="123" t="s">
        <v>212</v>
      </c>
      <c r="F33" s="145">
        <f>'Payroll Summary'!Z59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Summary'!AB59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 enableFormatConditionsCalculation="0">
    <tabColor indexed="27"/>
    <pageSetUpPr fitToPage="1"/>
  </sheetPr>
  <dimension ref="A6:H88"/>
  <sheetViews>
    <sheetView view="pageBreakPreview" topLeftCell="A14" zoomScale="60" zoomScaleNormal="100" workbookViewId="0">
      <selection activeCell="E24" sqref="E24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Summary'!E60</f>
        <v>0</v>
      </c>
    </row>
    <row r="9" spans="1:8" x14ac:dyDescent="0.2">
      <c r="A9" s="125" t="s">
        <v>16</v>
      </c>
      <c r="B9" s="125"/>
      <c r="C9" s="38">
        <f>'Payroll Summary'!B60</f>
        <v>0</v>
      </c>
    </row>
    <row r="10" spans="1:8" x14ac:dyDescent="0.2">
      <c r="A10" s="125" t="s">
        <v>17</v>
      </c>
      <c r="B10" s="125"/>
      <c r="C10" s="125">
        <f>'Payroll Summary'!C60</f>
        <v>0</v>
      </c>
      <c r="E10" s="3" t="s">
        <v>92</v>
      </c>
      <c r="F10" s="3">
        <f>'Payroll Summary'!H60</f>
        <v>0</v>
      </c>
    </row>
    <row r="11" spans="1:8" x14ac:dyDescent="0.2">
      <c r="A11" s="125" t="s">
        <v>66</v>
      </c>
      <c r="B11" s="125"/>
      <c r="C11" s="125">
        <f>'Payroll Summary'!D60</f>
        <v>0</v>
      </c>
    </row>
    <row r="12" spans="1:8" x14ac:dyDescent="0.2">
      <c r="A12" s="123" t="s">
        <v>18</v>
      </c>
      <c r="B12" s="123"/>
      <c r="C12" s="202">
        <f>'Payroll Summary'!F60</f>
        <v>0</v>
      </c>
    </row>
    <row r="13" spans="1:8" x14ac:dyDescent="0.2">
      <c r="A13" s="123" t="s">
        <v>39</v>
      </c>
      <c r="B13" s="123"/>
      <c r="C13" s="202">
        <f>'Payroll Summary'!G60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Summary'!I60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Summary'!J60</f>
        <v>0</v>
      </c>
      <c r="C18" s="123" t="s">
        <v>6</v>
      </c>
      <c r="D18" s="143"/>
      <c r="F18" s="143">
        <f>'Payroll Summary'!N60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Summary'!O60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Summary'!P60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Summary'!Q60</f>
        <v>0</v>
      </c>
    </row>
    <row r="22" spans="1:7" x14ac:dyDescent="0.2">
      <c r="C22" s="123" t="s">
        <v>54</v>
      </c>
      <c r="D22" s="143"/>
      <c r="F22" s="143">
        <f>'Payroll Summary'!R60</f>
        <v>0</v>
      </c>
    </row>
    <row r="23" spans="1:7" x14ac:dyDescent="0.2">
      <c r="C23" s="123" t="s">
        <v>52</v>
      </c>
      <c r="D23" s="143"/>
      <c r="E23" s="144"/>
      <c r="F23" s="143">
        <f>'Payroll Summary'!S60</f>
        <v>0</v>
      </c>
    </row>
    <row r="24" spans="1:7" x14ac:dyDescent="0.2">
      <c r="C24" s="3" t="s">
        <v>38</v>
      </c>
      <c r="D24" s="138"/>
      <c r="F24" s="138">
        <f>'Payroll Summary'!T60</f>
        <v>0</v>
      </c>
    </row>
    <row r="25" spans="1:7" x14ac:dyDescent="0.2">
      <c r="C25" s="3" t="s">
        <v>211</v>
      </c>
      <c r="D25" s="138"/>
      <c r="F25" s="138">
        <f>'Payroll Summary'!U60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Summary'!X60</f>
        <v>0</v>
      </c>
    </row>
    <row r="31" spans="1:7" x14ac:dyDescent="0.2">
      <c r="C31" s="123" t="s">
        <v>49</v>
      </c>
      <c r="D31" s="138"/>
      <c r="F31" s="143">
        <f>'Payroll Summary'!W60</f>
        <v>0</v>
      </c>
    </row>
    <row r="32" spans="1:7" x14ac:dyDescent="0.2">
      <c r="C32" s="123" t="s">
        <v>53</v>
      </c>
      <c r="F32" s="139">
        <f>'Payroll Summary'!Y60</f>
        <v>0</v>
      </c>
    </row>
    <row r="33" spans="1:7" x14ac:dyDescent="0.2">
      <c r="C33" s="123" t="s">
        <v>212</v>
      </c>
      <c r="F33" s="145">
        <f>'Payroll Summary'!Z60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Summary'!AB60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 enableFormatConditionsCalculation="0">
    <tabColor indexed="27"/>
    <pageSetUpPr fitToPage="1"/>
  </sheetPr>
  <dimension ref="A6:H88"/>
  <sheetViews>
    <sheetView view="pageBreakPreview" topLeftCell="A38" zoomScale="60" zoomScaleNormal="100" workbookViewId="0">
      <selection activeCell="E89" sqref="E89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Summary'!E61</f>
        <v>0</v>
      </c>
    </row>
    <row r="9" spans="1:8" x14ac:dyDescent="0.2">
      <c r="A9" s="125" t="s">
        <v>16</v>
      </c>
      <c r="B9" s="125"/>
      <c r="C9" s="38">
        <f>'Payroll Summary'!B61</f>
        <v>0</v>
      </c>
    </row>
    <row r="10" spans="1:8" x14ac:dyDescent="0.2">
      <c r="A10" s="125" t="s">
        <v>17</v>
      </c>
      <c r="B10" s="125"/>
      <c r="C10" s="125">
        <f>'Payroll Summary'!C61</f>
        <v>0</v>
      </c>
      <c r="E10" s="3" t="s">
        <v>92</v>
      </c>
      <c r="F10" s="3">
        <f>'Payroll Summary'!H61</f>
        <v>0</v>
      </c>
    </row>
    <row r="11" spans="1:8" x14ac:dyDescent="0.2">
      <c r="A11" s="125" t="s">
        <v>66</v>
      </c>
      <c r="B11" s="125"/>
      <c r="C11" s="125">
        <f>'Payroll Summary'!D61</f>
        <v>0</v>
      </c>
    </row>
    <row r="12" spans="1:8" x14ac:dyDescent="0.2">
      <c r="A12" s="123" t="s">
        <v>18</v>
      </c>
      <c r="B12" s="123"/>
      <c r="C12" s="202">
        <f>'Payroll Summary'!F61</f>
        <v>0</v>
      </c>
    </row>
    <row r="13" spans="1:8" x14ac:dyDescent="0.2">
      <c r="A13" s="123" t="s">
        <v>39</v>
      </c>
      <c r="B13" s="123"/>
      <c r="C13" s="202">
        <f>'Payroll Summary'!G61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Summary'!I61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Summary'!J61</f>
        <v>0</v>
      </c>
      <c r="C18" s="123" t="s">
        <v>6</v>
      </c>
      <c r="D18" s="143"/>
      <c r="F18" s="143">
        <f>'Payroll Summary'!N61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Summary'!O61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Summary'!P61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Summary'!Q61</f>
        <v>0</v>
      </c>
    </row>
    <row r="22" spans="1:7" x14ac:dyDescent="0.2">
      <c r="C22" s="123" t="s">
        <v>54</v>
      </c>
      <c r="D22" s="143"/>
      <c r="F22" s="143">
        <f>'Payroll Summary'!R61</f>
        <v>0</v>
      </c>
    </row>
    <row r="23" spans="1:7" x14ac:dyDescent="0.2">
      <c r="C23" s="123" t="s">
        <v>52</v>
      </c>
      <c r="D23" s="143"/>
      <c r="E23" s="144"/>
      <c r="F23" s="143">
        <f>'Payroll Summary'!S61</f>
        <v>0</v>
      </c>
    </row>
    <row r="24" spans="1:7" x14ac:dyDescent="0.2">
      <c r="C24" s="3" t="s">
        <v>38</v>
      </c>
      <c r="D24" s="138"/>
      <c r="F24" s="138">
        <f>'Payroll Summary'!T61</f>
        <v>0</v>
      </c>
    </row>
    <row r="25" spans="1:7" x14ac:dyDescent="0.2">
      <c r="C25" s="3" t="s">
        <v>211</v>
      </c>
      <c r="D25" s="138"/>
      <c r="F25" s="138">
        <f>'Payroll Summary'!U61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Summary'!X61</f>
        <v>0</v>
      </c>
    </row>
    <row r="31" spans="1:7" x14ac:dyDescent="0.2">
      <c r="C31" s="123" t="s">
        <v>49</v>
      </c>
      <c r="D31" s="138"/>
      <c r="F31" s="143">
        <f>'Payroll Summary'!W61</f>
        <v>0</v>
      </c>
    </row>
    <row r="32" spans="1:7" x14ac:dyDescent="0.2">
      <c r="C32" s="123" t="s">
        <v>53</v>
      </c>
      <c r="F32" s="139">
        <f>'Payroll Summary'!Y61</f>
        <v>0</v>
      </c>
    </row>
    <row r="33" spans="1:7" x14ac:dyDescent="0.2">
      <c r="C33" s="123" t="s">
        <v>212</v>
      </c>
      <c r="F33" s="145">
        <f>'Payroll Summary'!Z61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Summary'!AB61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 enableFormatConditionsCalculation="0">
    <tabColor indexed="27"/>
    <pageSetUpPr fitToPage="1"/>
  </sheetPr>
  <dimension ref="A6:H88"/>
  <sheetViews>
    <sheetView view="pageBreakPreview" topLeftCell="A28" zoomScale="60" zoomScaleNormal="100" workbookViewId="0">
      <selection activeCell="F30" sqref="F30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Summary'!E62</f>
        <v>0</v>
      </c>
    </row>
    <row r="9" spans="1:8" x14ac:dyDescent="0.2">
      <c r="A9" s="125" t="s">
        <v>16</v>
      </c>
      <c r="B9" s="125"/>
      <c r="C9" s="38">
        <f>'Payroll Summary'!B62</f>
        <v>0</v>
      </c>
    </row>
    <row r="10" spans="1:8" x14ac:dyDescent="0.2">
      <c r="A10" s="125" t="s">
        <v>17</v>
      </c>
      <c r="B10" s="125"/>
      <c r="C10" s="125">
        <f>'Payroll Summary'!C62</f>
        <v>0</v>
      </c>
      <c r="E10" s="3" t="s">
        <v>92</v>
      </c>
      <c r="F10" s="3">
        <f>'Payroll Summary'!H62</f>
        <v>0</v>
      </c>
    </row>
    <row r="11" spans="1:8" x14ac:dyDescent="0.2">
      <c r="A11" s="125" t="s">
        <v>66</v>
      </c>
      <c r="B11" s="125"/>
      <c r="C11" s="125">
        <f>'Payroll Summary'!D62</f>
        <v>0</v>
      </c>
    </row>
    <row r="12" spans="1:8" x14ac:dyDescent="0.2">
      <c r="A12" s="123" t="s">
        <v>18</v>
      </c>
      <c r="B12" s="123"/>
      <c r="C12" s="202">
        <f>'Payroll Summary'!F62</f>
        <v>0</v>
      </c>
    </row>
    <row r="13" spans="1:8" x14ac:dyDescent="0.2">
      <c r="A13" s="123" t="s">
        <v>39</v>
      </c>
      <c r="B13" s="123"/>
      <c r="C13" s="202">
        <f>'Payroll Summary'!G62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Summary'!I62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Summary'!J62</f>
        <v>0</v>
      </c>
      <c r="C18" s="123" t="s">
        <v>6</v>
      </c>
      <c r="D18" s="143"/>
      <c r="F18" s="143">
        <f>'Payroll Summary'!N62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Summary'!O62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Summary'!P62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Summary'!Q62</f>
        <v>0</v>
      </c>
    </row>
    <row r="22" spans="1:7" x14ac:dyDescent="0.2">
      <c r="C22" s="123" t="s">
        <v>54</v>
      </c>
      <c r="D22" s="143"/>
      <c r="F22" s="143">
        <f>'Payroll Summary'!R62</f>
        <v>0</v>
      </c>
    </row>
    <row r="23" spans="1:7" x14ac:dyDescent="0.2">
      <c r="C23" s="123" t="s">
        <v>52</v>
      </c>
      <c r="D23" s="143"/>
      <c r="E23" s="144"/>
      <c r="F23" s="143">
        <f>'Payroll Summary'!S62</f>
        <v>0</v>
      </c>
    </row>
    <row r="24" spans="1:7" x14ac:dyDescent="0.2">
      <c r="C24" s="3" t="s">
        <v>38</v>
      </c>
      <c r="D24" s="138"/>
      <c r="F24" s="138">
        <f>'Payroll Summary'!T62</f>
        <v>0</v>
      </c>
    </row>
    <row r="25" spans="1:7" x14ac:dyDescent="0.2">
      <c r="C25" s="3" t="s">
        <v>211</v>
      </c>
      <c r="D25" s="138"/>
      <c r="F25" s="138">
        <f>'Payroll Summary'!U62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Summary'!X62</f>
        <v>0</v>
      </c>
    </row>
    <row r="31" spans="1:7" x14ac:dyDescent="0.2">
      <c r="C31" s="123" t="s">
        <v>49</v>
      </c>
      <c r="D31" s="138"/>
      <c r="F31" s="143">
        <f>'Payroll Summary'!W62</f>
        <v>0</v>
      </c>
    </row>
    <row r="32" spans="1:7" x14ac:dyDescent="0.2">
      <c r="C32" s="123" t="s">
        <v>53</v>
      </c>
      <c r="F32" s="139">
        <f>'Payroll Summary'!Y62</f>
        <v>0</v>
      </c>
    </row>
    <row r="33" spans="1:7" x14ac:dyDescent="0.2">
      <c r="C33" s="123" t="s">
        <v>212</v>
      </c>
      <c r="F33" s="145">
        <f>'Payroll Summary'!Z62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Summary'!AB62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 enableFormatConditionsCalculation="0">
    <tabColor indexed="27"/>
    <pageSetUpPr fitToPage="1"/>
  </sheetPr>
  <dimension ref="A6:H88"/>
  <sheetViews>
    <sheetView view="pageBreakPreview" topLeftCell="A34" zoomScale="60" zoomScaleNormal="100" workbookViewId="0">
      <selection activeCell="G43" sqref="G4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Summary'!E63</f>
        <v>0</v>
      </c>
    </row>
    <row r="9" spans="1:8" x14ac:dyDescent="0.2">
      <c r="A9" s="125" t="s">
        <v>16</v>
      </c>
      <c r="B9" s="125"/>
      <c r="C9" s="38">
        <f>'Payroll Summary'!B63</f>
        <v>0</v>
      </c>
    </row>
    <row r="10" spans="1:8" x14ac:dyDescent="0.2">
      <c r="A10" s="125" t="s">
        <v>17</v>
      </c>
      <c r="B10" s="125"/>
      <c r="C10" s="125">
        <f>'Payroll Summary'!C63</f>
        <v>0</v>
      </c>
      <c r="E10" s="3" t="s">
        <v>92</v>
      </c>
      <c r="F10" s="3">
        <f>'Payroll Summary'!H63</f>
        <v>0</v>
      </c>
    </row>
    <row r="11" spans="1:8" x14ac:dyDescent="0.2">
      <c r="A11" s="125" t="s">
        <v>66</v>
      </c>
      <c r="B11" s="125"/>
      <c r="C11" s="125">
        <f>'Payroll Summary'!D63</f>
        <v>0</v>
      </c>
    </row>
    <row r="12" spans="1:8" x14ac:dyDescent="0.2">
      <c r="A12" s="123" t="s">
        <v>18</v>
      </c>
      <c r="B12" s="123"/>
      <c r="C12" s="202">
        <f>'Payroll Summary'!F63</f>
        <v>0</v>
      </c>
    </row>
    <row r="13" spans="1:8" x14ac:dyDescent="0.2">
      <c r="A13" s="123" t="s">
        <v>39</v>
      </c>
      <c r="B13" s="123"/>
      <c r="C13" s="202">
        <f>'Payroll Summary'!G63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Summary'!I63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Summary'!J63</f>
        <v>0</v>
      </c>
      <c r="C18" s="123" t="s">
        <v>6</v>
      </c>
      <c r="D18" s="143"/>
      <c r="F18" s="143">
        <f>'Payroll Summary'!N63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Summary'!O63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Summary'!P63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Summary'!Q63</f>
        <v>0</v>
      </c>
    </row>
    <row r="22" spans="1:7" x14ac:dyDescent="0.2">
      <c r="C22" s="123" t="s">
        <v>54</v>
      </c>
      <c r="D22" s="143"/>
      <c r="F22" s="143">
        <f>'Payroll Summary'!R63</f>
        <v>0</v>
      </c>
    </row>
    <row r="23" spans="1:7" x14ac:dyDescent="0.2">
      <c r="C23" s="123" t="s">
        <v>52</v>
      </c>
      <c r="D23" s="143"/>
      <c r="E23" s="144"/>
      <c r="F23" s="143">
        <f>'Payroll Summary'!S63</f>
        <v>0</v>
      </c>
    </row>
    <row r="24" spans="1:7" x14ac:dyDescent="0.2">
      <c r="C24" s="3" t="s">
        <v>38</v>
      </c>
      <c r="D24" s="138"/>
      <c r="F24" s="138">
        <f>'Payroll Summary'!T63</f>
        <v>0</v>
      </c>
    </row>
    <row r="25" spans="1:7" x14ac:dyDescent="0.2">
      <c r="C25" s="3" t="s">
        <v>211</v>
      </c>
      <c r="D25" s="138"/>
      <c r="F25" s="138">
        <f>'Payroll Summary'!U63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Summary'!X63</f>
        <v>0</v>
      </c>
    </row>
    <row r="31" spans="1:7" x14ac:dyDescent="0.2">
      <c r="C31" s="123" t="s">
        <v>49</v>
      </c>
      <c r="D31" s="138"/>
      <c r="F31" s="143">
        <f>'Payroll Summary'!W63</f>
        <v>0</v>
      </c>
    </row>
    <row r="32" spans="1:7" x14ac:dyDescent="0.2">
      <c r="C32" s="123" t="s">
        <v>53</v>
      </c>
      <c r="F32" s="139">
        <f>'Payroll Summary'!Y63</f>
        <v>0</v>
      </c>
    </row>
    <row r="33" spans="1:7" x14ac:dyDescent="0.2">
      <c r="C33" s="123" t="s">
        <v>212</v>
      </c>
      <c r="F33" s="145">
        <f>'Payroll Summary'!Z63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Summary'!AB63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Summary'!E64</f>
        <v>0</v>
      </c>
    </row>
    <row r="9" spans="1:8" x14ac:dyDescent="0.2">
      <c r="A9" s="125" t="s">
        <v>16</v>
      </c>
      <c r="B9" s="125"/>
      <c r="C9" s="38">
        <f>'Payroll Summary'!B64</f>
        <v>0</v>
      </c>
    </row>
    <row r="10" spans="1:8" x14ac:dyDescent="0.2">
      <c r="A10" s="125" t="s">
        <v>17</v>
      </c>
      <c r="B10" s="125"/>
      <c r="C10" s="125">
        <f>'Payroll Summary'!C64</f>
        <v>0</v>
      </c>
      <c r="E10" s="3" t="s">
        <v>92</v>
      </c>
      <c r="F10" s="3">
        <f>'Payroll Summary'!H64</f>
        <v>0</v>
      </c>
    </row>
    <row r="11" spans="1:8" x14ac:dyDescent="0.2">
      <c r="A11" s="125" t="s">
        <v>66</v>
      </c>
      <c r="B11" s="125"/>
      <c r="C11" s="125">
        <f>'Payroll Summary'!D64</f>
        <v>0</v>
      </c>
    </row>
    <row r="12" spans="1:8" x14ac:dyDescent="0.2">
      <c r="A12" s="123" t="s">
        <v>18</v>
      </c>
      <c r="B12" s="123"/>
      <c r="C12" s="202">
        <f>'Payroll Summary'!F64</f>
        <v>0</v>
      </c>
    </row>
    <row r="13" spans="1:8" x14ac:dyDescent="0.2">
      <c r="A13" s="123" t="s">
        <v>39</v>
      </c>
      <c r="B13" s="123"/>
      <c r="C13" s="202">
        <f>'Payroll Summary'!G64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Summary'!I64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Summary'!J64</f>
        <v>0</v>
      </c>
      <c r="C18" s="123" t="s">
        <v>6</v>
      </c>
      <c r="D18" s="143"/>
      <c r="F18" s="143">
        <f>'Payroll Summary'!N64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Summary'!O64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Summary'!P64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Summary'!Q64</f>
        <v>0</v>
      </c>
    </row>
    <row r="22" spans="1:7" x14ac:dyDescent="0.2">
      <c r="C22" s="123" t="s">
        <v>54</v>
      </c>
      <c r="D22" s="143"/>
      <c r="F22" s="143">
        <f>'Payroll Summary'!R64</f>
        <v>0</v>
      </c>
    </row>
    <row r="23" spans="1:7" x14ac:dyDescent="0.2">
      <c r="C23" s="123" t="s">
        <v>52</v>
      </c>
      <c r="D23" s="143"/>
      <c r="E23" s="144"/>
      <c r="F23" s="143">
        <f>'Payroll Summary'!S64</f>
        <v>0</v>
      </c>
    </row>
    <row r="24" spans="1:7" x14ac:dyDescent="0.2">
      <c r="C24" s="3" t="s">
        <v>38</v>
      </c>
      <c r="D24" s="138"/>
      <c r="F24" s="138">
        <f>'Payroll Summary'!T64</f>
        <v>0</v>
      </c>
    </row>
    <row r="25" spans="1:7" x14ac:dyDescent="0.2">
      <c r="C25" s="3" t="s">
        <v>211</v>
      </c>
      <c r="D25" s="138"/>
      <c r="F25" s="138">
        <f>'Payroll Summary'!U64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Summary'!X64</f>
        <v>0</v>
      </c>
    </row>
    <row r="31" spans="1:7" x14ac:dyDescent="0.2">
      <c r="C31" s="123" t="s">
        <v>49</v>
      </c>
      <c r="D31" s="138"/>
      <c r="F31" s="143">
        <f>'Payroll Summary'!W64</f>
        <v>0</v>
      </c>
    </row>
    <row r="32" spans="1:7" x14ac:dyDescent="0.2">
      <c r="C32" s="123" t="s">
        <v>53</v>
      </c>
      <c r="F32" s="139">
        <f>'Payroll Summary'!Y64</f>
        <v>0</v>
      </c>
    </row>
    <row r="33" spans="1:7" x14ac:dyDescent="0.2">
      <c r="C33" s="123" t="s">
        <v>212</v>
      </c>
      <c r="F33" s="145">
        <f>'Payroll Summary'!Z64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Summary'!AB64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Summary'!E65</f>
        <v>0</v>
      </c>
    </row>
    <row r="9" spans="1:8" x14ac:dyDescent="0.2">
      <c r="A9" s="125" t="s">
        <v>16</v>
      </c>
      <c r="B9" s="125"/>
      <c r="C9" s="38">
        <f>'Payroll Summary'!B65</f>
        <v>0</v>
      </c>
    </row>
    <row r="10" spans="1:8" x14ac:dyDescent="0.2">
      <c r="A10" s="125" t="s">
        <v>17</v>
      </c>
      <c r="B10" s="125"/>
      <c r="C10" s="125">
        <f>'Payroll Summary'!C65</f>
        <v>0</v>
      </c>
      <c r="E10" s="3" t="s">
        <v>92</v>
      </c>
      <c r="F10" s="3">
        <f>'Payroll Summary'!H65</f>
        <v>0</v>
      </c>
    </row>
    <row r="11" spans="1:8" x14ac:dyDescent="0.2">
      <c r="A11" s="125" t="s">
        <v>66</v>
      </c>
      <c r="B11" s="125"/>
      <c r="C11" s="125">
        <f>'Payroll Summary'!D65</f>
        <v>0</v>
      </c>
    </row>
    <row r="12" spans="1:8" x14ac:dyDescent="0.2">
      <c r="A12" s="123" t="s">
        <v>18</v>
      </c>
      <c r="B12" s="123"/>
      <c r="C12" s="202">
        <f>'Payroll Summary'!F65</f>
        <v>0</v>
      </c>
    </row>
    <row r="13" spans="1:8" x14ac:dyDescent="0.2">
      <c r="A13" s="123" t="s">
        <v>39</v>
      </c>
      <c r="B13" s="123"/>
      <c r="C13" s="202">
        <f>'Payroll Summary'!G65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Summary'!I65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Summary'!J65</f>
        <v>0</v>
      </c>
      <c r="C18" s="123" t="s">
        <v>6</v>
      </c>
      <c r="D18" s="143"/>
      <c r="F18" s="143">
        <f>'Payroll Summary'!N65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Summary'!O65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Summary'!P65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Summary'!Q65</f>
        <v>0</v>
      </c>
    </row>
    <row r="22" spans="1:7" x14ac:dyDescent="0.2">
      <c r="C22" s="123" t="s">
        <v>54</v>
      </c>
      <c r="D22" s="143"/>
      <c r="F22" s="143">
        <f>'Payroll Summary'!R65</f>
        <v>0</v>
      </c>
    </row>
    <row r="23" spans="1:7" x14ac:dyDescent="0.2">
      <c r="C23" s="123" t="s">
        <v>52</v>
      </c>
      <c r="D23" s="143"/>
      <c r="E23" s="144"/>
      <c r="F23" s="143">
        <f>'Payroll Summary'!S65</f>
        <v>0</v>
      </c>
    </row>
    <row r="24" spans="1:7" x14ac:dyDescent="0.2">
      <c r="C24" s="3" t="s">
        <v>38</v>
      </c>
      <c r="D24" s="138"/>
      <c r="F24" s="138">
        <f>'Payroll Summary'!T65</f>
        <v>0</v>
      </c>
    </row>
    <row r="25" spans="1:7" x14ac:dyDescent="0.2">
      <c r="C25" s="3" t="s">
        <v>211</v>
      </c>
      <c r="D25" s="138"/>
      <c r="F25" s="138">
        <f>'Payroll Summary'!U65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Summary'!X65</f>
        <v>0</v>
      </c>
    </row>
    <row r="31" spans="1:7" x14ac:dyDescent="0.2">
      <c r="C31" s="123" t="s">
        <v>49</v>
      </c>
      <c r="D31" s="138"/>
      <c r="F31" s="143">
        <f>'Payroll Summary'!W65</f>
        <v>0</v>
      </c>
    </row>
    <row r="32" spans="1:7" x14ac:dyDescent="0.2">
      <c r="C32" s="123" t="s">
        <v>53</v>
      </c>
      <c r="F32" s="139">
        <f>'Payroll Summary'!Y65</f>
        <v>0</v>
      </c>
    </row>
    <row r="33" spans="1:7" x14ac:dyDescent="0.2">
      <c r="C33" s="123" t="s">
        <v>212</v>
      </c>
      <c r="F33" s="145">
        <f>'Payroll Summary'!Z65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Summary'!AB65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Summary'!E66</f>
        <v>0</v>
      </c>
    </row>
    <row r="9" spans="1:8" x14ac:dyDescent="0.2">
      <c r="A9" s="125" t="s">
        <v>16</v>
      </c>
      <c r="B9" s="125"/>
      <c r="C9" s="38">
        <f>'Payroll Summary'!B66</f>
        <v>0</v>
      </c>
    </row>
    <row r="10" spans="1:8" x14ac:dyDescent="0.2">
      <c r="A10" s="125" t="s">
        <v>17</v>
      </c>
      <c r="B10" s="125"/>
      <c r="C10" s="125">
        <f>'Payroll Summary'!C66</f>
        <v>0</v>
      </c>
      <c r="E10" s="3" t="s">
        <v>92</v>
      </c>
      <c r="F10" s="3">
        <f>'Payroll Summary'!H66</f>
        <v>0</v>
      </c>
    </row>
    <row r="11" spans="1:8" x14ac:dyDescent="0.2">
      <c r="A11" s="125" t="s">
        <v>66</v>
      </c>
      <c r="B11" s="125"/>
      <c r="C11" s="125">
        <f>'Payroll Summary'!D66</f>
        <v>0</v>
      </c>
    </row>
    <row r="12" spans="1:8" x14ac:dyDescent="0.2">
      <c r="A12" s="123" t="s">
        <v>18</v>
      </c>
      <c r="B12" s="123"/>
      <c r="C12" s="202">
        <f>'Payroll Summary'!F66</f>
        <v>0</v>
      </c>
    </row>
    <row r="13" spans="1:8" x14ac:dyDescent="0.2">
      <c r="A13" s="123" t="s">
        <v>39</v>
      </c>
      <c r="B13" s="123"/>
      <c r="C13" s="202">
        <f>'Payroll Summary'!G66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Summary'!I66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Summary'!J66</f>
        <v>0</v>
      </c>
      <c r="C18" s="123" t="s">
        <v>6</v>
      </c>
      <c r="D18" s="143"/>
      <c r="F18" s="143">
        <f>'Payroll Summary'!N66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Summary'!O66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Summary'!P66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Summary'!Q66</f>
        <v>0</v>
      </c>
    </row>
    <row r="22" spans="1:7" x14ac:dyDescent="0.2">
      <c r="C22" s="123" t="s">
        <v>54</v>
      </c>
      <c r="D22" s="143"/>
      <c r="F22" s="143">
        <f>'Payroll Summary'!R66</f>
        <v>0</v>
      </c>
    </row>
    <row r="23" spans="1:7" x14ac:dyDescent="0.2">
      <c r="C23" s="123" t="s">
        <v>52</v>
      </c>
      <c r="D23" s="143"/>
      <c r="E23" s="144"/>
      <c r="F23" s="143">
        <f>'Payroll Summary'!S66</f>
        <v>0</v>
      </c>
    </row>
    <row r="24" spans="1:7" x14ac:dyDescent="0.2">
      <c r="C24" s="3" t="s">
        <v>38</v>
      </c>
      <c r="D24" s="138"/>
      <c r="F24" s="138">
        <f>'Payroll Summary'!T66</f>
        <v>0</v>
      </c>
    </row>
    <row r="25" spans="1:7" x14ac:dyDescent="0.2">
      <c r="C25" s="3" t="s">
        <v>211</v>
      </c>
      <c r="D25" s="138"/>
      <c r="F25" s="138">
        <f>'Payroll Summary'!U66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Summary'!X66</f>
        <v>0</v>
      </c>
    </row>
    <row r="31" spans="1:7" x14ac:dyDescent="0.2">
      <c r="C31" s="123" t="s">
        <v>49</v>
      </c>
      <c r="D31" s="138"/>
      <c r="F31" s="143">
        <f>'Payroll Summary'!W66</f>
        <v>0</v>
      </c>
    </row>
    <row r="32" spans="1:7" x14ac:dyDescent="0.2">
      <c r="C32" s="123" t="s">
        <v>53</v>
      </c>
      <c r="F32" s="139">
        <f>'Payroll Summary'!Y66</f>
        <v>0</v>
      </c>
    </row>
    <row r="33" spans="1:7" x14ac:dyDescent="0.2">
      <c r="C33" s="123" t="s">
        <v>212</v>
      </c>
      <c r="F33" s="145">
        <f>'Payroll Summary'!Z66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Summary'!AB66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Summary'!E67</f>
        <v>0</v>
      </c>
    </row>
    <row r="9" spans="1:8" x14ac:dyDescent="0.2">
      <c r="A9" s="125" t="s">
        <v>16</v>
      </c>
      <c r="B9" s="125"/>
      <c r="C9" s="38">
        <f>'Payroll Summary'!B67</f>
        <v>0</v>
      </c>
    </row>
    <row r="10" spans="1:8" x14ac:dyDescent="0.2">
      <c r="A10" s="125" t="s">
        <v>17</v>
      </c>
      <c r="B10" s="125"/>
      <c r="C10" s="125">
        <f>'Payroll Summary'!C67</f>
        <v>0</v>
      </c>
      <c r="E10" s="3" t="s">
        <v>92</v>
      </c>
      <c r="F10" s="3">
        <f>'Payroll Summary'!H67</f>
        <v>0</v>
      </c>
    </row>
    <row r="11" spans="1:8" x14ac:dyDescent="0.2">
      <c r="A11" s="125" t="s">
        <v>66</v>
      </c>
      <c r="B11" s="125"/>
      <c r="C11" s="125">
        <f>'Payroll Summary'!D67</f>
        <v>0</v>
      </c>
    </row>
    <row r="12" spans="1:8" x14ac:dyDescent="0.2">
      <c r="A12" s="123" t="s">
        <v>18</v>
      </c>
      <c r="B12" s="123"/>
      <c r="C12" s="202">
        <f>'Payroll Summary'!F67</f>
        <v>0</v>
      </c>
    </row>
    <row r="13" spans="1:8" x14ac:dyDescent="0.2">
      <c r="A13" s="123" t="s">
        <v>39</v>
      </c>
      <c r="B13" s="123"/>
      <c r="C13" s="202">
        <f>'Payroll Summary'!G67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Summary'!I67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Summary'!J67</f>
        <v>0</v>
      </c>
      <c r="C18" s="123" t="s">
        <v>6</v>
      </c>
      <c r="D18" s="143"/>
      <c r="F18" s="143">
        <f>'Payroll Summary'!N67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Summary'!O67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Summary'!P67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Summary'!Q67</f>
        <v>0</v>
      </c>
    </row>
    <row r="22" spans="1:7" x14ac:dyDescent="0.2">
      <c r="C22" s="123" t="s">
        <v>54</v>
      </c>
      <c r="D22" s="143"/>
      <c r="F22" s="143">
        <f>'Payroll Summary'!R67</f>
        <v>0</v>
      </c>
    </row>
    <row r="23" spans="1:7" x14ac:dyDescent="0.2">
      <c r="C23" s="123" t="s">
        <v>52</v>
      </c>
      <c r="D23" s="143"/>
      <c r="E23" s="144"/>
      <c r="F23" s="143">
        <f>'Payroll Summary'!S67</f>
        <v>0</v>
      </c>
    </row>
    <row r="24" spans="1:7" x14ac:dyDescent="0.2">
      <c r="C24" s="3" t="s">
        <v>38</v>
      </c>
      <c r="D24" s="138"/>
      <c r="F24" s="138">
        <f>'Payroll Summary'!T67</f>
        <v>0</v>
      </c>
    </row>
    <row r="25" spans="1:7" x14ac:dyDescent="0.2">
      <c r="C25" s="3" t="s">
        <v>211</v>
      </c>
      <c r="D25" s="138"/>
      <c r="F25" s="138">
        <f>'Payroll Summary'!U67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Summary'!X67</f>
        <v>0</v>
      </c>
    </row>
    <row r="31" spans="1:7" x14ac:dyDescent="0.2">
      <c r="C31" s="123" t="s">
        <v>49</v>
      </c>
      <c r="D31" s="138"/>
      <c r="F31" s="143">
        <f>'Payroll Summary'!W67</f>
        <v>0</v>
      </c>
    </row>
    <row r="32" spans="1:7" x14ac:dyDescent="0.2">
      <c r="C32" s="123" t="s">
        <v>53</v>
      </c>
      <c r="F32" s="139">
        <f>'Payroll Summary'!Y67</f>
        <v>0</v>
      </c>
    </row>
    <row r="33" spans="1:7" x14ac:dyDescent="0.2">
      <c r="C33" s="123" t="s">
        <v>212</v>
      </c>
      <c r="F33" s="145">
        <f>'Payroll Summary'!Z67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Summary'!AB67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Summary'!E68</f>
        <v>0</v>
      </c>
    </row>
    <row r="9" spans="1:8" x14ac:dyDescent="0.2">
      <c r="A9" s="125" t="s">
        <v>16</v>
      </c>
      <c r="B9" s="125"/>
      <c r="C9" s="38">
        <f>'Payroll Summary'!B68</f>
        <v>0</v>
      </c>
    </row>
    <row r="10" spans="1:8" x14ac:dyDescent="0.2">
      <c r="A10" s="125" t="s">
        <v>17</v>
      </c>
      <c r="B10" s="125"/>
      <c r="C10" s="125">
        <f>'Payroll Summary'!C68</f>
        <v>0</v>
      </c>
      <c r="E10" s="3" t="s">
        <v>92</v>
      </c>
      <c r="F10" s="3">
        <f>'Payroll Summary'!H68</f>
        <v>0</v>
      </c>
    </row>
    <row r="11" spans="1:8" x14ac:dyDescent="0.2">
      <c r="A11" s="125" t="s">
        <v>66</v>
      </c>
      <c r="B11" s="125"/>
      <c r="C11" s="125">
        <f>'Payroll Summary'!D68</f>
        <v>0</v>
      </c>
    </row>
    <row r="12" spans="1:8" x14ac:dyDescent="0.2">
      <c r="A12" s="123" t="s">
        <v>18</v>
      </c>
      <c r="B12" s="123"/>
      <c r="C12" s="202">
        <f>'Payroll Summary'!F68</f>
        <v>0</v>
      </c>
    </row>
    <row r="13" spans="1:8" x14ac:dyDescent="0.2">
      <c r="A13" s="123" t="s">
        <v>39</v>
      </c>
      <c r="B13" s="123"/>
      <c r="C13" s="202">
        <f>'Payroll Summary'!G68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Summary'!I68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Summary'!J68</f>
        <v>0</v>
      </c>
      <c r="C18" s="123" t="s">
        <v>6</v>
      </c>
      <c r="D18" s="143"/>
      <c r="F18" s="143">
        <f>'Payroll Summary'!N68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Summary'!O68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Summary'!P68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Summary'!Q68</f>
        <v>0</v>
      </c>
    </row>
    <row r="22" spans="1:7" x14ac:dyDescent="0.2">
      <c r="C22" s="123" t="s">
        <v>54</v>
      </c>
      <c r="D22" s="143"/>
      <c r="F22" s="143">
        <f>'Payroll Summary'!R68</f>
        <v>0</v>
      </c>
    </row>
    <row r="23" spans="1:7" x14ac:dyDescent="0.2">
      <c r="C23" s="123" t="s">
        <v>52</v>
      </c>
      <c r="D23" s="143"/>
      <c r="E23" s="144"/>
      <c r="F23" s="143">
        <f>'Payroll Summary'!S68</f>
        <v>0</v>
      </c>
    </row>
    <row r="24" spans="1:7" x14ac:dyDescent="0.2">
      <c r="C24" s="3" t="s">
        <v>38</v>
      </c>
      <c r="D24" s="138"/>
      <c r="F24" s="138">
        <f>'Payroll Summary'!T68</f>
        <v>0</v>
      </c>
    </row>
    <row r="25" spans="1:7" x14ac:dyDescent="0.2">
      <c r="C25" s="3" t="s">
        <v>211</v>
      </c>
      <c r="D25" s="138"/>
      <c r="F25" s="138">
        <f>'Payroll Summary'!U68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Summary'!X68</f>
        <v>0</v>
      </c>
    </row>
    <row r="31" spans="1:7" x14ac:dyDescent="0.2">
      <c r="C31" s="123" t="s">
        <v>49</v>
      </c>
      <c r="D31" s="138"/>
      <c r="F31" s="143">
        <f>'Payroll Summary'!W68</f>
        <v>0</v>
      </c>
    </row>
    <row r="32" spans="1:7" x14ac:dyDescent="0.2">
      <c r="C32" s="123" t="s">
        <v>53</v>
      </c>
      <c r="F32" s="139">
        <f>'Payroll Summary'!Y68</f>
        <v>0</v>
      </c>
    </row>
    <row r="33" spans="1:7" x14ac:dyDescent="0.2">
      <c r="C33" s="123" t="s">
        <v>212</v>
      </c>
      <c r="F33" s="145">
        <f>'Payroll Summary'!Z68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Summary'!AB68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Summary'!E69</f>
        <v>0</v>
      </c>
    </row>
    <row r="9" spans="1:8" x14ac:dyDescent="0.2">
      <c r="A9" s="125" t="s">
        <v>16</v>
      </c>
      <c r="B9" s="125"/>
      <c r="C9" s="38">
        <f>'Payroll Summary'!B69</f>
        <v>0</v>
      </c>
    </row>
    <row r="10" spans="1:8" x14ac:dyDescent="0.2">
      <c r="A10" s="125" t="s">
        <v>17</v>
      </c>
      <c r="B10" s="125"/>
      <c r="C10" s="125">
        <f>'Payroll Summary'!C69</f>
        <v>0</v>
      </c>
      <c r="E10" s="3" t="s">
        <v>92</v>
      </c>
      <c r="F10" s="3">
        <f>'Payroll Summary'!H69</f>
        <v>0</v>
      </c>
    </row>
    <row r="11" spans="1:8" x14ac:dyDescent="0.2">
      <c r="A11" s="125" t="s">
        <v>66</v>
      </c>
      <c r="B11" s="125"/>
      <c r="C11" s="125">
        <f>'Payroll Summary'!D69</f>
        <v>0</v>
      </c>
    </row>
    <row r="12" spans="1:8" x14ac:dyDescent="0.2">
      <c r="A12" s="123" t="s">
        <v>18</v>
      </c>
      <c r="B12" s="123"/>
      <c r="C12" s="202">
        <f>'Payroll Summary'!F69</f>
        <v>0</v>
      </c>
    </row>
    <row r="13" spans="1:8" x14ac:dyDescent="0.2">
      <c r="A13" s="123" t="s">
        <v>39</v>
      </c>
      <c r="B13" s="123"/>
      <c r="C13" s="202">
        <f>'Payroll Summary'!G69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Summary'!I69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Summary'!J69</f>
        <v>0</v>
      </c>
      <c r="C18" s="123" t="s">
        <v>6</v>
      </c>
      <c r="D18" s="143"/>
      <c r="F18" s="143">
        <f>'Payroll Summary'!N69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Summary'!O69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Summary'!P69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Summary'!Q69</f>
        <v>0</v>
      </c>
    </row>
    <row r="22" spans="1:7" x14ac:dyDescent="0.2">
      <c r="C22" s="123" t="s">
        <v>54</v>
      </c>
      <c r="D22" s="143"/>
      <c r="F22" s="143">
        <f>'Payroll Summary'!R69</f>
        <v>0</v>
      </c>
    </row>
    <row r="23" spans="1:7" x14ac:dyDescent="0.2">
      <c r="C23" s="123" t="s">
        <v>52</v>
      </c>
      <c r="D23" s="143"/>
      <c r="E23" s="144"/>
      <c r="F23" s="143">
        <f>'Payroll Summary'!S69</f>
        <v>0</v>
      </c>
    </row>
    <row r="24" spans="1:7" x14ac:dyDescent="0.2">
      <c r="C24" s="3" t="s">
        <v>38</v>
      </c>
      <c r="D24" s="138"/>
      <c r="F24" s="138">
        <f>'Payroll Summary'!T69</f>
        <v>0</v>
      </c>
    </row>
    <row r="25" spans="1:7" x14ac:dyDescent="0.2">
      <c r="C25" s="3" t="s">
        <v>211</v>
      </c>
      <c r="D25" s="138"/>
      <c r="F25" s="138">
        <f>'Payroll Summary'!U69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Summary'!X69</f>
        <v>0</v>
      </c>
    </row>
    <row r="31" spans="1:7" x14ac:dyDescent="0.2">
      <c r="C31" s="123" t="s">
        <v>49</v>
      </c>
      <c r="D31" s="138"/>
      <c r="F31" s="143">
        <f>'Payroll Summary'!W69</f>
        <v>0</v>
      </c>
    </row>
    <row r="32" spans="1:7" x14ac:dyDescent="0.2">
      <c r="C32" s="123" t="s">
        <v>53</v>
      </c>
      <c r="F32" s="139">
        <f>'Payroll Summary'!Y69</f>
        <v>0</v>
      </c>
    </row>
    <row r="33" spans="1:7" x14ac:dyDescent="0.2">
      <c r="C33" s="123" t="s">
        <v>212</v>
      </c>
      <c r="F33" s="145">
        <f>'Payroll Summary'!Z69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Summary'!AB69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Summary'!E70</f>
        <v>0</v>
      </c>
    </row>
    <row r="9" spans="1:8" x14ac:dyDescent="0.2">
      <c r="A9" s="125" t="s">
        <v>16</v>
      </c>
      <c r="B9" s="125"/>
      <c r="C9" s="38">
        <f>'Payroll Summary'!B70</f>
        <v>0</v>
      </c>
    </row>
    <row r="10" spans="1:8" x14ac:dyDescent="0.2">
      <c r="A10" s="125" t="s">
        <v>17</v>
      </c>
      <c r="B10" s="125"/>
      <c r="C10" s="125">
        <f>'Payroll Summary'!C70</f>
        <v>0</v>
      </c>
      <c r="E10" s="3" t="s">
        <v>92</v>
      </c>
      <c r="F10" s="3">
        <f>'Payroll Summary'!H70</f>
        <v>0</v>
      </c>
    </row>
    <row r="11" spans="1:8" x14ac:dyDescent="0.2">
      <c r="A11" s="125" t="s">
        <v>66</v>
      </c>
      <c r="B11" s="125"/>
      <c r="C11" s="125">
        <f>'Payroll Summary'!D70</f>
        <v>0</v>
      </c>
    </row>
    <row r="12" spans="1:8" x14ac:dyDescent="0.2">
      <c r="A12" s="123" t="s">
        <v>18</v>
      </c>
      <c r="B12" s="123"/>
      <c r="C12" s="202">
        <f>'Payroll Summary'!F70</f>
        <v>0</v>
      </c>
    </row>
    <row r="13" spans="1:8" x14ac:dyDescent="0.2">
      <c r="A13" s="123" t="s">
        <v>39</v>
      </c>
      <c r="B13" s="123"/>
      <c r="C13" s="202">
        <f>'Payroll Summary'!G70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Summary'!I70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Summary'!J70</f>
        <v>0</v>
      </c>
      <c r="C18" s="123" t="s">
        <v>6</v>
      </c>
      <c r="D18" s="143"/>
      <c r="F18" s="143">
        <f>'Payroll Summary'!N70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Summary'!O70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Summary'!P70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Summary'!Q70</f>
        <v>0</v>
      </c>
    </row>
    <row r="22" spans="1:7" x14ac:dyDescent="0.2">
      <c r="C22" s="123" t="s">
        <v>54</v>
      </c>
      <c r="D22" s="143"/>
      <c r="F22" s="143">
        <f>'Payroll Summary'!R70</f>
        <v>0</v>
      </c>
    </row>
    <row r="23" spans="1:7" x14ac:dyDescent="0.2">
      <c r="C23" s="123" t="s">
        <v>52</v>
      </c>
      <c r="D23" s="143"/>
      <c r="E23" s="144"/>
      <c r="F23" s="143">
        <f>'Payroll Summary'!S70</f>
        <v>0</v>
      </c>
    </row>
    <row r="24" spans="1:7" x14ac:dyDescent="0.2">
      <c r="C24" s="3" t="s">
        <v>38</v>
      </c>
      <c r="D24" s="138"/>
      <c r="F24" s="138">
        <f>'Payroll Summary'!T70</f>
        <v>0</v>
      </c>
    </row>
    <row r="25" spans="1:7" x14ac:dyDescent="0.2">
      <c r="C25" s="3" t="s">
        <v>211</v>
      </c>
      <c r="D25" s="138"/>
      <c r="F25" s="138">
        <f>'Payroll Summary'!U70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Summary'!X70</f>
        <v>0</v>
      </c>
    </row>
    <row r="31" spans="1:7" x14ac:dyDescent="0.2">
      <c r="C31" s="123" t="s">
        <v>49</v>
      </c>
      <c r="D31" s="138"/>
      <c r="F31" s="143">
        <f>'Payroll Summary'!W70</f>
        <v>0</v>
      </c>
    </row>
    <row r="32" spans="1:7" x14ac:dyDescent="0.2">
      <c r="C32" s="123" t="s">
        <v>53</v>
      </c>
      <c r="F32" s="139">
        <f>'Payroll Summary'!Y70</f>
        <v>0</v>
      </c>
    </row>
    <row r="33" spans="1:7" x14ac:dyDescent="0.2">
      <c r="C33" s="123" t="s">
        <v>212</v>
      </c>
      <c r="F33" s="145">
        <f>'Payroll Summary'!Z70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Summary'!AB70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Summary'!E71</f>
        <v>0</v>
      </c>
    </row>
    <row r="9" spans="1:8" x14ac:dyDescent="0.2">
      <c r="A9" s="125" t="s">
        <v>16</v>
      </c>
      <c r="B9" s="125"/>
      <c r="C9" s="38">
        <f>'Payroll Summary'!B71</f>
        <v>0</v>
      </c>
    </row>
    <row r="10" spans="1:8" x14ac:dyDescent="0.2">
      <c r="A10" s="125" t="s">
        <v>17</v>
      </c>
      <c r="B10" s="125"/>
      <c r="C10" s="125">
        <f>'Payroll Summary'!C71</f>
        <v>0</v>
      </c>
      <c r="E10" s="3" t="s">
        <v>92</v>
      </c>
      <c r="F10" s="3">
        <f>'Payroll Summary'!H71</f>
        <v>0</v>
      </c>
    </row>
    <row r="11" spans="1:8" x14ac:dyDescent="0.2">
      <c r="A11" s="125" t="s">
        <v>66</v>
      </c>
      <c r="B11" s="125"/>
      <c r="C11" s="125">
        <f>'Payroll Summary'!D71</f>
        <v>0</v>
      </c>
    </row>
    <row r="12" spans="1:8" x14ac:dyDescent="0.2">
      <c r="A12" s="123" t="s">
        <v>18</v>
      </c>
      <c r="B12" s="123"/>
      <c r="C12" s="202">
        <f>'Payroll Summary'!F71</f>
        <v>0</v>
      </c>
    </row>
    <row r="13" spans="1:8" x14ac:dyDescent="0.2">
      <c r="A13" s="123" t="s">
        <v>39</v>
      </c>
      <c r="B13" s="123"/>
      <c r="C13" s="202">
        <f>'Payroll Summary'!G71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Summary'!I71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Summary'!J71</f>
        <v>0</v>
      </c>
      <c r="C18" s="123" t="s">
        <v>6</v>
      </c>
      <c r="D18" s="143"/>
      <c r="F18" s="143">
        <f>'Payroll Summary'!N71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Summary'!O71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Summary'!P71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Summary'!Q71</f>
        <v>0</v>
      </c>
    </row>
    <row r="22" spans="1:7" x14ac:dyDescent="0.2">
      <c r="C22" s="123" t="s">
        <v>54</v>
      </c>
      <c r="D22" s="143"/>
      <c r="F22" s="143">
        <f>'Payroll Summary'!R71</f>
        <v>0</v>
      </c>
    </row>
    <row r="23" spans="1:7" x14ac:dyDescent="0.2">
      <c r="C23" s="123" t="s">
        <v>52</v>
      </c>
      <c r="D23" s="143"/>
      <c r="E23" s="144"/>
      <c r="F23" s="143">
        <f>'Payroll Summary'!S71</f>
        <v>0</v>
      </c>
    </row>
    <row r="24" spans="1:7" x14ac:dyDescent="0.2">
      <c r="C24" s="3" t="s">
        <v>38</v>
      </c>
      <c r="D24" s="138"/>
      <c r="F24" s="138">
        <f>'Payroll Summary'!T71</f>
        <v>0</v>
      </c>
    </row>
    <row r="25" spans="1:7" x14ac:dyDescent="0.2">
      <c r="C25" s="3" t="s">
        <v>211</v>
      </c>
      <c r="D25" s="138"/>
      <c r="F25" s="138">
        <f>'Payroll Summary'!U71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Summary'!X71</f>
        <v>0</v>
      </c>
    </row>
    <row r="31" spans="1:7" x14ac:dyDescent="0.2">
      <c r="C31" s="123" t="s">
        <v>49</v>
      </c>
      <c r="D31" s="138"/>
      <c r="F31" s="143">
        <f>'Payroll Summary'!W71</f>
        <v>0</v>
      </c>
    </row>
    <row r="32" spans="1:7" x14ac:dyDescent="0.2">
      <c r="C32" s="123" t="s">
        <v>53</v>
      </c>
      <c r="F32" s="139">
        <f>'Payroll Summary'!Y71</f>
        <v>0</v>
      </c>
    </row>
    <row r="33" spans="1:7" x14ac:dyDescent="0.2">
      <c r="C33" s="123" t="s">
        <v>212</v>
      </c>
      <c r="F33" s="145">
        <f>'Payroll Summary'!Z71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Summary'!AB71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Summary'!E72</f>
        <v>0</v>
      </c>
    </row>
    <row r="9" spans="1:8" x14ac:dyDescent="0.2">
      <c r="A9" s="125" t="s">
        <v>16</v>
      </c>
      <c r="B9" s="125"/>
      <c r="C9" s="38">
        <f>'Payroll Summary'!B72</f>
        <v>0</v>
      </c>
    </row>
    <row r="10" spans="1:8" x14ac:dyDescent="0.2">
      <c r="A10" s="125" t="s">
        <v>17</v>
      </c>
      <c r="B10" s="125"/>
      <c r="C10" s="125">
        <f>'Payroll Summary'!C72</f>
        <v>0</v>
      </c>
      <c r="E10" s="3" t="s">
        <v>92</v>
      </c>
      <c r="F10" s="3">
        <f>'Payroll Summary'!H72</f>
        <v>0</v>
      </c>
    </row>
    <row r="11" spans="1:8" x14ac:dyDescent="0.2">
      <c r="A11" s="125" t="s">
        <v>66</v>
      </c>
      <c r="B11" s="125"/>
      <c r="C11" s="125">
        <f>'Payroll Summary'!D72</f>
        <v>0</v>
      </c>
    </row>
    <row r="12" spans="1:8" x14ac:dyDescent="0.2">
      <c r="A12" s="123" t="s">
        <v>18</v>
      </c>
      <c r="B12" s="123"/>
      <c r="C12" s="202">
        <f>'Payroll Summary'!F72</f>
        <v>0</v>
      </c>
    </row>
    <row r="13" spans="1:8" x14ac:dyDescent="0.2">
      <c r="A13" s="123" t="s">
        <v>39</v>
      </c>
      <c r="B13" s="123"/>
      <c r="C13" s="202">
        <f>'Payroll Summary'!G72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Summary'!I72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Summary'!J72</f>
        <v>0</v>
      </c>
      <c r="C18" s="123" t="s">
        <v>6</v>
      </c>
      <c r="D18" s="143"/>
      <c r="F18" s="143">
        <f>'Payroll Summary'!N72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Summary'!O72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Summary'!P72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Summary'!Q72</f>
        <v>0</v>
      </c>
    </row>
    <row r="22" spans="1:7" x14ac:dyDescent="0.2">
      <c r="C22" s="123" t="s">
        <v>54</v>
      </c>
      <c r="D22" s="143"/>
      <c r="F22" s="143">
        <f>'Payroll Summary'!R72</f>
        <v>0</v>
      </c>
    </row>
    <row r="23" spans="1:7" x14ac:dyDescent="0.2">
      <c r="C23" s="123" t="s">
        <v>52</v>
      </c>
      <c r="D23" s="143"/>
      <c r="E23" s="144"/>
      <c r="F23" s="143">
        <f>'Payroll Summary'!S72</f>
        <v>0</v>
      </c>
    </row>
    <row r="24" spans="1:7" x14ac:dyDescent="0.2">
      <c r="C24" s="3" t="s">
        <v>38</v>
      </c>
      <c r="D24" s="138"/>
      <c r="F24" s="138">
        <f>'Payroll Summary'!T72</f>
        <v>0</v>
      </c>
    </row>
    <row r="25" spans="1:7" x14ac:dyDescent="0.2">
      <c r="C25" s="3" t="s">
        <v>211</v>
      </c>
      <c r="D25" s="138"/>
      <c r="F25" s="138">
        <f>'Payroll Summary'!U72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Summary'!X72</f>
        <v>0</v>
      </c>
    </row>
    <row r="31" spans="1:7" x14ac:dyDescent="0.2">
      <c r="C31" s="123" t="s">
        <v>49</v>
      </c>
      <c r="D31" s="138"/>
      <c r="F31" s="143">
        <f>'Payroll Summary'!W72</f>
        <v>0</v>
      </c>
    </row>
    <row r="32" spans="1:7" x14ac:dyDescent="0.2">
      <c r="C32" s="123" t="s">
        <v>53</v>
      </c>
      <c r="F32" s="139">
        <f>'Payroll Summary'!Y72</f>
        <v>0</v>
      </c>
    </row>
    <row r="33" spans="1:7" x14ac:dyDescent="0.2">
      <c r="C33" s="123" t="s">
        <v>212</v>
      </c>
      <c r="F33" s="145">
        <f>'Payroll Summary'!Z72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Summary'!AB72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Summary'!E73</f>
        <v>0</v>
      </c>
    </row>
    <row r="9" spans="1:8" x14ac:dyDescent="0.2">
      <c r="A9" s="125" t="s">
        <v>16</v>
      </c>
      <c r="B9" s="125"/>
      <c r="C9" s="38">
        <f>'Payroll Summary'!B73</f>
        <v>0</v>
      </c>
    </row>
    <row r="10" spans="1:8" x14ac:dyDescent="0.2">
      <c r="A10" s="125" t="s">
        <v>17</v>
      </c>
      <c r="B10" s="125"/>
      <c r="C10" s="125">
        <f>'Payroll Summary'!C73</f>
        <v>0</v>
      </c>
      <c r="E10" s="3" t="s">
        <v>92</v>
      </c>
      <c r="F10" s="3">
        <f>'Payroll Summary'!H73</f>
        <v>0</v>
      </c>
    </row>
    <row r="11" spans="1:8" x14ac:dyDescent="0.2">
      <c r="A11" s="125" t="s">
        <v>66</v>
      </c>
      <c r="B11" s="125"/>
      <c r="C11" s="125">
        <f>'Payroll Summary'!D73</f>
        <v>0</v>
      </c>
    </row>
    <row r="12" spans="1:8" x14ac:dyDescent="0.2">
      <c r="A12" s="123" t="s">
        <v>18</v>
      </c>
      <c r="B12" s="123"/>
      <c r="C12" s="202">
        <f>'Payroll Summary'!F73</f>
        <v>0</v>
      </c>
    </row>
    <row r="13" spans="1:8" x14ac:dyDescent="0.2">
      <c r="A13" s="123" t="s">
        <v>39</v>
      </c>
      <c r="B13" s="123"/>
      <c r="C13" s="202">
        <f>'Payroll Summary'!G73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Summary'!I73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Summary'!J73</f>
        <v>0</v>
      </c>
      <c r="C18" s="123" t="s">
        <v>6</v>
      </c>
      <c r="D18" s="143"/>
      <c r="F18" s="143">
        <f>'Payroll Summary'!N73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Summary'!O73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Summary'!P73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Summary'!Q73</f>
        <v>0</v>
      </c>
    </row>
    <row r="22" spans="1:7" x14ac:dyDescent="0.2">
      <c r="C22" s="123" t="s">
        <v>54</v>
      </c>
      <c r="D22" s="143"/>
      <c r="F22" s="143">
        <f>'Payroll Summary'!R73</f>
        <v>0</v>
      </c>
    </row>
    <row r="23" spans="1:7" x14ac:dyDescent="0.2">
      <c r="C23" s="123" t="s">
        <v>52</v>
      </c>
      <c r="D23" s="143"/>
      <c r="E23" s="144"/>
      <c r="F23" s="143">
        <f>'Payroll Summary'!S73</f>
        <v>0</v>
      </c>
    </row>
    <row r="24" spans="1:7" x14ac:dyDescent="0.2">
      <c r="C24" s="3" t="s">
        <v>38</v>
      </c>
      <c r="D24" s="138"/>
      <c r="F24" s="138">
        <f>'Payroll Summary'!T73</f>
        <v>0</v>
      </c>
    </row>
    <row r="25" spans="1:7" x14ac:dyDescent="0.2">
      <c r="C25" s="3" t="s">
        <v>211</v>
      </c>
      <c r="D25" s="138"/>
      <c r="F25" s="138">
        <f>'Payroll Summary'!U73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Summary'!X73</f>
        <v>0</v>
      </c>
    </row>
    <row r="31" spans="1:7" x14ac:dyDescent="0.2">
      <c r="C31" s="123" t="s">
        <v>49</v>
      </c>
      <c r="D31" s="138"/>
      <c r="F31" s="143">
        <f>'Payroll Summary'!W73</f>
        <v>0</v>
      </c>
    </row>
    <row r="32" spans="1:7" x14ac:dyDescent="0.2">
      <c r="C32" s="123" t="s">
        <v>53</v>
      </c>
      <c r="F32" s="139">
        <f>'Payroll Summary'!Y73</f>
        <v>0</v>
      </c>
    </row>
    <row r="33" spans="1:7" x14ac:dyDescent="0.2">
      <c r="C33" s="123" t="s">
        <v>212</v>
      </c>
      <c r="F33" s="145">
        <f>'Payroll Summary'!Z73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Summary'!AB73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Summary'!E74</f>
        <v>0</v>
      </c>
    </row>
    <row r="9" spans="1:8" x14ac:dyDescent="0.2">
      <c r="A9" s="125" t="s">
        <v>16</v>
      </c>
      <c r="B9" s="125"/>
      <c r="C9" s="38">
        <f>'Payroll Summary'!B74</f>
        <v>0</v>
      </c>
    </row>
    <row r="10" spans="1:8" x14ac:dyDescent="0.2">
      <c r="A10" s="125" t="s">
        <v>17</v>
      </c>
      <c r="B10" s="125"/>
      <c r="C10" s="125">
        <f>'Payroll Summary'!C74</f>
        <v>0</v>
      </c>
      <c r="E10" s="3" t="s">
        <v>92</v>
      </c>
      <c r="F10" s="3">
        <f>'Payroll Summary'!H74</f>
        <v>0</v>
      </c>
    </row>
    <row r="11" spans="1:8" x14ac:dyDescent="0.2">
      <c r="A11" s="125" t="s">
        <v>66</v>
      </c>
      <c r="B11" s="125"/>
      <c r="C11" s="125">
        <f>'Payroll Summary'!D74</f>
        <v>0</v>
      </c>
    </row>
    <row r="12" spans="1:8" x14ac:dyDescent="0.2">
      <c r="A12" s="123" t="s">
        <v>18</v>
      </c>
      <c r="B12" s="123"/>
      <c r="C12" s="202">
        <f>'Payroll Summary'!F74</f>
        <v>0</v>
      </c>
    </row>
    <row r="13" spans="1:8" x14ac:dyDescent="0.2">
      <c r="A13" s="123" t="s">
        <v>39</v>
      </c>
      <c r="B13" s="123"/>
      <c r="C13" s="202">
        <f>'Payroll Summary'!G74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Summary'!I74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Summary'!J74</f>
        <v>0</v>
      </c>
      <c r="C18" s="123" t="s">
        <v>6</v>
      </c>
      <c r="D18" s="143"/>
      <c r="F18" s="143">
        <f>'Payroll Summary'!N74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Summary'!O74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Summary'!P74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Summary'!Q74</f>
        <v>0</v>
      </c>
    </row>
    <row r="22" spans="1:7" x14ac:dyDescent="0.2">
      <c r="C22" s="123" t="s">
        <v>54</v>
      </c>
      <c r="D22" s="143"/>
      <c r="F22" s="143">
        <f>'Payroll Summary'!R74</f>
        <v>0</v>
      </c>
    </row>
    <row r="23" spans="1:7" x14ac:dyDescent="0.2">
      <c r="C23" s="123" t="s">
        <v>52</v>
      </c>
      <c r="D23" s="143"/>
      <c r="E23" s="144"/>
      <c r="F23" s="143">
        <f>'Payroll Summary'!S74</f>
        <v>0</v>
      </c>
    </row>
    <row r="24" spans="1:7" x14ac:dyDescent="0.2">
      <c r="C24" s="3" t="s">
        <v>38</v>
      </c>
      <c r="D24" s="138"/>
      <c r="F24" s="138">
        <f>'Payroll Summary'!T74</f>
        <v>0</v>
      </c>
    </row>
    <row r="25" spans="1:7" x14ac:dyDescent="0.2">
      <c r="C25" s="3" t="s">
        <v>211</v>
      </c>
      <c r="D25" s="138"/>
      <c r="F25" s="138">
        <f>'Payroll Summary'!U74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Summary'!X74</f>
        <v>0</v>
      </c>
    </row>
    <row r="31" spans="1:7" x14ac:dyDescent="0.2">
      <c r="C31" s="123" t="s">
        <v>49</v>
      </c>
      <c r="D31" s="138"/>
      <c r="F31" s="143">
        <f>'Payroll Summary'!W74</f>
        <v>0</v>
      </c>
    </row>
    <row r="32" spans="1:7" x14ac:dyDescent="0.2">
      <c r="C32" s="123" t="s">
        <v>53</v>
      </c>
      <c r="F32" s="139">
        <f>'Payroll Summary'!Y74</f>
        <v>0</v>
      </c>
    </row>
    <row r="33" spans="1:7" x14ac:dyDescent="0.2">
      <c r="C33" s="123" t="s">
        <v>212</v>
      </c>
      <c r="F33" s="145">
        <f>'Payroll Summary'!Z74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Summary'!AB74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Summary'!E75</f>
        <v>0</v>
      </c>
    </row>
    <row r="9" spans="1:8" x14ac:dyDescent="0.2">
      <c r="A9" s="125" t="s">
        <v>16</v>
      </c>
      <c r="B9" s="125"/>
      <c r="C9" s="38">
        <f>'Payroll Summary'!B75</f>
        <v>0</v>
      </c>
    </row>
    <row r="10" spans="1:8" x14ac:dyDescent="0.2">
      <c r="A10" s="125" t="s">
        <v>17</v>
      </c>
      <c r="B10" s="125"/>
      <c r="C10" s="125">
        <f>'Payroll Summary'!C75</f>
        <v>0</v>
      </c>
      <c r="E10" s="3" t="s">
        <v>92</v>
      </c>
      <c r="F10" s="3">
        <f>'Payroll Summary'!H75</f>
        <v>0</v>
      </c>
    </row>
    <row r="11" spans="1:8" x14ac:dyDescent="0.2">
      <c r="A11" s="125" t="s">
        <v>66</v>
      </c>
      <c r="B11" s="125"/>
      <c r="C11" s="125">
        <f>'Payroll Summary'!D75</f>
        <v>0</v>
      </c>
    </row>
    <row r="12" spans="1:8" x14ac:dyDescent="0.2">
      <c r="A12" s="123" t="s">
        <v>18</v>
      </c>
      <c r="B12" s="123"/>
      <c r="C12" s="202">
        <f>'Payroll Summary'!F75</f>
        <v>0</v>
      </c>
    </row>
    <row r="13" spans="1:8" x14ac:dyDescent="0.2">
      <c r="A13" s="123" t="s">
        <v>39</v>
      </c>
      <c r="B13" s="123"/>
      <c r="C13" s="202">
        <f>'Payroll Summary'!G75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Summary'!I75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Summary'!J75</f>
        <v>0</v>
      </c>
      <c r="C18" s="123" t="s">
        <v>6</v>
      </c>
      <c r="D18" s="143"/>
      <c r="F18" s="143">
        <f>'Payroll Summary'!N75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Summary'!O75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Summary'!P75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Summary'!Q75</f>
        <v>0</v>
      </c>
    </row>
    <row r="22" spans="1:7" x14ac:dyDescent="0.2">
      <c r="C22" s="123" t="s">
        <v>54</v>
      </c>
      <c r="D22" s="143"/>
      <c r="F22" s="143">
        <f>'Payroll Summary'!R75</f>
        <v>0</v>
      </c>
    </row>
    <row r="23" spans="1:7" x14ac:dyDescent="0.2">
      <c r="C23" s="123" t="s">
        <v>52</v>
      </c>
      <c r="D23" s="143"/>
      <c r="E23" s="144"/>
      <c r="F23" s="143">
        <f>'Payroll Summary'!S75</f>
        <v>0</v>
      </c>
    </row>
    <row r="24" spans="1:7" x14ac:dyDescent="0.2">
      <c r="C24" s="3" t="s">
        <v>38</v>
      </c>
      <c r="D24" s="138"/>
      <c r="F24" s="138">
        <f>'Payroll Summary'!T75</f>
        <v>0</v>
      </c>
    </row>
    <row r="25" spans="1:7" x14ac:dyDescent="0.2">
      <c r="C25" s="3" t="s">
        <v>211</v>
      </c>
      <c r="D25" s="138"/>
      <c r="F25" s="138">
        <f>'Payroll Summary'!U75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Summary'!X75</f>
        <v>0</v>
      </c>
    </row>
    <row r="31" spans="1:7" x14ac:dyDescent="0.2">
      <c r="C31" s="123" t="s">
        <v>49</v>
      </c>
      <c r="D31" s="138"/>
      <c r="F31" s="143">
        <f>'Payroll Summary'!W75</f>
        <v>0</v>
      </c>
    </row>
    <row r="32" spans="1:7" x14ac:dyDescent="0.2">
      <c r="C32" s="123" t="s">
        <v>53</v>
      </c>
      <c r="F32" s="139">
        <f>'Payroll Summary'!Y75</f>
        <v>0</v>
      </c>
    </row>
    <row r="33" spans="1:7" x14ac:dyDescent="0.2">
      <c r="C33" s="123" t="s">
        <v>212</v>
      </c>
      <c r="F33" s="145">
        <f>'Payroll Summary'!Z75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Summary'!AB75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Summary'!E76</f>
        <v>0</v>
      </c>
    </row>
    <row r="9" spans="1:8" x14ac:dyDescent="0.2">
      <c r="A9" s="125" t="s">
        <v>16</v>
      </c>
      <c r="B9" s="125"/>
      <c r="C9" s="38">
        <f>'Payroll Summary'!B76</f>
        <v>0</v>
      </c>
    </row>
    <row r="10" spans="1:8" x14ac:dyDescent="0.2">
      <c r="A10" s="125" t="s">
        <v>17</v>
      </c>
      <c r="B10" s="125"/>
      <c r="C10" s="125">
        <f>'Payroll Summary'!C76</f>
        <v>0</v>
      </c>
      <c r="E10" s="3" t="s">
        <v>92</v>
      </c>
      <c r="F10" s="3">
        <f>'Payroll Summary'!H76</f>
        <v>0</v>
      </c>
    </row>
    <row r="11" spans="1:8" x14ac:dyDescent="0.2">
      <c r="A11" s="125" t="s">
        <v>66</v>
      </c>
      <c r="B11" s="125"/>
      <c r="C11" s="125">
        <f>'Payroll Summary'!D76</f>
        <v>0</v>
      </c>
    </row>
    <row r="12" spans="1:8" x14ac:dyDescent="0.2">
      <c r="A12" s="123" t="s">
        <v>18</v>
      </c>
      <c r="B12" s="123"/>
      <c r="C12" s="202">
        <f>'Payroll Summary'!F76</f>
        <v>0</v>
      </c>
    </row>
    <row r="13" spans="1:8" x14ac:dyDescent="0.2">
      <c r="A13" s="123" t="s">
        <v>39</v>
      </c>
      <c r="B13" s="123"/>
      <c r="C13" s="202">
        <f>'Payroll Summary'!G76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Summary'!I76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Summary'!J76</f>
        <v>0</v>
      </c>
      <c r="C18" s="123" t="s">
        <v>6</v>
      </c>
      <c r="D18" s="143"/>
      <c r="F18" s="143">
        <f>'Payroll Summary'!N76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Summary'!O76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Summary'!P76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Summary'!Q76</f>
        <v>0</v>
      </c>
    </row>
    <row r="22" spans="1:7" x14ac:dyDescent="0.2">
      <c r="C22" s="123" t="s">
        <v>54</v>
      </c>
      <c r="D22" s="143"/>
      <c r="F22" s="143">
        <f>'Payroll Summary'!R76</f>
        <v>0</v>
      </c>
    </row>
    <row r="23" spans="1:7" x14ac:dyDescent="0.2">
      <c r="C23" s="123" t="s">
        <v>52</v>
      </c>
      <c r="D23" s="143"/>
      <c r="E23" s="144"/>
      <c r="F23" s="143">
        <f>'Payroll Summary'!S76</f>
        <v>0</v>
      </c>
    </row>
    <row r="24" spans="1:7" x14ac:dyDescent="0.2">
      <c r="C24" s="3" t="s">
        <v>38</v>
      </c>
      <c r="D24" s="138"/>
      <c r="F24" s="138">
        <f>'Payroll Summary'!T76</f>
        <v>0</v>
      </c>
    </row>
    <row r="25" spans="1:7" x14ac:dyDescent="0.2">
      <c r="C25" s="3" t="s">
        <v>211</v>
      </c>
      <c r="D25" s="138"/>
      <c r="F25" s="138">
        <f>'Payroll Summary'!U76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Summary'!X76</f>
        <v>0</v>
      </c>
    </row>
    <row r="31" spans="1:7" x14ac:dyDescent="0.2">
      <c r="C31" s="123" t="s">
        <v>49</v>
      </c>
      <c r="D31" s="138"/>
      <c r="F31" s="143">
        <f>'Payroll Summary'!W76</f>
        <v>0</v>
      </c>
    </row>
    <row r="32" spans="1:7" x14ac:dyDescent="0.2">
      <c r="C32" s="123" t="s">
        <v>53</v>
      </c>
      <c r="F32" s="139">
        <f>'Payroll Summary'!Y76</f>
        <v>0</v>
      </c>
    </row>
    <row r="33" spans="1:7" x14ac:dyDescent="0.2">
      <c r="C33" s="123" t="s">
        <v>212</v>
      </c>
      <c r="F33" s="145">
        <f>'Payroll Summary'!Z76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Summary'!AB76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Summary'!E77</f>
        <v>0</v>
      </c>
    </row>
    <row r="9" spans="1:8" x14ac:dyDescent="0.2">
      <c r="A9" s="125" t="s">
        <v>16</v>
      </c>
      <c r="B9" s="125"/>
      <c r="C9" s="38">
        <f>'Payroll Summary'!B77</f>
        <v>0</v>
      </c>
    </row>
    <row r="10" spans="1:8" x14ac:dyDescent="0.2">
      <c r="A10" s="125" t="s">
        <v>17</v>
      </c>
      <c r="B10" s="125"/>
      <c r="C10" s="125">
        <f>'Payroll Summary'!C77</f>
        <v>0</v>
      </c>
      <c r="E10" s="3" t="s">
        <v>92</v>
      </c>
      <c r="F10" s="3">
        <f>'Payroll Summary'!H77</f>
        <v>0</v>
      </c>
    </row>
    <row r="11" spans="1:8" x14ac:dyDescent="0.2">
      <c r="A11" s="125" t="s">
        <v>66</v>
      </c>
      <c r="B11" s="125"/>
      <c r="C11" s="125">
        <f>'Payroll Summary'!D77</f>
        <v>0</v>
      </c>
    </row>
    <row r="12" spans="1:8" x14ac:dyDescent="0.2">
      <c r="A12" s="123" t="s">
        <v>18</v>
      </c>
      <c r="B12" s="123"/>
      <c r="C12" s="202">
        <f>'Payroll Summary'!F77</f>
        <v>0</v>
      </c>
    </row>
    <row r="13" spans="1:8" x14ac:dyDescent="0.2">
      <c r="A13" s="123" t="s">
        <v>39</v>
      </c>
      <c r="B13" s="123"/>
      <c r="C13" s="202">
        <f>'Payroll Summary'!G77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Summary'!I77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Summary'!J77</f>
        <v>0</v>
      </c>
      <c r="C18" s="123" t="s">
        <v>6</v>
      </c>
      <c r="D18" s="143"/>
      <c r="F18" s="143">
        <f>'Payroll Summary'!N77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Summary'!O77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Summary'!P77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Summary'!Q77</f>
        <v>0</v>
      </c>
    </row>
    <row r="22" spans="1:7" x14ac:dyDescent="0.2">
      <c r="C22" s="123" t="s">
        <v>54</v>
      </c>
      <c r="D22" s="143"/>
      <c r="F22" s="143">
        <f>'Payroll Summary'!R77</f>
        <v>0</v>
      </c>
    </row>
    <row r="23" spans="1:7" x14ac:dyDescent="0.2">
      <c r="C23" s="123" t="s">
        <v>52</v>
      </c>
      <c r="D23" s="143"/>
      <c r="E23" s="144"/>
      <c r="F23" s="143">
        <f>'Payroll Summary'!S77</f>
        <v>0</v>
      </c>
    </row>
    <row r="24" spans="1:7" x14ac:dyDescent="0.2">
      <c r="C24" s="3" t="s">
        <v>38</v>
      </c>
      <c r="D24" s="138"/>
      <c r="F24" s="138">
        <f>'Payroll Summary'!T77</f>
        <v>0</v>
      </c>
    </row>
    <row r="25" spans="1:7" x14ac:dyDescent="0.2">
      <c r="C25" s="3" t="s">
        <v>211</v>
      </c>
      <c r="D25" s="138"/>
      <c r="F25" s="138">
        <f>'Payroll Summary'!U77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Summary'!X77</f>
        <v>0</v>
      </c>
    </row>
    <row r="31" spans="1:7" x14ac:dyDescent="0.2">
      <c r="C31" s="123" t="s">
        <v>49</v>
      </c>
      <c r="D31" s="138"/>
      <c r="F31" s="143">
        <f>'Payroll Summary'!W77</f>
        <v>0</v>
      </c>
    </row>
    <row r="32" spans="1:7" x14ac:dyDescent="0.2">
      <c r="C32" s="123" t="s">
        <v>53</v>
      </c>
      <c r="F32" s="139">
        <f>'Payroll Summary'!Y77</f>
        <v>0</v>
      </c>
    </row>
    <row r="33" spans="1:7" x14ac:dyDescent="0.2">
      <c r="C33" s="123" t="s">
        <v>212</v>
      </c>
      <c r="F33" s="145">
        <f>'Payroll Summary'!Z77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Summary'!AB77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Summary'!E78</f>
        <v>0</v>
      </c>
    </row>
    <row r="9" spans="1:8" x14ac:dyDescent="0.2">
      <c r="A9" s="125" t="s">
        <v>16</v>
      </c>
      <c r="B9" s="125"/>
      <c r="C9" s="38">
        <f>'Payroll Summary'!B78</f>
        <v>0</v>
      </c>
    </row>
    <row r="10" spans="1:8" x14ac:dyDescent="0.2">
      <c r="A10" s="125" t="s">
        <v>17</v>
      </c>
      <c r="B10" s="125"/>
      <c r="C10" s="125">
        <f>'Payroll Summary'!C78</f>
        <v>0</v>
      </c>
      <c r="E10" s="3" t="s">
        <v>92</v>
      </c>
      <c r="F10" s="3">
        <f>'Payroll Summary'!H78</f>
        <v>0</v>
      </c>
    </row>
    <row r="11" spans="1:8" x14ac:dyDescent="0.2">
      <c r="A11" s="125" t="s">
        <v>66</v>
      </c>
      <c r="B11" s="125"/>
      <c r="C11" s="125">
        <f>'Payroll Summary'!D78</f>
        <v>0</v>
      </c>
    </row>
    <row r="12" spans="1:8" x14ac:dyDescent="0.2">
      <c r="A12" s="123" t="s">
        <v>18</v>
      </c>
      <c r="B12" s="123"/>
      <c r="C12" s="202">
        <f>'Payroll Summary'!F78</f>
        <v>0</v>
      </c>
    </row>
    <row r="13" spans="1:8" x14ac:dyDescent="0.2">
      <c r="A13" s="123" t="s">
        <v>39</v>
      </c>
      <c r="B13" s="123"/>
      <c r="C13" s="202">
        <f>'Payroll Summary'!G78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Summary'!I78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Summary'!J78</f>
        <v>0</v>
      </c>
      <c r="C18" s="123" t="s">
        <v>6</v>
      </c>
      <c r="D18" s="143"/>
      <c r="F18" s="143">
        <f>'Payroll Summary'!N78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Summary'!O78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Summary'!P78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Summary'!Q78</f>
        <v>0</v>
      </c>
    </row>
    <row r="22" spans="1:7" x14ac:dyDescent="0.2">
      <c r="C22" s="123" t="s">
        <v>54</v>
      </c>
      <c r="D22" s="143"/>
      <c r="F22" s="143">
        <f>'Payroll Summary'!R78</f>
        <v>0</v>
      </c>
    </row>
    <row r="23" spans="1:7" x14ac:dyDescent="0.2">
      <c r="C23" s="123" t="s">
        <v>52</v>
      </c>
      <c r="D23" s="143"/>
      <c r="E23" s="144"/>
      <c r="F23" s="143">
        <f>'Payroll Summary'!S78</f>
        <v>0</v>
      </c>
    </row>
    <row r="24" spans="1:7" x14ac:dyDescent="0.2">
      <c r="C24" s="3" t="s">
        <v>38</v>
      </c>
      <c r="D24" s="138"/>
      <c r="F24" s="138">
        <f>'Payroll Summary'!T78</f>
        <v>0</v>
      </c>
    </row>
    <row r="25" spans="1:7" x14ac:dyDescent="0.2">
      <c r="C25" s="3" t="s">
        <v>211</v>
      </c>
      <c r="D25" s="138"/>
      <c r="F25" s="138">
        <f>'Payroll Summary'!U78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Summary'!X78</f>
        <v>0</v>
      </c>
    </row>
    <row r="31" spans="1:7" x14ac:dyDescent="0.2">
      <c r="C31" s="123" t="s">
        <v>49</v>
      </c>
      <c r="D31" s="138"/>
      <c r="F31" s="143">
        <f>'Payroll Summary'!W78</f>
        <v>0</v>
      </c>
    </row>
    <row r="32" spans="1:7" x14ac:dyDescent="0.2">
      <c r="C32" s="123" t="s">
        <v>53</v>
      </c>
      <c r="F32" s="139">
        <f>'Payroll Summary'!Y78</f>
        <v>0</v>
      </c>
    </row>
    <row r="33" spans="1:7" x14ac:dyDescent="0.2">
      <c r="C33" s="123" t="s">
        <v>212</v>
      </c>
      <c r="F33" s="145">
        <f>'Payroll Summary'!Z78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Summary'!AB78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Summary'!E79</f>
        <v>0</v>
      </c>
    </row>
    <row r="9" spans="1:8" x14ac:dyDescent="0.2">
      <c r="A9" s="125" t="s">
        <v>16</v>
      </c>
      <c r="B9" s="125"/>
      <c r="C9" s="38">
        <f>'Payroll Summary'!B79</f>
        <v>0</v>
      </c>
    </row>
    <row r="10" spans="1:8" x14ac:dyDescent="0.2">
      <c r="A10" s="125" t="s">
        <v>17</v>
      </c>
      <c r="B10" s="125"/>
      <c r="C10" s="125">
        <f>'Payroll Summary'!C79</f>
        <v>0</v>
      </c>
      <c r="E10" s="3" t="s">
        <v>92</v>
      </c>
      <c r="F10" s="3">
        <f>'Payroll Summary'!H79</f>
        <v>0</v>
      </c>
    </row>
    <row r="11" spans="1:8" x14ac:dyDescent="0.2">
      <c r="A11" s="125" t="s">
        <v>66</v>
      </c>
      <c r="B11" s="125"/>
      <c r="C11" s="125">
        <f>'Payroll Summary'!D79</f>
        <v>0</v>
      </c>
    </row>
    <row r="12" spans="1:8" x14ac:dyDescent="0.2">
      <c r="A12" s="123" t="s">
        <v>18</v>
      </c>
      <c r="B12" s="123"/>
      <c r="C12" s="202">
        <f>'Payroll Summary'!F79</f>
        <v>0</v>
      </c>
    </row>
    <row r="13" spans="1:8" x14ac:dyDescent="0.2">
      <c r="A13" s="123" t="s">
        <v>39</v>
      </c>
      <c r="B13" s="123"/>
      <c r="C13" s="202">
        <f>'Payroll Summary'!G79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Summary'!I79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Summary'!J79</f>
        <v>0</v>
      </c>
      <c r="C18" s="123" t="s">
        <v>6</v>
      </c>
      <c r="D18" s="143"/>
      <c r="F18" s="143">
        <f>'Payroll Summary'!N79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Summary'!O79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Summary'!P79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Summary'!Q79</f>
        <v>0</v>
      </c>
    </row>
    <row r="22" spans="1:7" x14ac:dyDescent="0.2">
      <c r="C22" s="123" t="s">
        <v>54</v>
      </c>
      <c r="D22" s="143"/>
      <c r="F22" s="143">
        <f>'Payroll Summary'!R79</f>
        <v>0</v>
      </c>
    </row>
    <row r="23" spans="1:7" x14ac:dyDescent="0.2">
      <c r="C23" s="123" t="s">
        <v>52</v>
      </c>
      <c r="D23" s="143"/>
      <c r="E23" s="144"/>
      <c r="F23" s="143">
        <f>'Payroll Summary'!S79</f>
        <v>0</v>
      </c>
    </row>
    <row r="24" spans="1:7" x14ac:dyDescent="0.2">
      <c r="C24" s="3" t="s">
        <v>38</v>
      </c>
      <c r="D24" s="138"/>
      <c r="F24" s="138">
        <f>'Payroll Summary'!T79</f>
        <v>0</v>
      </c>
    </row>
    <row r="25" spans="1:7" x14ac:dyDescent="0.2">
      <c r="C25" s="3" t="s">
        <v>211</v>
      </c>
      <c r="D25" s="138"/>
      <c r="F25" s="138">
        <f>'Payroll Summary'!U79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Summary'!X79</f>
        <v>0</v>
      </c>
    </row>
    <row r="31" spans="1:7" x14ac:dyDescent="0.2">
      <c r="C31" s="123" t="s">
        <v>49</v>
      </c>
      <c r="D31" s="138"/>
      <c r="F31" s="143">
        <f>'Payroll Summary'!W79</f>
        <v>0</v>
      </c>
    </row>
    <row r="32" spans="1:7" x14ac:dyDescent="0.2">
      <c r="C32" s="123" t="s">
        <v>53</v>
      </c>
      <c r="F32" s="139">
        <f>'Payroll Summary'!Y79</f>
        <v>0</v>
      </c>
    </row>
    <row r="33" spans="1:7" x14ac:dyDescent="0.2">
      <c r="C33" s="123" t="s">
        <v>212</v>
      </c>
      <c r="F33" s="145">
        <f>'Payroll Summary'!Z79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Summary'!AB79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Summary'!E80</f>
        <v>0</v>
      </c>
    </row>
    <row r="9" spans="1:8" x14ac:dyDescent="0.2">
      <c r="A9" s="125" t="s">
        <v>16</v>
      </c>
      <c r="B9" s="125"/>
      <c r="C9" s="38">
        <f>'Payroll Summary'!B80</f>
        <v>0</v>
      </c>
    </row>
    <row r="10" spans="1:8" x14ac:dyDescent="0.2">
      <c r="A10" s="125" t="s">
        <v>17</v>
      </c>
      <c r="B10" s="125"/>
      <c r="C10" s="125">
        <f>'Payroll Summary'!C80</f>
        <v>0</v>
      </c>
      <c r="E10" s="3" t="s">
        <v>92</v>
      </c>
      <c r="F10" s="3">
        <f>'Payroll Summary'!H80</f>
        <v>0</v>
      </c>
    </row>
    <row r="11" spans="1:8" x14ac:dyDescent="0.2">
      <c r="A11" s="125" t="s">
        <v>66</v>
      </c>
      <c r="B11" s="125"/>
      <c r="C11" s="125">
        <f>'Payroll Summary'!D80</f>
        <v>0</v>
      </c>
    </row>
    <row r="12" spans="1:8" x14ac:dyDescent="0.2">
      <c r="A12" s="123" t="s">
        <v>18</v>
      </c>
      <c r="B12" s="123"/>
      <c r="C12" s="202">
        <f>'Payroll Summary'!F80</f>
        <v>0</v>
      </c>
    </row>
    <row r="13" spans="1:8" x14ac:dyDescent="0.2">
      <c r="A13" s="123" t="s">
        <v>39</v>
      </c>
      <c r="B13" s="123"/>
      <c r="C13" s="202">
        <f>'Payroll Summary'!G80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Summary'!I80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Summary'!J80</f>
        <v>0</v>
      </c>
      <c r="C18" s="123" t="s">
        <v>6</v>
      </c>
      <c r="D18" s="143"/>
      <c r="F18" s="143">
        <f>'Payroll Summary'!N80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Summary'!O80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Summary'!P80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Summary'!Q80</f>
        <v>0</v>
      </c>
    </row>
    <row r="22" spans="1:7" x14ac:dyDescent="0.2">
      <c r="C22" s="123" t="s">
        <v>54</v>
      </c>
      <c r="D22" s="143"/>
      <c r="F22" s="143">
        <f>'Payroll Summary'!R80</f>
        <v>0</v>
      </c>
    </row>
    <row r="23" spans="1:7" x14ac:dyDescent="0.2">
      <c r="C23" s="123" t="s">
        <v>52</v>
      </c>
      <c r="D23" s="143"/>
      <c r="E23" s="144"/>
      <c r="F23" s="143">
        <f>'Payroll Summary'!S80</f>
        <v>0</v>
      </c>
    </row>
    <row r="24" spans="1:7" x14ac:dyDescent="0.2">
      <c r="C24" s="3" t="s">
        <v>38</v>
      </c>
      <c r="D24" s="138"/>
      <c r="F24" s="138">
        <f>'Payroll Summary'!T80</f>
        <v>0</v>
      </c>
    </row>
    <row r="25" spans="1:7" x14ac:dyDescent="0.2">
      <c r="C25" s="3" t="s">
        <v>211</v>
      </c>
      <c r="D25" s="138"/>
      <c r="F25" s="138">
        <f>'Payroll Summary'!U80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Summary'!X80</f>
        <v>0</v>
      </c>
    </row>
    <row r="31" spans="1:7" x14ac:dyDescent="0.2">
      <c r="C31" s="123" t="s">
        <v>49</v>
      </c>
      <c r="D31" s="138"/>
      <c r="F31" s="143">
        <f>'Payroll Summary'!W80</f>
        <v>0</v>
      </c>
    </row>
    <row r="32" spans="1:7" x14ac:dyDescent="0.2">
      <c r="C32" s="123" t="s">
        <v>53</v>
      </c>
      <c r="F32" s="139">
        <f>'Payroll Summary'!Y80</f>
        <v>0</v>
      </c>
    </row>
    <row r="33" spans="1:7" x14ac:dyDescent="0.2">
      <c r="C33" s="123" t="s">
        <v>212</v>
      </c>
      <c r="F33" s="145">
        <f>'Payroll Summary'!Z80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Summary'!AB80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Summary'!E81</f>
        <v>0</v>
      </c>
    </row>
    <row r="9" spans="1:8" x14ac:dyDescent="0.2">
      <c r="A9" s="125" t="s">
        <v>16</v>
      </c>
      <c r="B9" s="125"/>
      <c r="C9" s="38">
        <f>'Payroll Summary'!B81</f>
        <v>0</v>
      </c>
    </row>
    <row r="10" spans="1:8" x14ac:dyDescent="0.2">
      <c r="A10" s="125" t="s">
        <v>17</v>
      </c>
      <c r="B10" s="125"/>
      <c r="C10" s="125">
        <f>'Payroll Summary'!C81</f>
        <v>0</v>
      </c>
      <c r="E10" s="3" t="s">
        <v>92</v>
      </c>
      <c r="F10" s="3">
        <f>'Payroll Summary'!H81</f>
        <v>0</v>
      </c>
    </row>
    <row r="11" spans="1:8" x14ac:dyDescent="0.2">
      <c r="A11" s="125" t="s">
        <v>66</v>
      </c>
      <c r="B11" s="125"/>
      <c r="C11" s="125">
        <f>'Payroll Summary'!D81</f>
        <v>0</v>
      </c>
    </row>
    <row r="12" spans="1:8" x14ac:dyDescent="0.2">
      <c r="A12" s="123" t="s">
        <v>18</v>
      </c>
      <c r="B12" s="123"/>
      <c r="C12" s="202">
        <f>'Payroll Summary'!F81</f>
        <v>0</v>
      </c>
    </row>
    <row r="13" spans="1:8" x14ac:dyDescent="0.2">
      <c r="A13" s="123" t="s">
        <v>39</v>
      </c>
      <c r="B13" s="123"/>
      <c r="C13" s="202">
        <f>'Payroll Summary'!G81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Summary'!I81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Summary'!J81</f>
        <v>0</v>
      </c>
      <c r="C18" s="123" t="s">
        <v>6</v>
      </c>
      <c r="D18" s="143"/>
      <c r="F18" s="143">
        <f>'Payroll Summary'!N81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Summary'!O81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Summary'!P81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Summary'!Q81</f>
        <v>0</v>
      </c>
    </row>
    <row r="22" spans="1:7" x14ac:dyDescent="0.2">
      <c r="C22" s="123" t="s">
        <v>54</v>
      </c>
      <c r="D22" s="143"/>
      <c r="F22" s="143">
        <f>'Payroll Summary'!R81</f>
        <v>0</v>
      </c>
    </row>
    <row r="23" spans="1:7" x14ac:dyDescent="0.2">
      <c r="C23" s="123" t="s">
        <v>52</v>
      </c>
      <c r="D23" s="143"/>
      <c r="E23" s="144"/>
      <c r="F23" s="143">
        <f>'Payroll Summary'!S81</f>
        <v>0</v>
      </c>
    </row>
    <row r="24" spans="1:7" x14ac:dyDescent="0.2">
      <c r="C24" s="3" t="s">
        <v>38</v>
      </c>
      <c r="D24" s="138"/>
      <c r="F24" s="138">
        <f>'Payroll Summary'!T81</f>
        <v>0</v>
      </c>
    </row>
    <row r="25" spans="1:7" x14ac:dyDescent="0.2">
      <c r="C25" s="3" t="s">
        <v>211</v>
      </c>
      <c r="D25" s="138"/>
      <c r="F25" s="138">
        <f>'Payroll Summary'!U81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Summary'!X81</f>
        <v>0</v>
      </c>
    </row>
    <row r="31" spans="1:7" x14ac:dyDescent="0.2">
      <c r="C31" s="123" t="s">
        <v>49</v>
      </c>
      <c r="D31" s="138"/>
      <c r="F31" s="143">
        <f>'Payroll Summary'!W81</f>
        <v>0</v>
      </c>
    </row>
    <row r="32" spans="1:7" x14ac:dyDescent="0.2">
      <c r="C32" s="123" t="s">
        <v>53</v>
      </c>
      <c r="F32" s="139">
        <f>'Payroll Summary'!Y81</f>
        <v>0</v>
      </c>
    </row>
    <row r="33" spans="1:7" x14ac:dyDescent="0.2">
      <c r="C33" s="123" t="s">
        <v>212</v>
      </c>
      <c r="F33" s="145">
        <f>'Payroll Summary'!Z81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Summary'!AB81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Summary'!E82</f>
        <v>0</v>
      </c>
    </row>
    <row r="9" spans="1:8" x14ac:dyDescent="0.2">
      <c r="A9" s="125" t="s">
        <v>16</v>
      </c>
      <c r="B9" s="125"/>
      <c r="C9" s="38">
        <f>'Payroll Summary'!B82</f>
        <v>0</v>
      </c>
    </row>
    <row r="10" spans="1:8" x14ac:dyDescent="0.2">
      <c r="A10" s="125" t="s">
        <v>17</v>
      </c>
      <c r="B10" s="125"/>
      <c r="C10" s="125">
        <f>'Payroll Summary'!C82</f>
        <v>0</v>
      </c>
      <c r="E10" s="3" t="s">
        <v>92</v>
      </c>
      <c r="F10" s="3">
        <f>'Payroll Summary'!H82</f>
        <v>0</v>
      </c>
    </row>
    <row r="11" spans="1:8" x14ac:dyDescent="0.2">
      <c r="A11" s="125" t="s">
        <v>66</v>
      </c>
      <c r="B11" s="125"/>
      <c r="C11" s="125">
        <f>'Payroll Summary'!D82</f>
        <v>0</v>
      </c>
    </row>
    <row r="12" spans="1:8" x14ac:dyDescent="0.2">
      <c r="A12" s="123" t="s">
        <v>18</v>
      </c>
      <c r="B12" s="123"/>
      <c r="C12" s="202">
        <f>'Payroll Summary'!F82</f>
        <v>0</v>
      </c>
    </row>
    <row r="13" spans="1:8" x14ac:dyDescent="0.2">
      <c r="A13" s="123" t="s">
        <v>39</v>
      </c>
      <c r="B13" s="123"/>
      <c r="C13" s="202">
        <f>'Payroll Summary'!G82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Summary'!I82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Summary'!J82</f>
        <v>0</v>
      </c>
      <c r="C18" s="123" t="s">
        <v>6</v>
      </c>
      <c r="D18" s="143"/>
      <c r="F18" s="143">
        <f>'Payroll Summary'!N82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Summary'!O82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Summary'!P82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Summary'!Q82</f>
        <v>0</v>
      </c>
    </row>
    <row r="22" spans="1:7" x14ac:dyDescent="0.2">
      <c r="C22" s="123" t="s">
        <v>54</v>
      </c>
      <c r="D22" s="143"/>
      <c r="F22" s="143">
        <f>'Payroll Summary'!R82</f>
        <v>0</v>
      </c>
    </row>
    <row r="23" spans="1:7" x14ac:dyDescent="0.2">
      <c r="C23" s="123" t="s">
        <v>52</v>
      </c>
      <c r="D23" s="143"/>
      <c r="E23" s="144"/>
      <c r="F23" s="143">
        <f>'Payroll Summary'!S82</f>
        <v>0</v>
      </c>
    </row>
    <row r="24" spans="1:7" x14ac:dyDescent="0.2">
      <c r="C24" s="3" t="s">
        <v>38</v>
      </c>
      <c r="D24" s="138"/>
      <c r="F24" s="138">
        <f>'Payroll Summary'!T82</f>
        <v>0</v>
      </c>
    </row>
    <row r="25" spans="1:7" x14ac:dyDescent="0.2">
      <c r="C25" s="3" t="s">
        <v>211</v>
      </c>
      <c r="D25" s="138"/>
      <c r="F25" s="138">
        <f>'Payroll Summary'!U82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Summary'!X82</f>
        <v>0</v>
      </c>
    </row>
    <row r="31" spans="1:7" x14ac:dyDescent="0.2">
      <c r="C31" s="123" t="s">
        <v>49</v>
      </c>
      <c r="D31" s="138"/>
      <c r="F31" s="143">
        <f>'Payroll Summary'!W82</f>
        <v>0</v>
      </c>
    </row>
    <row r="32" spans="1:7" x14ac:dyDescent="0.2">
      <c r="C32" s="123" t="s">
        <v>53</v>
      </c>
      <c r="F32" s="139">
        <f>'Payroll Summary'!Y82</f>
        <v>0</v>
      </c>
    </row>
    <row r="33" spans="1:7" x14ac:dyDescent="0.2">
      <c r="C33" s="123" t="s">
        <v>212</v>
      </c>
      <c r="F33" s="145">
        <f>'Payroll Summary'!Z82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Summary'!AB82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Summary'!E83</f>
        <v>0</v>
      </c>
    </row>
    <row r="9" spans="1:8" x14ac:dyDescent="0.2">
      <c r="A9" s="125" t="s">
        <v>16</v>
      </c>
      <c r="B9" s="125"/>
      <c r="C9" s="38">
        <f>'Payroll Summary'!B83</f>
        <v>0</v>
      </c>
    </row>
    <row r="10" spans="1:8" x14ac:dyDescent="0.2">
      <c r="A10" s="125" t="s">
        <v>17</v>
      </c>
      <c r="B10" s="125"/>
      <c r="C10" s="125">
        <f>'Payroll Summary'!C83</f>
        <v>0</v>
      </c>
      <c r="E10" s="3" t="s">
        <v>92</v>
      </c>
      <c r="F10" s="3">
        <f>'Payroll Summary'!H83</f>
        <v>0</v>
      </c>
    </row>
    <row r="11" spans="1:8" x14ac:dyDescent="0.2">
      <c r="A11" s="125" t="s">
        <v>66</v>
      </c>
      <c r="B11" s="125"/>
      <c r="C11" s="125">
        <f>'Payroll Summary'!D83</f>
        <v>0</v>
      </c>
    </row>
    <row r="12" spans="1:8" x14ac:dyDescent="0.2">
      <c r="A12" s="123" t="s">
        <v>18</v>
      </c>
      <c r="B12" s="123"/>
      <c r="C12" s="202">
        <f>'Payroll Summary'!F83</f>
        <v>0</v>
      </c>
    </row>
    <row r="13" spans="1:8" x14ac:dyDescent="0.2">
      <c r="A13" s="123" t="s">
        <v>39</v>
      </c>
      <c r="B13" s="123"/>
      <c r="C13" s="202">
        <f>'Payroll Summary'!G83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Summary'!I83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Summary'!J83</f>
        <v>0</v>
      </c>
      <c r="C18" s="123" t="s">
        <v>6</v>
      </c>
      <c r="D18" s="143"/>
      <c r="F18" s="143">
        <f>'Payroll Summary'!N83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Summary'!O83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Summary'!P83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Summary'!Q83</f>
        <v>0</v>
      </c>
    </row>
    <row r="22" spans="1:7" x14ac:dyDescent="0.2">
      <c r="C22" s="123" t="s">
        <v>54</v>
      </c>
      <c r="D22" s="143"/>
      <c r="F22" s="143">
        <f>'Payroll Summary'!R83</f>
        <v>0</v>
      </c>
    </row>
    <row r="23" spans="1:7" x14ac:dyDescent="0.2">
      <c r="C23" s="123" t="s">
        <v>52</v>
      </c>
      <c r="D23" s="143"/>
      <c r="E23" s="144"/>
      <c r="F23" s="143">
        <f>'Payroll Summary'!S83</f>
        <v>0</v>
      </c>
    </row>
    <row r="24" spans="1:7" x14ac:dyDescent="0.2">
      <c r="C24" s="3" t="s">
        <v>38</v>
      </c>
      <c r="D24" s="138"/>
      <c r="F24" s="138">
        <f>'Payroll Summary'!T83</f>
        <v>0</v>
      </c>
    </row>
    <row r="25" spans="1:7" x14ac:dyDescent="0.2">
      <c r="C25" s="3" t="s">
        <v>211</v>
      </c>
      <c r="D25" s="138"/>
      <c r="F25" s="138">
        <f>'Payroll Summary'!U83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Summary'!X83</f>
        <v>0</v>
      </c>
    </row>
    <row r="31" spans="1:7" x14ac:dyDescent="0.2">
      <c r="C31" s="123" t="s">
        <v>49</v>
      </c>
      <c r="D31" s="138"/>
      <c r="F31" s="143">
        <f>'Payroll Summary'!W83</f>
        <v>0</v>
      </c>
    </row>
    <row r="32" spans="1:7" x14ac:dyDescent="0.2">
      <c r="C32" s="123" t="s">
        <v>53</v>
      </c>
      <c r="F32" s="139">
        <f>'Payroll Summary'!Y83</f>
        <v>0</v>
      </c>
    </row>
    <row r="33" spans="1:7" x14ac:dyDescent="0.2">
      <c r="C33" s="123" t="s">
        <v>212</v>
      </c>
      <c r="F33" s="145">
        <f>'Payroll Summary'!Z83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Summary'!AB83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Summary'!E84</f>
        <v>0</v>
      </c>
    </row>
    <row r="9" spans="1:8" x14ac:dyDescent="0.2">
      <c r="A9" s="125" t="s">
        <v>16</v>
      </c>
      <c r="B9" s="125"/>
      <c r="C9" s="38">
        <f>'Payroll Summary'!B84</f>
        <v>0</v>
      </c>
    </row>
    <row r="10" spans="1:8" x14ac:dyDescent="0.2">
      <c r="A10" s="125" t="s">
        <v>17</v>
      </c>
      <c r="B10" s="125"/>
      <c r="C10" s="125">
        <f>'Payroll Summary'!C84</f>
        <v>0</v>
      </c>
      <c r="E10" s="3" t="s">
        <v>92</v>
      </c>
      <c r="F10" s="3">
        <f>'Payroll Summary'!H84</f>
        <v>0</v>
      </c>
    </row>
    <row r="11" spans="1:8" x14ac:dyDescent="0.2">
      <c r="A11" s="125" t="s">
        <v>66</v>
      </c>
      <c r="B11" s="125"/>
      <c r="C11" s="125">
        <f>'Payroll Summary'!D84</f>
        <v>0</v>
      </c>
    </row>
    <row r="12" spans="1:8" x14ac:dyDescent="0.2">
      <c r="A12" s="123" t="s">
        <v>18</v>
      </c>
      <c r="B12" s="123"/>
      <c r="C12" s="202">
        <f>'Payroll Summary'!F84</f>
        <v>0</v>
      </c>
    </row>
    <row r="13" spans="1:8" x14ac:dyDescent="0.2">
      <c r="A13" s="123" t="s">
        <v>39</v>
      </c>
      <c r="B13" s="123"/>
      <c r="C13" s="202">
        <f>'Payroll Summary'!G84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Summary'!I84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Summary'!J84</f>
        <v>0</v>
      </c>
      <c r="C18" s="123" t="s">
        <v>6</v>
      </c>
      <c r="D18" s="143"/>
      <c r="F18" s="143">
        <f>'Payroll Summary'!N84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Summary'!O84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Summary'!P84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Summary'!Q84</f>
        <v>0</v>
      </c>
    </row>
    <row r="22" spans="1:7" x14ac:dyDescent="0.2">
      <c r="C22" s="123" t="s">
        <v>54</v>
      </c>
      <c r="D22" s="143"/>
      <c r="F22" s="143">
        <f>'Payroll Summary'!R84</f>
        <v>0</v>
      </c>
    </row>
    <row r="23" spans="1:7" x14ac:dyDescent="0.2">
      <c r="C23" s="123" t="s">
        <v>52</v>
      </c>
      <c r="D23" s="143"/>
      <c r="E23" s="144"/>
      <c r="F23" s="143">
        <f>'Payroll Summary'!S84</f>
        <v>0</v>
      </c>
    </row>
    <row r="24" spans="1:7" x14ac:dyDescent="0.2">
      <c r="C24" s="3" t="s">
        <v>38</v>
      </c>
      <c r="D24" s="138"/>
      <c r="F24" s="138">
        <f>'Payroll Summary'!T84</f>
        <v>0</v>
      </c>
    </row>
    <row r="25" spans="1:7" x14ac:dyDescent="0.2">
      <c r="C25" s="3" t="s">
        <v>211</v>
      </c>
      <c r="D25" s="138"/>
      <c r="F25" s="138">
        <f>'Payroll Summary'!U84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Summary'!X84</f>
        <v>0</v>
      </c>
    </row>
    <row r="31" spans="1:7" x14ac:dyDescent="0.2">
      <c r="C31" s="123" t="s">
        <v>49</v>
      </c>
      <c r="D31" s="138"/>
      <c r="F31" s="143">
        <f>'Payroll Summary'!W84</f>
        <v>0</v>
      </c>
    </row>
    <row r="32" spans="1:7" x14ac:dyDescent="0.2">
      <c r="C32" s="123" t="s">
        <v>53</v>
      </c>
      <c r="F32" s="139">
        <f>'Payroll Summary'!Y84</f>
        <v>0</v>
      </c>
    </row>
    <row r="33" spans="1:7" x14ac:dyDescent="0.2">
      <c r="C33" s="123" t="s">
        <v>212</v>
      </c>
      <c r="F33" s="145">
        <f>'Payroll Summary'!Z84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Summary'!AB84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Summary'!E85</f>
        <v>0</v>
      </c>
    </row>
    <row r="9" spans="1:8" x14ac:dyDescent="0.2">
      <c r="A9" s="125" t="s">
        <v>16</v>
      </c>
      <c r="B9" s="125"/>
      <c r="C9" s="38">
        <f>'Payroll Summary'!B85</f>
        <v>0</v>
      </c>
    </row>
    <row r="10" spans="1:8" x14ac:dyDescent="0.2">
      <c r="A10" s="125" t="s">
        <v>17</v>
      </c>
      <c r="B10" s="125"/>
      <c r="C10" s="125">
        <f>'Payroll Summary'!C85</f>
        <v>0</v>
      </c>
      <c r="E10" s="3" t="s">
        <v>92</v>
      </c>
      <c r="F10" s="3">
        <f>'Payroll Summary'!H85</f>
        <v>0</v>
      </c>
    </row>
    <row r="11" spans="1:8" x14ac:dyDescent="0.2">
      <c r="A11" s="125" t="s">
        <v>66</v>
      </c>
      <c r="B11" s="125"/>
      <c r="C11" s="125">
        <f>'Payroll Summary'!D85</f>
        <v>0</v>
      </c>
    </row>
    <row r="12" spans="1:8" x14ac:dyDescent="0.2">
      <c r="A12" s="123" t="s">
        <v>18</v>
      </c>
      <c r="B12" s="123"/>
      <c r="C12" s="202">
        <f>'Payroll Summary'!F85</f>
        <v>0</v>
      </c>
    </row>
    <row r="13" spans="1:8" x14ac:dyDescent="0.2">
      <c r="A13" s="123" t="s">
        <v>39</v>
      </c>
      <c r="B13" s="123"/>
      <c r="C13" s="202">
        <f>'Payroll Summary'!G85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Summary'!I85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Summary'!J85</f>
        <v>0</v>
      </c>
      <c r="C18" s="123" t="s">
        <v>6</v>
      </c>
      <c r="D18" s="143"/>
      <c r="F18" s="143">
        <f>'Payroll Summary'!N85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Summary'!O85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Summary'!P85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Summary'!Q85</f>
        <v>0</v>
      </c>
    </row>
    <row r="22" spans="1:7" x14ac:dyDescent="0.2">
      <c r="C22" s="123" t="s">
        <v>54</v>
      </c>
      <c r="D22" s="143"/>
      <c r="F22" s="143">
        <f>'Payroll Summary'!R85</f>
        <v>0</v>
      </c>
    </row>
    <row r="23" spans="1:7" x14ac:dyDescent="0.2">
      <c r="C23" s="123" t="s">
        <v>52</v>
      </c>
      <c r="D23" s="143"/>
      <c r="E23" s="144"/>
      <c r="F23" s="143">
        <f>'Payroll Summary'!S85</f>
        <v>0</v>
      </c>
    </row>
    <row r="24" spans="1:7" x14ac:dyDescent="0.2">
      <c r="C24" s="3" t="s">
        <v>38</v>
      </c>
      <c r="D24" s="138"/>
      <c r="F24" s="138">
        <f>'Payroll Summary'!T85</f>
        <v>0</v>
      </c>
    </row>
    <row r="25" spans="1:7" x14ac:dyDescent="0.2">
      <c r="C25" s="3" t="s">
        <v>211</v>
      </c>
      <c r="D25" s="138"/>
      <c r="F25" s="138">
        <f>'Payroll Summary'!U85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Summary'!X85</f>
        <v>0</v>
      </c>
    </row>
    <row r="31" spans="1:7" x14ac:dyDescent="0.2">
      <c r="C31" s="123" t="s">
        <v>49</v>
      </c>
      <c r="D31" s="138"/>
      <c r="F31" s="143">
        <f>'Payroll Summary'!W85</f>
        <v>0</v>
      </c>
    </row>
    <row r="32" spans="1:7" x14ac:dyDescent="0.2">
      <c r="C32" s="123" t="s">
        <v>53</v>
      </c>
      <c r="F32" s="139">
        <f>'Payroll Summary'!Y85</f>
        <v>0</v>
      </c>
    </row>
    <row r="33" spans="1:7" x14ac:dyDescent="0.2">
      <c r="C33" s="123" t="s">
        <v>212</v>
      </c>
      <c r="F33" s="145">
        <f>'Payroll Summary'!Z85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Summary'!AB85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Summary'!E86</f>
        <v>0</v>
      </c>
    </row>
    <row r="9" spans="1:8" x14ac:dyDescent="0.2">
      <c r="A9" s="125" t="s">
        <v>16</v>
      </c>
      <c r="B9" s="125"/>
      <c r="C9" s="38">
        <f>'Payroll Summary'!B86</f>
        <v>0</v>
      </c>
    </row>
    <row r="10" spans="1:8" x14ac:dyDescent="0.2">
      <c r="A10" s="125" t="s">
        <v>17</v>
      </c>
      <c r="B10" s="125"/>
      <c r="C10" s="125">
        <f>'Payroll Summary'!C86</f>
        <v>0</v>
      </c>
      <c r="E10" s="3" t="s">
        <v>92</v>
      </c>
      <c r="F10" s="3">
        <f>'Payroll Summary'!H86</f>
        <v>0</v>
      </c>
    </row>
    <row r="11" spans="1:8" x14ac:dyDescent="0.2">
      <c r="A11" s="125" t="s">
        <v>66</v>
      </c>
      <c r="B11" s="125"/>
      <c r="C11" s="125">
        <f>'Payroll Summary'!D86</f>
        <v>0</v>
      </c>
    </row>
    <row r="12" spans="1:8" x14ac:dyDescent="0.2">
      <c r="A12" s="123" t="s">
        <v>18</v>
      </c>
      <c r="B12" s="123"/>
      <c r="C12" s="202">
        <f>'Payroll Summary'!F86</f>
        <v>0</v>
      </c>
    </row>
    <row r="13" spans="1:8" x14ac:dyDescent="0.2">
      <c r="A13" s="123" t="s">
        <v>39</v>
      </c>
      <c r="B13" s="123"/>
      <c r="C13" s="202">
        <f>'Payroll Summary'!G86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Summary'!I86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Summary'!J86</f>
        <v>0</v>
      </c>
      <c r="C18" s="123" t="s">
        <v>6</v>
      </c>
      <c r="D18" s="143"/>
      <c r="F18" s="143">
        <f>'Payroll Summary'!N86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Summary'!O86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Summary'!P86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Summary'!Q86</f>
        <v>0</v>
      </c>
    </row>
    <row r="22" spans="1:7" x14ac:dyDescent="0.2">
      <c r="C22" s="123" t="s">
        <v>54</v>
      </c>
      <c r="D22" s="143"/>
      <c r="F22" s="143">
        <f>'Payroll Summary'!R86</f>
        <v>0</v>
      </c>
    </row>
    <row r="23" spans="1:7" x14ac:dyDescent="0.2">
      <c r="C23" s="123" t="s">
        <v>52</v>
      </c>
      <c r="D23" s="143"/>
      <c r="E23" s="144"/>
      <c r="F23" s="143">
        <f>'Payroll Summary'!S86</f>
        <v>0</v>
      </c>
    </row>
    <row r="24" spans="1:7" x14ac:dyDescent="0.2">
      <c r="C24" s="3" t="s">
        <v>38</v>
      </c>
      <c r="D24" s="138"/>
      <c r="F24" s="138">
        <f>'Payroll Summary'!T86</f>
        <v>0</v>
      </c>
    </row>
    <row r="25" spans="1:7" x14ac:dyDescent="0.2">
      <c r="C25" s="3" t="s">
        <v>211</v>
      </c>
      <c r="D25" s="138"/>
      <c r="F25" s="138">
        <f>'Payroll Summary'!U86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Summary'!X86</f>
        <v>0</v>
      </c>
    </row>
    <row r="31" spans="1:7" x14ac:dyDescent="0.2">
      <c r="C31" s="123" t="s">
        <v>49</v>
      </c>
      <c r="D31" s="138"/>
      <c r="F31" s="143">
        <f>'Payroll Summary'!W86</f>
        <v>0</v>
      </c>
    </row>
    <row r="32" spans="1:7" x14ac:dyDescent="0.2">
      <c r="C32" s="123" t="s">
        <v>53</v>
      </c>
      <c r="F32" s="139">
        <f>'Payroll Summary'!Y86</f>
        <v>0</v>
      </c>
    </row>
    <row r="33" spans="1:7" x14ac:dyDescent="0.2">
      <c r="C33" s="123" t="s">
        <v>212</v>
      </c>
      <c r="F33" s="145">
        <f>'Payroll Summary'!Z86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Summary'!AB86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Summary'!E87</f>
        <v>0</v>
      </c>
    </row>
    <row r="9" spans="1:8" x14ac:dyDescent="0.2">
      <c r="A9" s="125" t="s">
        <v>16</v>
      </c>
      <c r="B9" s="125"/>
      <c r="C9" s="38">
        <f>'Payroll Summary'!B87</f>
        <v>0</v>
      </c>
    </row>
    <row r="10" spans="1:8" x14ac:dyDescent="0.2">
      <c r="A10" s="125" t="s">
        <v>17</v>
      </c>
      <c r="B10" s="125"/>
      <c r="C10" s="125">
        <f>'Payroll Summary'!C87</f>
        <v>0</v>
      </c>
      <c r="E10" s="3" t="s">
        <v>92</v>
      </c>
      <c r="F10" s="3">
        <f>'Payroll Summary'!H87</f>
        <v>0</v>
      </c>
    </row>
    <row r="11" spans="1:8" x14ac:dyDescent="0.2">
      <c r="A11" s="125" t="s">
        <v>66</v>
      </c>
      <c r="B11" s="125"/>
      <c r="C11" s="125">
        <f>'Payroll Summary'!D87</f>
        <v>0</v>
      </c>
    </row>
    <row r="12" spans="1:8" x14ac:dyDescent="0.2">
      <c r="A12" s="123" t="s">
        <v>18</v>
      </c>
      <c r="B12" s="123"/>
      <c r="C12" s="202">
        <f>'Payroll Summary'!F87</f>
        <v>0</v>
      </c>
    </row>
    <row r="13" spans="1:8" x14ac:dyDescent="0.2">
      <c r="A13" s="123" t="s">
        <v>39</v>
      </c>
      <c r="B13" s="123"/>
      <c r="C13" s="202">
        <f>'Payroll Summary'!G87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Summary'!I87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Summary'!J87</f>
        <v>0</v>
      </c>
      <c r="C18" s="123" t="s">
        <v>6</v>
      </c>
      <c r="D18" s="143"/>
      <c r="F18" s="143">
        <f>'Payroll Summary'!N87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Summary'!O87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Summary'!P87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Summary'!Q87</f>
        <v>0</v>
      </c>
    </row>
    <row r="22" spans="1:7" x14ac:dyDescent="0.2">
      <c r="C22" s="123" t="s">
        <v>54</v>
      </c>
      <c r="D22" s="143"/>
      <c r="F22" s="143">
        <f>'Payroll Summary'!R87</f>
        <v>0</v>
      </c>
    </row>
    <row r="23" spans="1:7" x14ac:dyDescent="0.2">
      <c r="C23" s="123" t="s">
        <v>52</v>
      </c>
      <c r="D23" s="143"/>
      <c r="E23" s="144"/>
      <c r="F23" s="143">
        <f>'Payroll Summary'!S87</f>
        <v>0</v>
      </c>
    </row>
    <row r="24" spans="1:7" x14ac:dyDescent="0.2">
      <c r="C24" s="3" t="s">
        <v>38</v>
      </c>
      <c r="D24" s="138"/>
      <c r="F24" s="138">
        <f>'Payroll Summary'!T87</f>
        <v>0</v>
      </c>
    </row>
    <row r="25" spans="1:7" x14ac:dyDescent="0.2">
      <c r="C25" s="3" t="s">
        <v>211</v>
      </c>
      <c r="D25" s="138"/>
      <c r="F25" s="138">
        <f>'Payroll Summary'!U87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Summary'!X87</f>
        <v>0</v>
      </c>
    </row>
    <row r="31" spans="1:7" x14ac:dyDescent="0.2">
      <c r="C31" s="123" t="s">
        <v>49</v>
      </c>
      <c r="D31" s="138"/>
      <c r="F31" s="143">
        <f>'Payroll Summary'!W87</f>
        <v>0</v>
      </c>
    </row>
    <row r="32" spans="1:7" x14ac:dyDescent="0.2">
      <c r="C32" s="123" t="s">
        <v>53</v>
      </c>
      <c r="F32" s="139">
        <f>'Payroll Summary'!Y87</f>
        <v>0</v>
      </c>
    </row>
    <row r="33" spans="1:7" x14ac:dyDescent="0.2">
      <c r="C33" s="123" t="s">
        <v>212</v>
      </c>
      <c r="F33" s="145">
        <f>'Payroll Summary'!Z87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Summary'!AB87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Summary'!E88</f>
        <v>0</v>
      </c>
    </row>
    <row r="9" spans="1:8" x14ac:dyDescent="0.2">
      <c r="A9" s="125" t="s">
        <v>16</v>
      </c>
      <c r="B9" s="125"/>
      <c r="C9" s="38">
        <f>'Payroll Summary'!B88</f>
        <v>0</v>
      </c>
    </row>
    <row r="10" spans="1:8" x14ac:dyDescent="0.2">
      <c r="A10" s="125" t="s">
        <v>17</v>
      </c>
      <c r="B10" s="125"/>
      <c r="C10" s="125">
        <f>'Payroll Summary'!C88</f>
        <v>0</v>
      </c>
      <c r="E10" s="3" t="s">
        <v>92</v>
      </c>
      <c r="F10" s="3">
        <f>'Payroll Summary'!H88</f>
        <v>0</v>
      </c>
    </row>
    <row r="11" spans="1:8" x14ac:dyDescent="0.2">
      <c r="A11" s="125" t="s">
        <v>66</v>
      </c>
      <c r="B11" s="125"/>
      <c r="C11" s="125">
        <f>'Payroll Summary'!D88</f>
        <v>0</v>
      </c>
    </row>
    <row r="12" spans="1:8" x14ac:dyDescent="0.2">
      <c r="A12" s="123" t="s">
        <v>18</v>
      </c>
      <c r="B12" s="123"/>
      <c r="C12" s="202">
        <f>'Payroll Summary'!F88</f>
        <v>0</v>
      </c>
    </row>
    <row r="13" spans="1:8" x14ac:dyDescent="0.2">
      <c r="A13" s="123" t="s">
        <v>39</v>
      </c>
      <c r="B13" s="123"/>
      <c r="C13" s="202">
        <f>'Payroll Summary'!G88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Summary'!I88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Summary'!J88</f>
        <v>0</v>
      </c>
      <c r="C18" s="123" t="s">
        <v>6</v>
      </c>
      <c r="D18" s="143"/>
      <c r="F18" s="143">
        <f>'Payroll Summary'!N88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Summary'!O88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Summary'!P88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Summary'!Q88</f>
        <v>0</v>
      </c>
    </row>
    <row r="22" spans="1:7" x14ac:dyDescent="0.2">
      <c r="C22" s="123" t="s">
        <v>54</v>
      </c>
      <c r="D22" s="143"/>
      <c r="F22" s="143">
        <f>'Payroll Summary'!R88</f>
        <v>0</v>
      </c>
    </row>
    <row r="23" spans="1:7" x14ac:dyDescent="0.2">
      <c r="C23" s="123" t="s">
        <v>52</v>
      </c>
      <c r="D23" s="143"/>
      <c r="E23" s="144"/>
      <c r="F23" s="143">
        <f>'Payroll Summary'!S88</f>
        <v>0</v>
      </c>
    </row>
    <row r="24" spans="1:7" x14ac:dyDescent="0.2">
      <c r="C24" s="3" t="s">
        <v>38</v>
      </c>
      <c r="D24" s="138"/>
      <c r="F24" s="138">
        <f>'Payroll Summary'!T88</f>
        <v>0</v>
      </c>
    </row>
    <row r="25" spans="1:7" x14ac:dyDescent="0.2">
      <c r="C25" s="3" t="s">
        <v>211</v>
      </c>
      <c r="D25" s="138"/>
      <c r="F25" s="138">
        <f>'Payroll Summary'!U88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Summary'!X88</f>
        <v>0</v>
      </c>
    </row>
    <row r="31" spans="1:7" x14ac:dyDescent="0.2">
      <c r="C31" s="123" t="s">
        <v>49</v>
      </c>
      <c r="D31" s="138"/>
      <c r="F31" s="143">
        <f>'Payroll Summary'!W88</f>
        <v>0</v>
      </c>
    </row>
    <row r="32" spans="1:7" x14ac:dyDescent="0.2">
      <c r="C32" s="123" t="s">
        <v>53</v>
      </c>
      <c r="F32" s="139">
        <f>'Payroll Summary'!Y88</f>
        <v>0</v>
      </c>
    </row>
    <row r="33" spans="1:7" x14ac:dyDescent="0.2">
      <c r="C33" s="123" t="s">
        <v>212</v>
      </c>
      <c r="F33" s="145">
        <f>'Payroll Summary'!Z88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Summary'!AB88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 enableFormatConditionsCalculation="0">
    <tabColor indexed="27"/>
    <pageSetUpPr fitToPage="1"/>
  </sheetPr>
  <dimension ref="A6:H88"/>
  <sheetViews>
    <sheetView view="pageBreakPreview" topLeftCell="A2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Summary'!E89</f>
        <v>0</v>
      </c>
    </row>
    <row r="9" spans="1:8" x14ac:dyDescent="0.2">
      <c r="A9" s="125" t="s">
        <v>16</v>
      </c>
      <c r="B9" s="125"/>
      <c r="C9" s="38">
        <f>'Payroll Summary'!B89</f>
        <v>0</v>
      </c>
    </row>
    <row r="10" spans="1:8" x14ac:dyDescent="0.2">
      <c r="A10" s="125" t="s">
        <v>17</v>
      </c>
      <c r="B10" s="125"/>
      <c r="C10" s="125">
        <f>'Payroll Summary'!C89</f>
        <v>0</v>
      </c>
      <c r="E10" s="3" t="s">
        <v>92</v>
      </c>
      <c r="F10" s="3">
        <f>'Payroll Summary'!H89</f>
        <v>0</v>
      </c>
    </row>
    <row r="11" spans="1:8" x14ac:dyDescent="0.2">
      <c r="A11" s="125" t="s">
        <v>66</v>
      </c>
      <c r="B11" s="125"/>
      <c r="C11" s="125">
        <f>'Payroll Summary'!D89</f>
        <v>0</v>
      </c>
    </row>
    <row r="12" spans="1:8" x14ac:dyDescent="0.2">
      <c r="A12" s="123" t="s">
        <v>18</v>
      </c>
      <c r="B12" s="123"/>
      <c r="C12" s="202">
        <f>'Payroll Summary'!F89</f>
        <v>0</v>
      </c>
    </row>
    <row r="13" spans="1:8" x14ac:dyDescent="0.2">
      <c r="A13" s="123" t="s">
        <v>39</v>
      </c>
      <c r="B13" s="123"/>
      <c r="C13" s="202">
        <f>'Payroll Summary'!G89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Summary'!I89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Summary'!J89</f>
        <v>0</v>
      </c>
      <c r="C18" s="123" t="s">
        <v>6</v>
      </c>
      <c r="D18" s="143"/>
      <c r="F18" s="143">
        <f>'Payroll Summary'!N89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Summary'!O89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Summary'!P89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Summary'!Q89</f>
        <v>0</v>
      </c>
    </row>
    <row r="22" spans="1:7" x14ac:dyDescent="0.2">
      <c r="C22" s="123" t="s">
        <v>54</v>
      </c>
      <c r="D22" s="143"/>
      <c r="F22" s="143">
        <f>'Payroll Summary'!R89</f>
        <v>0</v>
      </c>
    </row>
    <row r="23" spans="1:7" x14ac:dyDescent="0.2">
      <c r="C23" s="123" t="s">
        <v>52</v>
      </c>
      <c r="D23" s="143"/>
      <c r="E23" s="144"/>
      <c r="F23" s="143">
        <f>'Payroll Summary'!S89</f>
        <v>0</v>
      </c>
    </row>
    <row r="24" spans="1:7" x14ac:dyDescent="0.2">
      <c r="C24" s="3" t="s">
        <v>38</v>
      </c>
      <c r="D24" s="138"/>
      <c r="F24" s="138">
        <f>'Payroll Summary'!T89</f>
        <v>0</v>
      </c>
    </row>
    <row r="25" spans="1:7" x14ac:dyDescent="0.2">
      <c r="C25" s="3" t="s">
        <v>211</v>
      </c>
      <c r="D25" s="138"/>
      <c r="F25" s="138">
        <f>'Payroll Summary'!U89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Summary'!X89</f>
        <v>0</v>
      </c>
    </row>
    <row r="31" spans="1:7" x14ac:dyDescent="0.2">
      <c r="C31" s="123" t="s">
        <v>49</v>
      </c>
      <c r="D31" s="138"/>
      <c r="F31" s="143">
        <f>'Payroll Summary'!W89</f>
        <v>0</v>
      </c>
    </row>
    <row r="32" spans="1:7" x14ac:dyDescent="0.2">
      <c r="C32" s="123" t="s">
        <v>53</v>
      </c>
      <c r="F32" s="139">
        <f>'Payroll Summary'!Y89</f>
        <v>0</v>
      </c>
    </row>
    <row r="33" spans="1:7" x14ac:dyDescent="0.2">
      <c r="C33" s="123" t="s">
        <v>212</v>
      </c>
      <c r="F33" s="145">
        <f>'Payroll Summary'!Z89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Summary'!AB89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Summary'!E90</f>
        <v>0</v>
      </c>
    </row>
    <row r="9" spans="1:8" x14ac:dyDescent="0.2">
      <c r="A9" s="125" t="s">
        <v>16</v>
      </c>
      <c r="B9" s="125"/>
      <c r="C9" s="38">
        <f>'Payroll Summary'!B90</f>
        <v>0</v>
      </c>
    </row>
    <row r="10" spans="1:8" x14ac:dyDescent="0.2">
      <c r="A10" s="125" t="s">
        <v>17</v>
      </c>
      <c r="B10" s="125"/>
      <c r="C10" s="125">
        <f>'Payroll Summary'!C90</f>
        <v>0</v>
      </c>
      <c r="E10" s="3" t="s">
        <v>92</v>
      </c>
      <c r="F10" s="3">
        <f>'Payroll Summary'!H90</f>
        <v>0</v>
      </c>
    </row>
    <row r="11" spans="1:8" x14ac:dyDescent="0.2">
      <c r="A11" s="125" t="s">
        <v>66</v>
      </c>
      <c r="B11" s="125"/>
      <c r="C11" s="125">
        <f>'Payroll Summary'!D90</f>
        <v>0</v>
      </c>
    </row>
    <row r="12" spans="1:8" x14ac:dyDescent="0.2">
      <c r="A12" s="123" t="s">
        <v>18</v>
      </c>
      <c r="B12" s="123"/>
      <c r="C12" s="202">
        <f>'Payroll Summary'!F90</f>
        <v>0</v>
      </c>
    </row>
    <row r="13" spans="1:8" x14ac:dyDescent="0.2">
      <c r="A13" s="123" t="s">
        <v>39</v>
      </c>
      <c r="B13" s="123"/>
      <c r="C13" s="202">
        <f>'Payroll Summary'!G90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Summary'!I90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Summary'!J90</f>
        <v>0</v>
      </c>
      <c r="C18" s="123" t="s">
        <v>6</v>
      </c>
      <c r="D18" s="143"/>
      <c r="F18" s="143">
        <f>'Payroll Summary'!N90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Summary'!O90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Summary'!P90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Summary'!Q90</f>
        <v>0</v>
      </c>
    </row>
    <row r="22" spans="1:7" x14ac:dyDescent="0.2">
      <c r="C22" s="123" t="s">
        <v>54</v>
      </c>
      <c r="D22" s="143"/>
      <c r="F22" s="143">
        <f>'Payroll Summary'!R90</f>
        <v>0</v>
      </c>
    </row>
    <row r="23" spans="1:7" x14ac:dyDescent="0.2">
      <c r="C23" s="123" t="s">
        <v>52</v>
      </c>
      <c r="D23" s="143"/>
      <c r="E23" s="144"/>
      <c r="F23" s="143">
        <f>'Payroll Summary'!S90</f>
        <v>0</v>
      </c>
    </row>
    <row r="24" spans="1:7" x14ac:dyDescent="0.2">
      <c r="C24" s="3" t="s">
        <v>38</v>
      </c>
      <c r="D24" s="138"/>
      <c r="F24" s="138">
        <f>'Payroll Summary'!T90</f>
        <v>0</v>
      </c>
    </row>
    <row r="25" spans="1:7" x14ac:dyDescent="0.2">
      <c r="C25" s="3" t="s">
        <v>211</v>
      </c>
      <c r="D25" s="138"/>
      <c r="F25" s="138">
        <f>'Payroll Summary'!U90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Summary'!X90</f>
        <v>0</v>
      </c>
    </row>
    <row r="31" spans="1:7" x14ac:dyDescent="0.2">
      <c r="C31" s="123" t="s">
        <v>49</v>
      </c>
      <c r="D31" s="138"/>
      <c r="F31" s="143">
        <f>'Payroll Summary'!W90</f>
        <v>0</v>
      </c>
    </row>
    <row r="32" spans="1:7" x14ac:dyDescent="0.2">
      <c r="C32" s="123" t="s">
        <v>53</v>
      </c>
      <c r="F32" s="139">
        <f>'Payroll Summary'!Y90</f>
        <v>0</v>
      </c>
    </row>
    <row r="33" spans="1:7" x14ac:dyDescent="0.2">
      <c r="C33" s="123" t="s">
        <v>212</v>
      </c>
      <c r="F33" s="145">
        <f>'Payroll Summary'!Z90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Summary'!AB90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 enableFormatConditionsCalculation="0">
    <tabColor indexed="27"/>
    <pageSetUpPr fitToPage="1"/>
  </sheetPr>
  <dimension ref="A6:H88"/>
  <sheetViews>
    <sheetView view="pageBreakPreview" topLeftCell="A4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Summary'!E91</f>
        <v>0</v>
      </c>
    </row>
    <row r="9" spans="1:8" x14ac:dyDescent="0.2">
      <c r="A9" s="125" t="s">
        <v>16</v>
      </c>
      <c r="B9" s="125"/>
      <c r="C9" s="38">
        <f>'Payroll Summary'!B91</f>
        <v>0</v>
      </c>
    </row>
    <row r="10" spans="1:8" x14ac:dyDescent="0.2">
      <c r="A10" s="125" t="s">
        <v>17</v>
      </c>
      <c r="B10" s="125"/>
      <c r="C10" s="125">
        <f>'Payroll Summary'!C91</f>
        <v>0</v>
      </c>
      <c r="E10" s="3" t="s">
        <v>92</v>
      </c>
      <c r="F10" s="3">
        <f>'Payroll Summary'!H91</f>
        <v>0</v>
      </c>
    </row>
    <row r="11" spans="1:8" x14ac:dyDescent="0.2">
      <c r="A11" s="125" t="s">
        <v>66</v>
      </c>
      <c r="B11" s="125"/>
      <c r="C11" s="125">
        <f>'Payroll Summary'!D91</f>
        <v>0</v>
      </c>
    </row>
    <row r="12" spans="1:8" x14ac:dyDescent="0.2">
      <c r="A12" s="123" t="s">
        <v>18</v>
      </c>
      <c r="B12" s="123"/>
      <c r="C12" s="202">
        <f>'Payroll Summary'!F91</f>
        <v>0</v>
      </c>
    </row>
    <row r="13" spans="1:8" x14ac:dyDescent="0.2">
      <c r="A13" s="123" t="s">
        <v>39</v>
      </c>
      <c r="B13" s="123"/>
      <c r="C13" s="202">
        <f>'Payroll Summary'!G91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Summary'!I91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Summary'!J91</f>
        <v>0</v>
      </c>
      <c r="C18" s="123" t="s">
        <v>6</v>
      </c>
      <c r="D18" s="143"/>
      <c r="F18" s="143">
        <f>'Payroll Summary'!N91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Summary'!O91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Summary'!P91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Summary'!Q91</f>
        <v>0</v>
      </c>
    </row>
    <row r="22" spans="1:7" x14ac:dyDescent="0.2">
      <c r="C22" s="123" t="s">
        <v>54</v>
      </c>
      <c r="D22" s="143"/>
      <c r="F22" s="143">
        <f>'Payroll Summary'!R91</f>
        <v>0</v>
      </c>
    </row>
    <row r="23" spans="1:7" x14ac:dyDescent="0.2">
      <c r="C23" s="123" t="s">
        <v>52</v>
      </c>
      <c r="D23" s="143"/>
      <c r="E23" s="144"/>
      <c r="F23" s="143">
        <f>'Payroll Summary'!S91</f>
        <v>0</v>
      </c>
    </row>
    <row r="24" spans="1:7" x14ac:dyDescent="0.2">
      <c r="C24" s="3" t="s">
        <v>38</v>
      </c>
      <c r="D24" s="138"/>
      <c r="F24" s="138">
        <f>'Payroll Summary'!T91</f>
        <v>0</v>
      </c>
    </row>
    <row r="25" spans="1:7" x14ac:dyDescent="0.2">
      <c r="C25" s="3" t="s">
        <v>211</v>
      </c>
      <c r="D25" s="138"/>
      <c r="F25" s="138">
        <f>'Payroll Summary'!U91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Summary'!X91</f>
        <v>0</v>
      </c>
    </row>
    <row r="31" spans="1:7" x14ac:dyDescent="0.2">
      <c r="C31" s="123" t="s">
        <v>49</v>
      </c>
      <c r="D31" s="138"/>
      <c r="F31" s="143">
        <f>'Payroll Summary'!W91</f>
        <v>0</v>
      </c>
    </row>
    <row r="32" spans="1:7" x14ac:dyDescent="0.2">
      <c r="C32" s="123" t="s">
        <v>53</v>
      </c>
      <c r="F32" s="139">
        <f>'Payroll Summary'!Y91</f>
        <v>0</v>
      </c>
    </row>
    <row r="33" spans="1:7" x14ac:dyDescent="0.2">
      <c r="C33" s="123" t="s">
        <v>212</v>
      </c>
      <c r="F33" s="145">
        <f>'Payroll Summary'!Z91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Summary'!AB91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Summary'!E92</f>
        <v>0</v>
      </c>
    </row>
    <row r="9" spans="1:8" x14ac:dyDescent="0.2">
      <c r="A9" s="125" t="s">
        <v>16</v>
      </c>
      <c r="B9" s="125"/>
      <c r="C9" s="38">
        <f>'Payroll Summary'!B92</f>
        <v>0</v>
      </c>
    </row>
    <row r="10" spans="1:8" x14ac:dyDescent="0.2">
      <c r="A10" s="125" t="s">
        <v>17</v>
      </c>
      <c r="B10" s="125"/>
      <c r="C10" s="125">
        <f>'Payroll Summary'!C92</f>
        <v>0</v>
      </c>
      <c r="E10" s="3" t="s">
        <v>92</v>
      </c>
      <c r="F10" s="3">
        <f>'Payroll Summary'!H92</f>
        <v>0</v>
      </c>
    </row>
    <row r="11" spans="1:8" x14ac:dyDescent="0.2">
      <c r="A11" s="125" t="s">
        <v>66</v>
      </c>
      <c r="B11" s="125"/>
      <c r="C11" s="125">
        <f>'Payroll Summary'!D92</f>
        <v>0</v>
      </c>
    </row>
    <row r="12" spans="1:8" x14ac:dyDescent="0.2">
      <c r="A12" s="123" t="s">
        <v>18</v>
      </c>
      <c r="B12" s="123"/>
      <c r="C12" s="202">
        <f>'Payroll Summary'!F92</f>
        <v>0</v>
      </c>
    </row>
    <row r="13" spans="1:8" x14ac:dyDescent="0.2">
      <c r="A13" s="123" t="s">
        <v>39</v>
      </c>
      <c r="B13" s="123"/>
      <c r="C13" s="202">
        <f>'Payroll Summary'!G92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Summary'!I92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Summary'!J92</f>
        <v>0</v>
      </c>
      <c r="C18" s="123" t="s">
        <v>6</v>
      </c>
      <c r="D18" s="143"/>
      <c r="F18" s="143">
        <f>'Payroll Summary'!N92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Summary'!O92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Summary'!P92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Summary'!Q92</f>
        <v>0</v>
      </c>
    </row>
    <row r="22" spans="1:7" x14ac:dyDescent="0.2">
      <c r="C22" s="123" t="s">
        <v>54</v>
      </c>
      <c r="D22" s="143"/>
      <c r="F22" s="143">
        <f>'Payroll Summary'!R92</f>
        <v>0</v>
      </c>
    </row>
    <row r="23" spans="1:7" x14ac:dyDescent="0.2">
      <c r="C23" s="123" t="s">
        <v>52</v>
      </c>
      <c r="D23" s="143"/>
      <c r="E23" s="144"/>
      <c r="F23" s="143">
        <f>'Payroll Summary'!S92</f>
        <v>0</v>
      </c>
    </row>
    <row r="24" spans="1:7" x14ac:dyDescent="0.2">
      <c r="C24" s="3" t="s">
        <v>38</v>
      </c>
      <c r="D24" s="138"/>
      <c r="F24" s="138">
        <f>'Payroll Summary'!T92</f>
        <v>0</v>
      </c>
    </row>
    <row r="25" spans="1:7" x14ac:dyDescent="0.2">
      <c r="C25" s="3" t="s">
        <v>211</v>
      </c>
      <c r="D25" s="138"/>
      <c r="F25" s="138">
        <f>'Payroll Summary'!U92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Summary'!X92</f>
        <v>0</v>
      </c>
    </row>
    <row r="31" spans="1:7" x14ac:dyDescent="0.2">
      <c r="C31" s="123" t="s">
        <v>49</v>
      </c>
      <c r="D31" s="138"/>
      <c r="F31" s="143">
        <f>'Payroll Summary'!W92</f>
        <v>0</v>
      </c>
    </row>
    <row r="32" spans="1:7" x14ac:dyDescent="0.2">
      <c r="C32" s="123" t="s">
        <v>53</v>
      </c>
      <c r="F32" s="139">
        <f>'Payroll Summary'!Y92</f>
        <v>0</v>
      </c>
    </row>
    <row r="33" spans="1:7" x14ac:dyDescent="0.2">
      <c r="C33" s="123" t="s">
        <v>212</v>
      </c>
      <c r="F33" s="145">
        <f>'Payroll Summary'!Z92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Summary'!AB92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Summary'!E93</f>
        <v>0</v>
      </c>
    </row>
    <row r="9" spans="1:8" x14ac:dyDescent="0.2">
      <c r="A9" s="125" t="s">
        <v>16</v>
      </c>
      <c r="B9" s="125"/>
      <c r="C9" s="38">
        <f>'Payroll Summary'!B93</f>
        <v>0</v>
      </c>
    </row>
    <row r="10" spans="1:8" x14ac:dyDescent="0.2">
      <c r="A10" s="125" t="s">
        <v>17</v>
      </c>
      <c r="B10" s="125"/>
      <c r="C10" s="125">
        <f>'Payroll Summary'!C93</f>
        <v>0</v>
      </c>
      <c r="E10" s="3" t="s">
        <v>92</v>
      </c>
      <c r="F10" s="3">
        <f>'Payroll Summary'!H93</f>
        <v>0</v>
      </c>
    </row>
    <row r="11" spans="1:8" x14ac:dyDescent="0.2">
      <c r="A11" s="125" t="s">
        <v>66</v>
      </c>
      <c r="B11" s="125"/>
      <c r="C11" s="125">
        <f>'Payroll Summary'!D93</f>
        <v>0</v>
      </c>
    </row>
    <row r="12" spans="1:8" x14ac:dyDescent="0.2">
      <c r="A12" s="123" t="s">
        <v>18</v>
      </c>
      <c r="B12" s="123"/>
      <c r="C12" s="202">
        <f>'Payroll Summary'!F93</f>
        <v>0</v>
      </c>
    </row>
    <row r="13" spans="1:8" x14ac:dyDescent="0.2">
      <c r="A13" s="123" t="s">
        <v>39</v>
      </c>
      <c r="B13" s="123"/>
      <c r="C13" s="202">
        <f>'Payroll Summary'!G93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Summary'!I93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Summary'!J93</f>
        <v>0</v>
      </c>
      <c r="C18" s="123" t="s">
        <v>6</v>
      </c>
      <c r="D18" s="143"/>
      <c r="F18" s="143">
        <f>'Payroll Summary'!N93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Summary'!O93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Summary'!P93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Summary'!Q93</f>
        <v>0</v>
      </c>
    </row>
    <row r="22" spans="1:7" x14ac:dyDescent="0.2">
      <c r="C22" s="123" t="s">
        <v>54</v>
      </c>
      <c r="D22" s="143"/>
      <c r="F22" s="143">
        <f>'Payroll Summary'!R93</f>
        <v>0</v>
      </c>
    </row>
    <row r="23" spans="1:7" x14ac:dyDescent="0.2">
      <c r="C23" s="123" t="s">
        <v>52</v>
      </c>
      <c r="D23" s="143"/>
      <c r="E23" s="144"/>
      <c r="F23" s="143">
        <f>'Payroll Summary'!S93</f>
        <v>0</v>
      </c>
    </row>
    <row r="24" spans="1:7" x14ac:dyDescent="0.2">
      <c r="C24" s="3" t="s">
        <v>38</v>
      </c>
      <c r="D24" s="138"/>
      <c r="F24" s="138">
        <f>'Payroll Summary'!T93</f>
        <v>0</v>
      </c>
    </row>
    <row r="25" spans="1:7" x14ac:dyDescent="0.2">
      <c r="C25" s="3" t="s">
        <v>211</v>
      </c>
      <c r="D25" s="138"/>
      <c r="F25" s="138">
        <f>'Payroll Summary'!U93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Summary'!X93</f>
        <v>0</v>
      </c>
    </row>
    <row r="31" spans="1:7" x14ac:dyDescent="0.2">
      <c r="C31" s="123" t="s">
        <v>49</v>
      </c>
      <c r="D31" s="138"/>
      <c r="F31" s="143">
        <f>'Payroll Summary'!W93</f>
        <v>0</v>
      </c>
    </row>
    <row r="32" spans="1:7" x14ac:dyDescent="0.2">
      <c r="C32" s="123" t="s">
        <v>53</v>
      </c>
      <c r="F32" s="139">
        <f>'Payroll Summary'!Y93</f>
        <v>0</v>
      </c>
    </row>
    <row r="33" spans="1:7" x14ac:dyDescent="0.2">
      <c r="C33" s="123" t="s">
        <v>212</v>
      </c>
      <c r="F33" s="145">
        <f>'Payroll Summary'!Z93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Summary'!AB93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0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Summary'!E94</f>
        <v>0</v>
      </c>
    </row>
    <row r="9" spans="1:8" x14ac:dyDescent="0.2">
      <c r="A9" s="125" t="s">
        <v>16</v>
      </c>
      <c r="B9" s="125"/>
      <c r="C9" s="38">
        <f>'Payroll Summary'!B94</f>
        <v>0</v>
      </c>
    </row>
    <row r="10" spans="1:8" x14ac:dyDescent="0.2">
      <c r="A10" s="125" t="s">
        <v>17</v>
      </c>
      <c r="B10" s="125"/>
      <c r="C10" s="125">
        <f>'Payroll Summary'!C94</f>
        <v>0</v>
      </c>
      <c r="E10" s="3" t="s">
        <v>92</v>
      </c>
      <c r="F10" s="3">
        <f>'Payroll Summary'!H94</f>
        <v>0</v>
      </c>
    </row>
    <row r="11" spans="1:8" x14ac:dyDescent="0.2">
      <c r="A11" s="125" t="s">
        <v>66</v>
      </c>
      <c r="B11" s="125"/>
      <c r="C11" s="125">
        <f>'Payroll Summary'!D94</f>
        <v>0</v>
      </c>
    </row>
    <row r="12" spans="1:8" x14ac:dyDescent="0.2">
      <c r="A12" s="123" t="s">
        <v>18</v>
      </c>
      <c r="B12" s="123"/>
      <c r="C12" s="202">
        <f>'Payroll Summary'!F94</f>
        <v>0</v>
      </c>
    </row>
    <row r="13" spans="1:8" x14ac:dyDescent="0.2">
      <c r="A13" s="123" t="s">
        <v>39</v>
      </c>
      <c r="B13" s="123"/>
      <c r="C13" s="202">
        <f>'Payroll Summary'!G94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Summary'!I94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Summary'!J94</f>
        <v>0</v>
      </c>
      <c r="C18" s="123" t="s">
        <v>6</v>
      </c>
      <c r="D18" s="143"/>
      <c r="F18" s="143">
        <f>'Payroll Summary'!N94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Summary'!O94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Summary'!P94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Summary'!Q94</f>
        <v>0</v>
      </c>
    </row>
    <row r="22" spans="1:7" x14ac:dyDescent="0.2">
      <c r="C22" s="123" t="s">
        <v>54</v>
      </c>
      <c r="D22" s="143"/>
      <c r="F22" s="143">
        <f>'Payroll Summary'!R94</f>
        <v>0</v>
      </c>
    </row>
    <row r="23" spans="1:7" x14ac:dyDescent="0.2">
      <c r="C23" s="123" t="s">
        <v>52</v>
      </c>
      <c r="D23" s="143"/>
      <c r="E23" s="144"/>
      <c r="F23" s="143">
        <f>'Payroll Summary'!S94</f>
        <v>0</v>
      </c>
    </row>
    <row r="24" spans="1:7" x14ac:dyDescent="0.2">
      <c r="C24" s="3" t="s">
        <v>38</v>
      </c>
      <c r="D24" s="138"/>
      <c r="F24" s="138">
        <f>'Payroll Summary'!T94</f>
        <v>0</v>
      </c>
    </row>
    <row r="25" spans="1:7" x14ac:dyDescent="0.2">
      <c r="C25" s="3" t="s">
        <v>211</v>
      </c>
      <c r="D25" s="138"/>
      <c r="F25" s="138">
        <f>'Payroll Summary'!U94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Summary'!X94</f>
        <v>0</v>
      </c>
    </row>
    <row r="31" spans="1:7" x14ac:dyDescent="0.2">
      <c r="C31" s="123" t="s">
        <v>49</v>
      </c>
      <c r="D31" s="138"/>
      <c r="F31" s="143">
        <f>'Payroll Summary'!W94</f>
        <v>0</v>
      </c>
    </row>
    <row r="32" spans="1:7" x14ac:dyDescent="0.2">
      <c r="C32" s="123" t="s">
        <v>53</v>
      </c>
      <c r="F32" s="139">
        <f>'Payroll Summary'!Y94</f>
        <v>0</v>
      </c>
    </row>
    <row r="33" spans="1:7" x14ac:dyDescent="0.2">
      <c r="C33" s="123" t="s">
        <v>212</v>
      </c>
      <c r="F33" s="145">
        <f>'Payroll Summary'!Z94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Summary'!AB94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Summary'!E95</f>
        <v>0</v>
      </c>
    </row>
    <row r="9" spans="1:8" x14ac:dyDescent="0.2">
      <c r="A9" s="125" t="s">
        <v>16</v>
      </c>
      <c r="B9" s="125"/>
      <c r="C9" s="38">
        <f>'Payroll Summary'!B95</f>
        <v>0</v>
      </c>
    </row>
    <row r="10" spans="1:8" x14ac:dyDescent="0.2">
      <c r="A10" s="125" t="s">
        <v>17</v>
      </c>
      <c r="B10" s="125"/>
      <c r="C10" s="125">
        <f>'Payroll Summary'!C95</f>
        <v>0</v>
      </c>
      <c r="E10" s="3" t="s">
        <v>92</v>
      </c>
      <c r="F10" s="3">
        <f>'Payroll Summary'!H95</f>
        <v>0</v>
      </c>
    </row>
    <row r="11" spans="1:8" x14ac:dyDescent="0.2">
      <c r="A11" s="125" t="s">
        <v>66</v>
      </c>
      <c r="B11" s="125"/>
      <c r="C11" s="125">
        <f>'Payroll Summary'!D95</f>
        <v>0</v>
      </c>
    </row>
    <row r="12" spans="1:8" x14ac:dyDescent="0.2">
      <c r="A12" s="123" t="s">
        <v>18</v>
      </c>
      <c r="B12" s="123"/>
      <c r="C12" s="202">
        <f>'Payroll Summary'!F95</f>
        <v>0</v>
      </c>
    </row>
    <row r="13" spans="1:8" x14ac:dyDescent="0.2">
      <c r="A13" s="123" t="s">
        <v>39</v>
      </c>
      <c r="B13" s="123"/>
      <c r="C13" s="202">
        <f>'Payroll Summary'!G95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Summary'!I95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Summary'!J95</f>
        <v>0</v>
      </c>
      <c r="C18" s="123" t="s">
        <v>6</v>
      </c>
      <c r="D18" s="143"/>
      <c r="F18" s="143">
        <f>'Payroll Summary'!N95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Summary'!O95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Summary'!P95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Summary'!Q95</f>
        <v>0</v>
      </c>
    </row>
    <row r="22" spans="1:7" x14ac:dyDescent="0.2">
      <c r="C22" s="123" t="s">
        <v>54</v>
      </c>
      <c r="D22" s="143"/>
      <c r="F22" s="143">
        <f>'Payroll Summary'!R95</f>
        <v>0</v>
      </c>
    </row>
    <row r="23" spans="1:7" x14ac:dyDescent="0.2">
      <c r="C23" s="123" t="s">
        <v>52</v>
      </c>
      <c r="D23" s="143"/>
      <c r="E23" s="144"/>
      <c r="F23" s="143">
        <f>'Payroll Summary'!S95</f>
        <v>0</v>
      </c>
    </row>
    <row r="24" spans="1:7" x14ac:dyDescent="0.2">
      <c r="C24" s="3" t="s">
        <v>38</v>
      </c>
      <c r="D24" s="138"/>
      <c r="F24" s="138">
        <f>'Payroll Summary'!T95</f>
        <v>0</v>
      </c>
    </row>
    <row r="25" spans="1:7" x14ac:dyDescent="0.2">
      <c r="C25" s="3" t="s">
        <v>211</v>
      </c>
      <c r="D25" s="138"/>
      <c r="F25" s="138">
        <f>'Payroll Summary'!U95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Summary'!X95</f>
        <v>0</v>
      </c>
    </row>
    <row r="31" spans="1:7" x14ac:dyDescent="0.2">
      <c r="C31" s="123" t="s">
        <v>49</v>
      </c>
      <c r="D31" s="138"/>
      <c r="F31" s="143">
        <f>'Payroll Summary'!W95</f>
        <v>0</v>
      </c>
    </row>
    <row r="32" spans="1:7" x14ac:dyDescent="0.2">
      <c r="C32" s="123" t="s">
        <v>53</v>
      </c>
      <c r="F32" s="139">
        <f>'Payroll Summary'!Y95</f>
        <v>0</v>
      </c>
    </row>
    <row r="33" spans="1:7" x14ac:dyDescent="0.2">
      <c r="C33" s="123" t="s">
        <v>212</v>
      </c>
      <c r="F33" s="145">
        <f>'Payroll Summary'!Z95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Summary'!AB95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Summary'!E96</f>
        <v>0</v>
      </c>
    </row>
    <row r="9" spans="1:8" x14ac:dyDescent="0.2">
      <c r="A9" s="125" t="s">
        <v>16</v>
      </c>
      <c r="B9" s="125"/>
      <c r="C9" s="38">
        <f>'Payroll Summary'!B96</f>
        <v>0</v>
      </c>
    </row>
    <row r="10" spans="1:8" x14ac:dyDescent="0.2">
      <c r="A10" s="125" t="s">
        <v>17</v>
      </c>
      <c r="B10" s="125"/>
      <c r="C10" s="125">
        <f>'Payroll Summary'!C96</f>
        <v>0</v>
      </c>
      <c r="E10" s="3" t="s">
        <v>92</v>
      </c>
      <c r="F10" s="3">
        <f>'Payroll Summary'!H96</f>
        <v>0</v>
      </c>
    </row>
    <row r="11" spans="1:8" x14ac:dyDescent="0.2">
      <c r="A11" s="125" t="s">
        <v>66</v>
      </c>
      <c r="B11" s="125"/>
      <c r="C11" s="125">
        <f>'Payroll Summary'!D96</f>
        <v>0</v>
      </c>
    </row>
    <row r="12" spans="1:8" x14ac:dyDescent="0.2">
      <c r="A12" s="123" t="s">
        <v>18</v>
      </c>
      <c r="B12" s="123"/>
      <c r="C12" s="202">
        <f>'Payroll Summary'!F96</f>
        <v>0</v>
      </c>
    </row>
    <row r="13" spans="1:8" x14ac:dyDescent="0.2">
      <c r="A13" s="123" t="s">
        <v>39</v>
      </c>
      <c r="B13" s="123"/>
      <c r="C13" s="202">
        <f>'Payroll Summary'!G96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Summary'!I96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Summary'!J96</f>
        <v>0</v>
      </c>
      <c r="C18" s="123" t="s">
        <v>6</v>
      </c>
      <c r="D18" s="143"/>
      <c r="F18" s="143">
        <f>'Payroll Summary'!N96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Summary'!O96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Summary'!P96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Summary'!Q96</f>
        <v>0</v>
      </c>
    </row>
    <row r="22" spans="1:7" x14ac:dyDescent="0.2">
      <c r="C22" s="123" t="s">
        <v>54</v>
      </c>
      <c r="D22" s="143"/>
      <c r="F22" s="143">
        <f>'Payroll Summary'!R96</f>
        <v>0</v>
      </c>
    </row>
    <row r="23" spans="1:7" x14ac:dyDescent="0.2">
      <c r="C23" s="123" t="s">
        <v>52</v>
      </c>
      <c r="D23" s="143"/>
      <c r="E23" s="144"/>
      <c r="F23" s="143">
        <f>'Payroll Summary'!S96</f>
        <v>0</v>
      </c>
    </row>
    <row r="24" spans="1:7" x14ac:dyDescent="0.2">
      <c r="C24" s="3" t="s">
        <v>38</v>
      </c>
      <c r="D24" s="138"/>
      <c r="F24" s="138">
        <f>'Payroll Summary'!T96</f>
        <v>0</v>
      </c>
    </row>
    <row r="25" spans="1:7" x14ac:dyDescent="0.2">
      <c r="C25" s="3" t="s">
        <v>211</v>
      </c>
      <c r="D25" s="138"/>
      <c r="F25" s="138">
        <f>'Payroll Summary'!U96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Summary'!X96</f>
        <v>0</v>
      </c>
    </row>
    <row r="31" spans="1:7" x14ac:dyDescent="0.2">
      <c r="C31" s="123" t="s">
        <v>49</v>
      </c>
      <c r="D31" s="138"/>
      <c r="F31" s="143">
        <f>'Payroll Summary'!W96</f>
        <v>0</v>
      </c>
    </row>
    <row r="32" spans="1:7" x14ac:dyDescent="0.2">
      <c r="C32" s="123" t="s">
        <v>53</v>
      </c>
      <c r="F32" s="139">
        <f>'Payroll Summary'!Y96</f>
        <v>0</v>
      </c>
    </row>
    <row r="33" spans="1:7" x14ac:dyDescent="0.2">
      <c r="C33" s="123" t="s">
        <v>212</v>
      </c>
      <c r="F33" s="145">
        <f>'Payroll Summary'!Z96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Summary'!AB96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Summary'!E97</f>
        <v>0</v>
      </c>
    </row>
    <row r="9" spans="1:8" x14ac:dyDescent="0.2">
      <c r="A9" s="125" t="s">
        <v>16</v>
      </c>
      <c r="B9" s="125"/>
      <c r="C9" s="38">
        <f>'Payroll Summary'!B97</f>
        <v>0</v>
      </c>
    </row>
    <row r="10" spans="1:8" x14ac:dyDescent="0.2">
      <c r="A10" s="125" t="s">
        <v>17</v>
      </c>
      <c r="B10" s="125"/>
      <c r="C10" s="125">
        <f>'Payroll Summary'!C97</f>
        <v>0</v>
      </c>
      <c r="E10" s="3" t="s">
        <v>92</v>
      </c>
      <c r="F10" s="3">
        <f>'Payroll Summary'!H97</f>
        <v>0</v>
      </c>
    </row>
    <row r="11" spans="1:8" x14ac:dyDescent="0.2">
      <c r="A11" s="125" t="s">
        <v>66</v>
      </c>
      <c r="B11" s="125"/>
      <c r="C11" s="125">
        <f>'Payroll Summary'!D97</f>
        <v>0</v>
      </c>
    </row>
    <row r="12" spans="1:8" x14ac:dyDescent="0.2">
      <c r="A12" s="123" t="s">
        <v>18</v>
      </c>
      <c r="B12" s="123"/>
      <c r="C12" s="202">
        <f>'Payroll Summary'!F97</f>
        <v>0</v>
      </c>
    </row>
    <row r="13" spans="1:8" x14ac:dyDescent="0.2">
      <c r="A13" s="123" t="s">
        <v>39</v>
      </c>
      <c r="B13" s="123"/>
      <c r="C13" s="202">
        <f>'Payroll Summary'!G97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Summary'!I97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Summary'!J97</f>
        <v>0</v>
      </c>
      <c r="C18" s="123" t="s">
        <v>6</v>
      </c>
      <c r="D18" s="143"/>
      <c r="F18" s="143">
        <f>'Payroll Summary'!N97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Summary'!O97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Summary'!P97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Summary'!Q97</f>
        <v>0</v>
      </c>
    </row>
    <row r="22" spans="1:7" x14ac:dyDescent="0.2">
      <c r="C22" s="123" t="s">
        <v>54</v>
      </c>
      <c r="D22" s="143"/>
      <c r="F22" s="143">
        <f>'Payroll Summary'!R97</f>
        <v>0</v>
      </c>
    </row>
    <row r="23" spans="1:7" x14ac:dyDescent="0.2">
      <c r="C23" s="123" t="s">
        <v>52</v>
      </c>
      <c r="D23" s="143"/>
      <c r="E23" s="144"/>
      <c r="F23" s="143">
        <f>'Payroll Summary'!S97</f>
        <v>0</v>
      </c>
    </row>
    <row r="24" spans="1:7" x14ac:dyDescent="0.2">
      <c r="C24" s="3" t="s">
        <v>38</v>
      </c>
      <c r="D24" s="138"/>
      <c r="F24" s="138">
        <f>'Payroll Summary'!T97</f>
        <v>0</v>
      </c>
    </row>
    <row r="25" spans="1:7" x14ac:dyDescent="0.2">
      <c r="C25" s="3" t="s">
        <v>211</v>
      </c>
      <c r="D25" s="138"/>
      <c r="F25" s="138">
        <f>'Payroll Summary'!U97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Summary'!X97</f>
        <v>0</v>
      </c>
    </row>
    <row r="31" spans="1:7" x14ac:dyDescent="0.2">
      <c r="C31" s="123" t="s">
        <v>49</v>
      </c>
      <c r="D31" s="138"/>
      <c r="F31" s="143">
        <f>'Payroll Summary'!W97</f>
        <v>0</v>
      </c>
    </row>
    <row r="32" spans="1:7" x14ac:dyDescent="0.2">
      <c r="C32" s="123" t="s">
        <v>53</v>
      </c>
      <c r="F32" s="139">
        <f>'Payroll Summary'!Y97</f>
        <v>0</v>
      </c>
    </row>
    <row r="33" spans="1:7" x14ac:dyDescent="0.2">
      <c r="C33" s="123" t="s">
        <v>212</v>
      </c>
      <c r="F33" s="145">
        <f>'Payroll Summary'!Z97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Summary'!AB97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Summary'!E98</f>
        <v>0</v>
      </c>
    </row>
    <row r="9" spans="1:8" x14ac:dyDescent="0.2">
      <c r="A9" s="125" t="s">
        <v>16</v>
      </c>
      <c r="B9" s="125"/>
      <c r="C9" s="38">
        <f>'Payroll Summary'!B98</f>
        <v>0</v>
      </c>
    </row>
    <row r="10" spans="1:8" x14ac:dyDescent="0.2">
      <c r="A10" s="125" t="s">
        <v>17</v>
      </c>
      <c r="B10" s="125"/>
      <c r="C10" s="125">
        <f>'Payroll Summary'!C98</f>
        <v>0</v>
      </c>
      <c r="E10" s="3" t="s">
        <v>92</v>
      </c>
      <c r="F10" s="3">
        <f>'Payroll Summary'!H98</f>
        <v>0</v>
      </c>
    </row>
    <row r="11" spans="1:8" x14ac:dyDescent="0.2">
      <c r="A11" s="125" t="s">
        <v>66</v>
      </c>
      <c r="B11" s="125"/>
      <c r="C11" s="125">
        <f>'Payroll Summary'!D98</f>
        <v>0</v>
      </c>
    </row>
    <row r="12" spans="1:8" x14ac:dyDescent="0.2">
      <c r="A12" s="123" t="s">
        <v>18</v>
      </c>
      <c r="B12" s="123"/>
      <c r="C12" s="202">
        <f>'Payroll Summary'!F98</f>
        <v>0</v>
      </c>
    </row>
    <row r="13" spans="1:8" x14ac:dyDescent="0.2">
      <c r="A13" s="123" t="s">
        <v>39</v>
      </c>
      <c r="B13" s="123"/>
      <c r="C13" s="202">
        <f>'Payroll Summary'!G98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Summary'!I98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Summary'!J98</f>
        <v>0</v>
      </c>
      <c r="C18" s="123" t="s">
        <v>6</v>
      </c>
      <c r="D18" s="143"/>
      <c r="F18" s="143">
        <f>'Payroll Summary'!N98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Summary'!O98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Summary'!P98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Summary'!Q98</f>
        <v>0</v>
      </c>
    </row>
    <row r="22" spans="1:7" x14ac:dyDescent="0.2">
      <c r="C22" s="123" t="s">
        <v>54</v>
      </c>
      <c r="D22" s="143"/>
      <c r="F22" s="143">
        <f>'Payroll Summary'!R98</f>
        <v>0</v>
      </c>
    </row>
    <row r="23" spans="1:7" x14ac:dyDescent="0.2">
      <c r="C23" s="123" t="s">
        <v>52</v>
      </c>
      <c r="D23" s="143"/>
      <c r="E23" s="144"/>
      <c r="F23" s="143">
        <f>'Payroll Summary'!S98</f>
        <v>0</v>
      </c>
    </row>
    <row r="24" spans="1:7" x14ac:dyDescent="0.2">
      <c r="C24" s="3" t="s">
        <v>38</v>
      </c>
      <c r="D24" s="138"/>
      <c r="F24" s="138">
        <f>'Payroll Summary'!T98</f>
        <v>0</v>
      </c>
    </row>
    <row r="25" spans="1:7" x14ac:dyDescent="0.2">
      <c r="C25" s="3" t="s">
        <v>211</v>
      </c>
      <c r="D25" s="138"/>
      <c r="F25" s="138">
        <f>'Payroll Summary'!U98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Summary'!X98</f>
        <v>0</v>
      </c>
    </row>
    <row r="31" spans="1:7" x14ac:dyDescent="0.2">
      <c r="C31" s="123" t="s">
        <v>49</v>
      </c>
      <c r="D31" s="138"/>
      <c r="F31" s="143">
        <f>'Payroll Summary'!W98</f>
        <v>0</v>
      </c>
    </row>
    <row r="32" spans="1:7" x14ac:dyDescent="0.2">
      <c r="C32" s="123" t="s">
        <v>53</v>
      </c>
      <c r="F32" s="139">
        <f>'Payroll Summary'!Y98</f>
        <v>0</v>
      </c>
    </row>
    <row r="33" spans="1:7" x14ac:dyDescent="0.2">
      <c r="C33" s="123" t="s">
        <v>212</v>
      </c>
      <c r="F33" s="145">
        <f>'Payroll Summary'!Z98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Summary'!AB98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Summary'!E99</f>
        <v>0</v>
      </c>
    </row>
    <row r="9" spans="1:8" x14ac:dyDescent="0.2">
      <c r="A9" s="125" t="s">
        <v>16</v>
      </c>
      <c r="B9" s="125"/>
      <c r="C9" s="38">
        <f>'Payroll Summary'!B99</f>
        <v>0</v>
      </c>
    </row>
    <row r="10" spans="1:8" x14ac:dyDescent="0.2">
      <c r="A10" s="125" t="s">
        <v>17</v>
      </c>
      <c r="B10" s="125"/>
      <c r="C10" s="125">
        <f>'Payroll Summary'!C99</f>
        <v>0</v>
      </c>
      <c r="E10" s="3" t="s">
        <v>92</v>
      </c>
      <c r="F10" s="3">
        <f>'Payroll Summary'!H99</f>
        <v>0</v>
      </c>
    </row>
    <row r="11" spans="1:8" x14ac:dyDescent="0.2">
      <c r="A11" s="125" t="s">
        <v>66</v>
      </c>
      <c r="B11" s="125"/>
      <c r="C11" s="125">
        <f>'Payroll Summary'!D99</f>
        <v>0</v>
      </c>
    </row>
    <row r="12" spans="1:8" x14ac:dyDescent="0.2">
      <c r="A12" s="123" t="s">
        <v>18</v>
      </c>
      <c r="B12" s="123"/>
      <c r="C12" s="202">
        <f>'Payroll Summary'!F99</f>
        <v>0</v>
      </c>
    </row>
    <row r="13" spans="1:8" x14ac:dyDescent="0.2">
      <c r="A13" s="123" t="s">
        <v>39</v>
      </c>
      <c r="B13" s="123"/>
      <c r="C13" s="202">
        <f>'Payroll Summary'!G99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Summary'!I99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Summary'!J99</f>
        <v>0</v>
      </c>
      <c r="C18" s="123" t="s">
        <v>6</v>
      </c>
      <c r="D18" s="143"/>
      <c r="F18" s="143">
        <f>'Payroll Summary'!N99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Summary'!O99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Summary'!P99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Summary'!Q99</f>
        <v>0</v>
      </c>
    </row>
    <row r="22" spans="1:7" x14ac:dyDescent="0.2">
      <c r="C22" s="123" t="s">
        <v>54</v>
      </c>
      <c r="D22" s="143"/>
      <c r="F22" s="143">
        <f>'Payroll Summary'!R99</f>
        <v>0</v>
      </c>
    </row>
    <row r="23" spans="1:7" x14ac:dyDescent="0.2">
      <c r="C23" s="123" t="s">
        <v>52</v>
      </c>
      <c r="D23" s="143"/>
      <c r="E23" s="144"/>
      <c r="F23" s="143">
        <f>'Payroll Summary'!S99</f>
        <v>0</v>
      </c>
    </row>
    <row r="24" spans="1:7" x14ac:dyDescent="0.2">
      <c r="C24" s="3" t="s">
        <v>38</v>
      </c>
      <c r="D24" s="138"/>
      <c r="F24" s="138">
        <f>'Payroll Summary'!T99</f>
        <v>0</v>
      </c>
    </row>
    <row r="25" spans="1:7" x14ac:dyDescent="0.2">
      <c r="C25" s="3" t="s">
        <v>211</v>
      </c>
      <c r="D25" s="138"/>
      <c r="F25" s="138">
        <f>'Payroll Summary'!U99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Summary'!X99</f>
        <v>0</v>
      </c>
    </row>
    <row r="31" spans="1:7" x14ac:dyDescent="0.2">
      <c r="C31" s="123" t="s">
        <v>49</v>
      </c>
      <c r="D31" s="138"/>
      <c r="F31" s="143">
        <f>'Payroll Summary'!W99</f>
        <v>0</v>
      </c>
    </row>
    <row r="32" spans="1:7" x14ac:dyDescent="0.2">
      <c r="C32" s="123" t="s">
        <v>53</v>
      </c>
      <c r="F32" s="139">
        <f>'Payroll Summary'!Y99</f>
        <v>0</v>
      </c>
    </row>
    <row r="33" spans="1:7" x14ac:dyDescent="0.2">
      <c r="C33" s="123" t="s">
        <v>212</v>
      </c>
      <c r="F33" s="145">
        <f>'Payroll Summary'!Z99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Summary'!AB99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Summary'!E100</f>
        <v>0</v>
      </c>
    </row>
    <row r="9" spans="1:8" x14ac:dyDescent="0.2">
      <c r="A9" s="125" t="s">
        <v>16</v>
      </c>
      <c r="B9" s="125"/>
      <c r="C9" s="38">
        <f>'Payroll Summary'!B100</f>
        <v>0</v>
      </c>
    </row>
    <row r="10" spans="1:8" x14ac:dyDescent="0.2">
      <c r="A10" s="125" t="s">
        <v>17</v>
      </c>
      <c r="B10" s="125"/>
      <c r="C10" s="125">
        <f>'Payroll Summary'!C100</f>
        <v>0</v>
      </c>
      <c r="E10" s="3" t="s">
        <v>92</v>
      </c>
      <c r="F10" s="3">
        <f>'Payroll Summary'!H100</f>
        <v>0</v>
      </c>
    </row>
    <row r="11" spans="1:8" x14ac:dyDescent="0.2">
      <c r="A11" s="125" t="s">
        <v>66</v>
      </c>
      <c r="B11" s="125"/>
      <c r="C11" s="125">
        <f>'Payroll Summary'!D100</f>
        <v>0</v>
      </c>
    </row>
    <row r="12" spans="1:8" x14ac:dyDescent="0.2">
      <c r="A12" s="123" t="s">
        <v>18</v>
      </c>
      <c r="B12" s="123"/>
      <c r="C12" s="202">
        <f>'Payroll Summary'!F100</f>
        <v>0</v>
      </c>
    </row>
    <row r="13" spans="1:8" x14ac:dyDescent="0.2">
      <c r="A13" s="123" t="s">
        <v>39</v>
      </c>
      <c r="B13" s="123"/>
      <c r="C13" s="202">
        <f>'Payroll Summary'!G100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Summary'!I100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Summary'!J100</f>
        <v>0</v>
      </c>
      <c r="C18" s="123" t="s">
        <v>6</v>
      </c>
      <c r="D18" s="143"/>
      <c r="F18" s="143">
        <f>'Payroll Summary'!N100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Summary'!O100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Summary'!P100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Summary'!Q100</f>
        <v>0</v>
      </c>
    </row>
    <row r="22" spans="1:7" x14ac:dyDescent="0.2">
      <c r="C22" s="123" t="s">
        <v>54</v>
      </c>
      <c r="D22" s="143"/>
      <c r="F22" s="143">
        <f>'Payroll Summary'!R100</f>
        <v>0</v>
      </c>
    </row>
    <row r="23" spans="1:7" x14ac:dyDescent="0.2">
      <c r="C23" s="123" t="s">
        <v>52</v>
      </c>
      <c r="D23" s="143"/>
      <c r="E23" s="144"/>
      <c r="F23" s="143">
        <f>'Payroll Summary'!S100</f>
        <v>0</v>
      </c>
    </row>
    <row r="24" spans="1:7" x14ac:dyDescent="0.2">
      <c r="C24" s="3" t="s">
        <v>38</v>
      </c>
      <c r="D24" s="138"/>
      <c r="F24" s="138">
        <f>'Payroll Summary'!T100</f>
        <v>0</v>
      </c>
    </row>
    <row r="25" spans="1:7" x14ac:dyDescent="0.2">
      <c r="C25" s="3" t="s">
        <v>211</v>
      </c>
      <c r="D25" s="138"/>
      <c r="F25" s="138">
        <f>'Payroll Summary'!U100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Summary'!X100</f>
        <v>0</v>
      </c>
    </row>
    <row r="31" spans="1:7" x14ac:dyDescent="0.2">
      <c r="C31" s="123" t="s">
        <v>49</v>
      </c>
      <c r="D31" s="138"/>
      <c r="F31" s="143">
        <f>'Payroll Summary'!W100</f>
        <v>0</v>
      </c>
    </row>
    <row r="32" spans="1:7" x14ac:dyDescent="0.2">
      <c r="C32" s="123" t="s">
        <v>53</v>
      </c>
      <c r="F32" s="139">
        <f>'Payroll Summary'!Y100</f>
        <v>0</v>
      </c>
    </row>
    <row r="33" spans="1:7" x14ac:dyDescent="0.2">
      <c r="C33" s="123" t="s">
        <v>212</v>
      </c>
      <c r="F33" s="145">
        <f>'Payroll Summary'!Z100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Summary'!AB100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Summary'!E101</f>
        <v>0</v>
      </c>
    </row>
    <row r="9" spans="1:8" x14ac:dyDescent="0.2">
      <c r="A9" s="125" t="s">
        <v>16</v>
      </c>
      <c r="B9" s="125"/>
      <c r="C9" s="38">
        <f>'Payroll Summary'!B101</f>
        <v>0</v>
      </c>
    </row>
    <row r="10" spans="1:8" x14ac:dyDescent="0.2">
      <c r="A10" s="125" t="s">
        <v>17</v>
      </c>
      <c r="B10" s="125"/>
      <c r="C10" s="125">
        <f>'Payroll Summary'!C101</f>
        <v>0</v>
      </c>
      <c r="E10" s="3" t="s">
        <v>92</v>
      </c>
      <c r="F10" s="3">
        <f>'Payroll Summary'!H101</f>
        <v>0</v>
      </c>
    </row>
    <row r="11" spans="1:8" x14ac:dyDescent="0.2">
      <c r="A11" s="125" t="s">
        <v>66</v>
      </c>
      <c r="B11" s="125"/>
      <c r="C11" s="125">
        <f>'Payroll Summary'!D101</f>
        <v>0</v>
      </c>
    </row>
    <row r="12" spans="1:8" x14ac:dyDescent="0.2">
      <c r="A12" s="123" t="s">
        <v>18</v>
      </c>
      <c r="B12" s="123"/>
      <c r="C12" s="202">
        <f>'Payroll Summary'!F101</f>
        <v>0</v>
      </c>
    </row>
    <row r="13" spans="1:8" x14ac:dyDescent="0.2">
      <c r="A13" s="123" t="s">
        <v>39</v>
      </c>
      <c r="B13" s="123"/>
      <c r="C13" s="202">
        <f>'Payroll Summary'!G101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Summary'!I101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Summary'!J101</f>
        <v>0</v>
      </c>
      <c r="C18" s="123" t="s">
        <v>6</v>
      </c>
      <c r="D18" s="143"/>
      <c r="F18" s="143">
        <f>'Payroll Summary'!N101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Summary'!O101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Summary'!P101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Summary'!Q101</f>
        <v>0</v>
      </c>
    </row>
    <row r="22" spans="1:7" x14ac:dyDescent="0.2">
      <c r="C22" s="123" t="s">
        <v>54</v>
      </c>
      <c r="D22" s="143"/>
      <c r="F22" s="143">
        <f>'Payroll Summary'!R101</f>
        <v>0</v>
      </c>
    </row>
    <row r="23" spans="1:7" x14ac:dyDescent="0.2">
      <c r="C23" s="123" t="s">
        <v>52</v>
      </c>
      <c r="D23" s="143"/>
      <c r="E23" s="144"/>
      <c r="F23" s="143">
        <f>'Payroll Summary'!S101</f>
        <v>0</v>
      </c>
    </row>
    <row r="24" spans="1:7" x14ac:dyDescent="0.2">
      <c r="C24" s="3" t="s">
        <v>38</v>
      </c>
      <c r="D24" s="138"/>
      <c r="F24" s="138">
        <f>'Payroll Summary'!T101</f>
        <v>0</v>
      </c>
    </row>
    <row r="25" spans="1:7" x14ac:dyDescent="0.2">
      <c r="C25" s="3" t="s">
        <v>211</v>
      </c>
      <c r="D25" s="138"/>
      <c r="F25" s="138">
        <f>'Payroll Summary'!U101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Summary'!X101</f>
        <v>0</v>
      </c>
    </row>
    <row r="31" spans="1:7" x14ac:dyDescent="0.2">
      <c r="C31" s="123" t="s">
        <v>49</v>
      </c>
      <c r="D31" s="138"/>
      <c r="F31" s="143">
        <f>'Payroll Summary'!W101</f>
        <v>0</v>
      </c>
    </row>
    <row r="32" spans="1:7" x14ac:dyDescent="0.2">
      <c r="C32" s="123" t="s">
        <v>53</v>
      </c>
      <c r="F32" s="139">
        <f>'Payroll Summary'!Y101</f>
        <v>0</v>
      </c>
    </row>
    <row r="33" spans="1:7" x14ac:dyDescent="0.2">
      <c r="C33" s="123" t="s">
        <v>212</v>
      </c>
      <c r="F33" s="145">
        <f>'Payroll Summary'!Z101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Summary'!AB101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Summary'!E102</f>
        <v>0</v>
      </c>
    </row>
    <row r="9" spans="1:8" x14ac:dyDescent="0.2">
      <c r="A9" s="125" t="s">
        <v>16</v>
      </c>
      <c r="B9" s="125"/>
      <c r="C9" s="38">
        <f>'Payroll Summary'!B102</f>
        <v>0</v>
      </c>
    </row>
    <row r="10" spans="1:8" x14ac:dyDescent="0.2">
      <c r="A10" s="125" t="s">
        <v>17</v>
      </c>
      <c r="B10" s="125"/>
      <c r="C10" s="125">
        <f>'Payroll Summary'!C102</f>
        <v>0</v>
      </c>
      <c r="E10" s="3" t="s">
        <v>92</v>
      </c>
      <c r="F10" s="3">
        <f>'Payroll Summary'!H102</f>
        <v>0</v>
      </c>
    </row>
    <row r="11" spans="1:8" x14ac:dyDescent="0.2">
      <c r="A11" s="125" t="s">
        <v>66</v>
      </c>
      <c r="B11" s="125"/>
      <c r="C11" s="125">
        <f>'Payroll Summary'!D102</f>
        <v>0</v>
      </c>
    </row>
    <row r="12" spans="1:8" x14ac:dyDescent="0.2">
      <c r="A12" s="123" t="s">
        <v>18</v>
      </c>
      <c r="B12" s="123"/>
      <c r="C12" s="202">
        <f>'Payroll Summary'!F102</f>
        <v>0</v>
      </c>
    </row>
    <row r="13" spans="1:8" x14ac:dyDescent="0.2">
      <c r="A13" s="123" t="s">
        <v>39</v>
      </c>
      <c r="B13" s="123"/>
      <c r="C13" s="202">
        <f>'Payroll Summary'!G102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Summary'!I102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Summary'!J102</f>
        <v>0</v>
      </c>
      <c r="C18" s="123" t="s">
        <v>6</v>
      </c>
      <c r="D18" s="143"/>
      <c r="F18" s="143">
        <f>'Payroll Summary'!N102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Summary'!O102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Summary'!P102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Summary'!Q102</f>
        <v>0</v>
      </c>
    </row>
    <row r="22" spans="1:7" x14ac:dyDescent="0.2">
      <c r="C22" s="123" t="s">
        <v>54</v>
      </c>
      <c r="D22" s="143"/>
      <c r="F22" s="143">
        <f>'Payroll Summary'!R102</f>
        <v>0</v>
      </c>
    </row>
    <row r="23" spans="1:7" x14ac:dyDescent="0.2">
      <c r="C23" s="123" t="s">
        <v>52</v>
      </c>
      <c r="D23" s="143"/>
      <c r="E23" s="144"/>
      <c r="F23" s="143">
        <f>'Payroll Summary'!S102</f>
        <v>0</v>
      </c>
    </row>
    <row r="24" spans="1:7" x14ac:dyDescent="0.2">
      <c r="C24" s="3" t="s">
        <v>38</v>
      </c>
      <c r="D24" s="138"/>
      <c r="F24" s="138">
        <f>'Payroll Summary'!T102</f>
        <v>0</v>
      </c>
    </row>
    <row r="25" spans="1:7" x14ac:dyDescent="0.2">
      <c r="C25" s="3" t="s">
        <v>211</v>
      </c>
      <c r="D25" s="138"/>
      <c r="F25" s="138">
        <f>'Payroll Summary'!U102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Summary'!X102</f>
        <v>0</v>
      </c>
    </row>
    <row r="31" spans="1:7" x14ac:dyDescent="0.2">
      <c r="C31" s="123" t="s">
        <v>49</v>
      </c>
      <c r="D31" s="138"/>
      <c r="F31" s="143">
        <f>'Payroll Summary'!W102</f>
        <v>0</v>
      </c>
    </row>
    <row r="32" spans="1:7" x14ac:dyDescent="0.2">
      <c r="C32" s="123" t="s">
        <v>53</v>
      </c>
      <c r="F32" s="139">
        <f>'Payroll Summary'!Y102</f>
        <v>0</v>
      </c>
    </row>
    <row r="33" spans="1:7" x14ac:dyDescent="0.2">
      <c r="C33" s="123" t="s">
        <v>212</v>
      </c>
      <c r="F33" s="145">
        <f>'Payroll Summary'!Z102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Summary'!AB102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Summary'!E103</f>
        <v>0</v>
      </c>
    </row>
    <row r="9" spans="1:8" x14ac:dyDescent="0.2">
      <c r="A9" s="125" t="s">
        <v>16</v>
      </c>
      <c r="B9" s="125"/>
      <c r="C9" s="38">
        <f>'Payroll Summary'!B103</f>
        <v>0</v>
      </c>
    </row>
    <row r="10" spans="1:8" x14ac:dyDescent="0.2">
      <c r="A10" s="125" t="s">
        <v>17</v>
      </c>
      <c r="B10" s="125"/>
      <c r="C10" s="125">
        <f>'Payroll Summary'!C103</f>
        <v>0</v>
      </c>
      <c r="E10" s="3" t="s">
        <v>92</v>
      </c>
      <c r="F10" s="3">
        <f>'Payroll Summary'!H103</f>
        <v>0</v>
      </c>
    </row>
    <row r="11" spans="1:8" x14ac:dyDescent="0.2">
      <c r="A11" s="125" t="s">
        <v>66</v>
      </c>
      <c r="B11" s="125"/>
      <c r="C11" s="125">
        <f>'Payroll Summary'!D103</f>
        <v>0</v>
      </c>
    </row>
    <row r="12" spans="1:8" x14ac:dyDescent="0.2">
      <c r="A12" s="123" t="s">
        <v>18</v>
      </c>
      <c r="B12" s="123"/>
      <c r="C12" s="202">
        <f>'Payroll Summary'!F103</f>
        <v>0</v>
      </c>
    </row>
    <row r="13" spans="1:8" x14ac:dyDescent="0.2">
      <c r="A13" s="123" t="s">
        <v>39</v>
      </c>
      <c r="B13" s="123"/>
      <c r="C13" s="202">
        <f>'Payroll Summary'!G103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Summary'!I103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Summary'!J103</f>
        <v>0</v>
      </c>
      <c r="C18" s="123" t="s">
        <v>6</v>
      </c>
      <c r="D18" s="143"/>
      <c r="F18" s="143">
        <f>'Payroll Summary'!N103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Summary'!O103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Summary'!P103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Summary'!Q103</f>
        <v>0</v>
      </c>
    </row>
    <row r="22" spans="1:7" x14ac:dyDescent="0.2">
      <c r="C22" s="123" t="s">
        <v>54</v>
      </c>
      <c r="D22" s="143"/>
      <c r="F22" s="143">
        <f>'Payroll Summary'!R103</f>
        <v>0</v>
      </c>
    </row>
    <row r="23" spans="1:7" x14ac:dyDescent="0.2">
      <c r="C23" s="123" t="s">
        <v>52</v>
      </c>
      <c r="D23" s="143"/>
      <c r="E23" s="144"/>
      <c r="F23" s="143">
        <f>'Payroll Summary'!S103</f>
        <v>0</v>
      </c>
    </row>
    <row r="24" spans="1:7" x14ac:dyDescent="0.2">
      <c r="C24" s="3" t="s">
        <v>38</v>
      </c>
      <c r="D24" s="138"/>
      <c r="F24" s="138">
        <f>'Payroll Summary'!T103</f>
        <v>0</v>
      </c>
    </row>
    <row r="25" spans="1:7" x14ac:dyDescent="0.2">
      <c r="C25" s="3" t="s">
        <v>211</v>
      </c>
      <c r="D25" s="138"/>
      <c r="F25" s="138">
        <f>'Payroll Summary'!U103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Summary'!X103</f>
        <v>0</v>
      </c>
    </row>
    <row r="31" spans="1:7" x14ac:dyDescent="0.2">
      <c r="C31" s="123" t="s">
        <v>49</v>
      </c>
      <c r="D31" s="138"/>
      <c r="F31" s="143">
        <f>'Payroll Summary'!W103</f>
        <v>0</v>
      </c>
    </row>
    <row r="32" spans="1:7" x14ac:dyDescent="0.2">
      <c r="C32" s="123" t="s">
        <v>53</v>
      </c>
      <c r="F32" s="139">
        <f>'Payroll Summary'!Y103</f>
        <v>0</v>
      </c>
    </row>
    <row r="33" spans="1:7" x14ac:dyDescent="0.2">
      <c r="C33" s="123" t="s">
        <v>212</v>
      </c>
      <c r="F33" s="145">
        <f>'Payroll Summary'!Z103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Summary'!AB103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Summary'!E104</f>
        <v>0</v>
      </c>
    </row>
    <row r="9" spans="1:8" x14ac:dyDescent="0.2">
      <c r="A9" s="125" t="s">
        <v>16</v>
      </c>
      <c r="B9" s="125"/>
      <c r="C9" s="38">
        <f>'Payroll Summary'!B104</f>
        <v>0</v>
      </c>
    </row>
    <row r="10" spans="1:8" x14ac:dyDescent="0.2">
      <c r="A10" s="125" t="s">
        <v>17</v>
      </c>
      <c r="B10" s="125"/>
      <c r="C10" s="125">
        <f>'Payroll Summary'!C104</f>
        <v>0</v>
      </c>
      <c r="E10" s="3" t="s">
        <v>92</v>
      </c>
      <c r="F10" s="3">
        <f>'Payroll Summary'!H104</f>
        <v>0</v>
      </c>
    </row>
    <row r="11" spans="1:8" x14ac:dyDescent="0.2">
      <c r="A11" s="125" t="s">
        <v>66</v>
      </c>
      <c r="B11" s="125"/>
      <c r="C11" s="125">
        <f>'Payroll Summary'!D104</f>
        <v>0</v>
      </c>
    </row>
    <row r="12" spans="1:8" x14ac:dyDescent="0.2">
      <c r="A12" s="123" t="s">
        <v>18</v>
      </c>
      <c r="B12" s="123"/>
      <c r="C12" s="202">
        <f>'Payroll Summary'!F104</f>
        <v>0</v>
      </c>
    </row>
    <row r="13" spans="1:8" x14ac:dyDescent="0.2">
      <c r="A13" s="123" t="s">
        <v>39</v>
      </c>
      <c r="B13" s="123"/>
      <c r="C13" s="202">
        <f>'Payroll Summary'!G104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Summary'!I104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Summary'!J104</f>
        <v>0</v>
      </c>
      <c r="C18" s="123" t="s">
        <v>6</v>
      </c>
      <c r="D18" s="143"/>
      <c r="F18" s="143">
        <f>'Payroll Summary'!N104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Summary'!O104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Summary'!P104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Summary'!Q104</f>
        <v>0</v>
      </c>
    </row>
    <row r="22" spans="1:7" x14ac:dyDescent="0.2">
      <c r="C22" s="123" t="s">
        <v>54</v>
      </c>
      <c r="D22" s="143"/>
      <c r="F22" s="143">
        <f>'Payroll Summary'!R104</f>
        <v>0</v>
      </c>
    </row>
    <row r="23" spans="1:7" x14ac:dyDescent="0.2">
      <c r="C23" s="123" t="s">
        <v>52</v>
      </c>
      <c r="D23" s="143"/>
      <c r="E23" s="144"/>
      <c r="F23" s="143">
        <f>'Payroll Summary'!S104</f>
        <v>0</v>
      </c>
    </row>
    <row r="24" spans="1:7" x14ac:dyDescent="0.2">
      <c r="C24" s="3" t="s">
        <v>38</v>
      </c>
      <c r="D24" s="138"/>
      <c r="F24" s="138">
        <f>'Payroll Summary'!T104</f>
        <v>0</v>
      </c>
    </row>
    <row r="25" spans="1:7" x14ac:dyDescent="0.2">
      <c r="C25" s="3" t="s">
        <v>211</v>
      </c>
      <c r="D25" s="138"/>
      <c r="F25" s="138">
        <f>'Payroll Summary'!U104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Summary'!X104</f>
        <v>0</v>
      </c>
    </row>
    <row r="31" spans="1:7" x14ac:dyDescent="0.2">
      <c r="C31" s="123" t="s">
        <v>49</v>
      </c>
      <c r="D31" s="138"/>
      <c r="F31" s="143">
        <f>'Payroll Summary'!W104</f>
        <v>0</v>
      </c>
    </row>
    <row r="32" spans="1:7" x14ac:dyDescent="0.2">
      <c r="C32" s="123" t="s">
        <v>53</v>
      </c>
      <c r="F32" s="139">
        <f>'Payroll Summary'!Y104</f>
        <v>0</v>
      </c>
    </row>
    <row r="33" spans="1:7" x14ac:dyDescent="0.2">
      <c r="C33" s="123" t="s">
        <v>212</v>
      </c>
      <c r="F33" s="145">
        <f>'Payroll Summary'!Z104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Summary'!AB104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Summary'!E105</f>
        <v>0</v>
      </c>
    </row>
    <row r="9" spans="1:8" x14ac:dyDescent="0.2">
      <c r="A9" s="125" t="s">
        <v>16</v>
      </c>
      <c r="B9" s="125"/>
      <c r="C9" s="38">
        <f>'Payroll Summary'!B105</f>
        <v>0</v>
      </c>
    </row>
    <row r="10" spans="1:8" x14ac:dyDescent="0.2">
      <c r="A10" s="125" t="s">
        <v>17</v>
      </c>
      <c r="B10" s="125"/>
      <c r="C10" s="125">
        <f>'Payroll Summary'!C105</f>
        <v>0</v>
      </c>
      <c r="E10" s="3" t="s">
        <v>92</v>
      </c>
      <c r="F10" s="3">
        <f>'Payroll Summary'!H105</f>
        <v>0</v>
      </c>
    </row>
    <row r="11" spans="1:8" x14ac:dyDescent="0.2">
      <c r="A11" s="125" t="s">
        <v>66</v>
      </c>
      <c r="B11" s="125"/>
      <c r="C11" s="125">
        <f>'Payroll Summary'!D105</f>
        <v>0</v>
      </c>
    </row>
    <row r="12" spans="1:8" x14ac:dyDescent="0.2">
      <c r="A12" s="123" t="s">
        <v>18</v>
      </c>
      <c r="B12" s="123"/>
      <c r="C12" s="202">
        <f>'Payroll Summary'!F105</f>
        <v>0</v>
      </c>
    </row>
    <row r="13" spans="1:8" x14ac:dyDescent="0.2">
      <c r="A13" s="123" t="s">
        <v>39</v>
      </c>
      <c r="B13" s="123"/>
      <c r="C13" s="202">
        <f>'Payroll Summary'!G105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Summary'!I105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Summary'!J105</f>
        <v>0</v>
      </c>
      <c r="C18" s="123" t="s">
        <v>6</v>
      </c>
      <c r="D18" s="143"/>
      <c r="F18" s="143">
        <f>'Payroll Summary'!N105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Summary'!O105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Summary'!P105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Summary'!Q105</f>
        <v>0</v>
      </c>
    </row>
    <row r="22" spans="1:7" x14ac:dyDescent="0.2">
      <c r="C22" s="123" t="s">
        <v>54</v>
      </c>
      <c r="D22" s="143"/>
      <c r="F22" s="143">
        <f>'Payroll Summary'!R105</f>
        <v>0</v>
      </c>
    </row>
    <row r="23" spans="1:7" x14ac:dyDescent="0.2">
      <c r="C23" s="123" t="s">
        <v>52</v>
      </c>
      <c r="D23" s="143"/>
      <c r="E23" s="144"/>
      <c r="F23" s="143">
        <f>'Payroll Summary'!S105</f>
        <v>0</v>
      </c>
    </row>
    <row r="24" spans="1:7" x14ac:dyDescent="0.2">
      <c r="C24" s="3" t="s">
        <v>38</v>
      </c>
      <c r="D24" s="138"/>
      <c r="F24" s="138">
        <f>'Payroll Summary'!T105</f>
        <v>0</v>
      </c>
    </row>
    <row r="25" spans="1:7" x14ac:dyDescent="0.2">
      <c r="C25" s="3" t="s">
        <v>211</v>
      </c>
      <c r="D25" s="138"/>
      <c r="F25" s="138">
        <f>'Payroll Summary'!U105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Summary'!X105</f>
        <v>0</v>
      </c>
    </row>
    <row r="31" spans="1:7" x14ac:dyDescent="0.2">
      <c r="C31" s="123" t="s">
        <v>49</v>
      </c>
      <c r="D31" s="138"/>
      <c r="F31" s="143">
        <f>'Payroll Summary'!W105</f>
        <v>0</v>
      </c>
    </row>
    <row r="32" spans="1:7" x14ac:dyDescent="0.2">
      <c r="C32" s="123" t="s">
        <v>53</v>
      </c>
      <c r="F32" s="139">
        <f>'Payroll Summary'!Y105</f>
        <v>0</v>
      </c>
    </row>
    <row r="33" spans="1:7" x14ac:dyDescent="0.2">
      <c r="C33" s="123" t="s">
        <v>212</v>
      </c>
      <c r="F33" s="145">
        <f>'Payroll Summary'!Z105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Summary'!AB105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Summary'!E106</f>
        <v>0</v>
      </c>
    </row>
    <row r="9" spans="1:8" x14ac:dyDescent="0.2">
      <c r="A9" s="125" t="s">
        <v>16</v>
      </c>
      <c r="B9" s="125"/>
      <c r="C9" s="38">
        <f>'Payroll Summary'!B106</f>
        <v>0</v>
      </c>
    </row>
    <row r="10" spans="1:8" x14ac:dyDescent="0.2">
      <c r="A10" s="125" t="s">
        <v>17</v>
      </c>
      <c r="B10" s="125"/>
      <c r="C10" s="125">
        <f>'Payroll Summary'!C106</f>
        <v>0</v>
      </c>
      <c r="E10" s="3" t="s">
        <v>92</v>
      </c>
      <c r="F10" s="3">
        <f>'Payroll Summary'!H106</f>
        <v>0</v>
      </c>
    </row>
    <row r="11" spans="1:8" x14ac:dyDescent="0.2">
      <c r="A11" s="125" t="s">
        <v>66</v>
      </c>
      <c r="B11" s="125"/>
      <c r="C11" s="125">
        <f>'Payroll Summary'!D106</f>
        <v>0</v>
      </c>
    </row>
    <row r="12" spans="1:8" x14ac:dyDescent="0.2">
      <c r="A12" s="123" t="s">
        <v>18</v>
      </c>
      <c r="B12" s="123"/>
      <c r="C12" s="202">
        <f>'Payroll Summary'!F106</f>
        <v>0</v>
      </c>
    </row>
    <row r="13" spans="1:8" x14ac:dyDescent="0.2">
      <c r="A13" s="123" t="s">
        <v>39</v>
      </c>
      <c r="B13" s="123"/>
      <c r="C13" s="202">
        <f>'Payroll Summary'!G106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Summary'!I106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Summary'!J106</f>
        <v>0</v>
      </c>
      <c r="C18" s="123" t="s">
        <v>6</v>
      </c>
      <c r="D18" s="143"/>
      <c r="F18" s="143">
        <f>'Payroll Summary'!N106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Summary'!O106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Summary'!P106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Summary'!Q106</f>
        <v>0</v>
      </c>
    </row>
    <row r="22" spans="1:7" x14ac:dyDescent="0.2">
      <c r="C22" s="123" t="s">
        <v>54</v>
      </c>
      <c r="D22" s="143"/>
      <c r="F22" s="143">
        <f>'Payroll Summary'!R106</f>
        <v>0</v>
      </c>
    </row>
    <row r="23" spans="1:7" x14ac:dyDescent="0.2">
      <c r="C23" s="123" t="s">
        <v>52</v>
      </c>
      <c r="D23" s="143"/>
      <c r="E23" s="144"/>
      <c r="F23" s="143">
        <f>'Payroll Summary'!S106</f>
        <v>0</v>
      </c>
    </row>
    <row r="24" spans="1:7" x14ac:dyDescent="0.2">
      <c r="C24" s="3" t="s">
        <v>38</v>
      </c>
      <c r="D24" s="138"/>
      <c r="F24" s="138">
        <f>'Payroll Summary'!T106</f>
        <v>0</v>
      </c>
    </row>
    <row r="25" spans="1:7" x14ac:dyDescent="0.2">
      <c r="C25" s="3" t="s">
        <v>211</v>
      </c>
      <c r="D25" s="138"/>
      <c r="F25" s="138">
        <f>'Payroll Summary'!U106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Summary'!X106</f>
        <v>0</v>
      </c>
    </row>
    <row r="31" spans="1:7" x14ac:dyDescent="0.2">
      <c r="C31" s="123" t="s">
        <v>49</v>
      </c>
      <c r="D31" s="138"/>
      <c r="F31" s="143">
        <f>'Payroll Summary'!W106</f>
        <v>0</v>
      </c>
    </row>
    <row r="32" spans="1:7" x14ac:dyDescent="0.2">
      <c r="C32" s="123" t="s">
        <v>53</v>
      </c>
      <c r="F32" s="139">
        <f>'Payroll Summary'!Y106</f>
        <v>0</v>
      </c>
    </row>
    <row r="33" spans="1:7" x14ac:dyDescent="0.2">
      <c r="C33" s="123" t="s">
        <v>212</v>
      </c>
      <c r="F33" s="145">
        <f>'Payroll Summary'!Z106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Summary'!AB106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Summary'!E107</f>
        <v>0</v>
      </c>
    </row>
    <row r="9" spans="1:8" x14ac:dyDescent="0.2">
      <c r="A9" s="125" t="s">
        <v>16</v>
      </c>
      <c r="B9" s="125"/>
      <c r="C9" s="38">
        <f>'Payroll Summary'!B107</f>
        <v>0</v>
      </c>
    </row>
    <row r="10" spans="1:8" x14ac:dyDescent="0.2">
      <c r="A10" s="125" t="s">
        <v>17</v>
      </c>
      <c r="B10" s="125"/>
      <c r="C10" s="125">
        <f>'Payroll Summary'!C107</f>
        <v>0</v>
      </c>
      <c r="E10" s="3" t="s">
        <v>92</v>
      </c>
      <c r="F10" s="3">
        <f>'Payroll Summary'!H107</f>
        <v>0</v>
      </c>
    </row>
    <row r="11" spans="1:8" x14ac:dyDescent="0.2">
      <c r="A11" s="125" t="s">
        <v>66</v>
      </c>
      <c r="B11" s="125"/>
      <c r="C11" s="125">
        <f>'Payroll Summary'!D107</f>
        <v>0</v>
      </c>
    </row>
    <row r="12" spans="1:8" x14ac:dyDescent="0.2">
      <c r="A12" s="123" t="s">
        <v>18</v>
      </c>
      <c r="B12" s="123"/>
      <c r="C12" s="202">
        <f>'Payroll Summary'!F107</f>
        <v>0</v>
      </c>
    </row>
    <row r="13" spans="1:8" x14ac:dyDescent="0.2">
      <c r="A13" s="123" t="s">
        <v>39</v>
      </c>
      <c r="B13" s="123"/>
      <c r="C13" s="202">
        <f>'Payroll Summary'!G107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Summary'!I107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Summary'!J107</f>
        <v>0</v>
      </c>
      <c r="C18" s="123" t="s">
        <v>6</v>
      </c>
      <c r="D18" s="143"/>
      <c r="F18" s="143">
        <f>'Payroll Summary'!N107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Summary'!O107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Summary'!P107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Summary'!Q107</f>
        <v>0</v>
      </c>
    </row>
    <row r="22" spans="1:7" x14ac:dyDescent="0.2">
      <c r="C22" s="123" t="s">
        <v>54</v>
      </c>
      <c r="D22" s="143"/>
      <c r="F22" s="143">
        <f>'Payroll Summary'!R107</f>
        <v>0</v>
      </c>
    </row>
    <row r="23" spans="1:7" x14ac:dyDescent="0.2">
      <c r="C23" s="123" t="s">
        <v>52</v>
      </c>
      <c r="D23" s="143"/>
      <c r="E23" s="144"/>
      <c r="F23" s="143">
        <f>'Payroll Summary'!S107</f>
        <v>0</v>
      </c>
    </row>
    <row r="24" spans="1:7" x14ac:dyDescent="0.2">
      <c r="C24" s="3" t="s">
        <v>38</v>
      </c>
      <c r="D24" s="138"/>
      <c r="F24" s="138">
        <f>'Payroll Summary'!T107</f>
        <v>0</v>
      </c>
    </row>
    <row r="25" spans="1:7" x14ac:dyDescent="0.2">
      <c r="C25" s="3" t="s">
        <v>211</v>
      </c>
      <c r="D25" s="138"/>
      <c r="F25" s="138">
        <f>'Payroll Summary'!U107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Summary'!X107</f>
        <v>0</v>
      </c>
    </row>
    <row r="31" spans="1:7" x14ac:dyDescent="0.2">
      <c r="C31" s="123" t="s">
        <v>49</v>
      </c>
      <c r="D31" s="138"/>
      <c r="F31" s="143">
        <f>'Payroll Summary'!W107</f>
        <v>0</v>
      </c>
    </row>
    <row r="32" spans="1:7" x14ac:dyDescent="0.2">
      <c r="C32" s="123" t="s">
        <v>53</v>
      </c>
      <c r="F32" s="139">
        <f>'Payroll Summary'!Y107</f>
        <v>0</v>
      </c>
    </row>
    <row r="33" spans="1:7" x14ac:dyDescent="0.2">
      <c r="C33" s="123" t="s">
        <v>212</v>
      </c>
      <c r="F33" s="145">
        <f>'Payroll Summary'!Z107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Summary'!AB107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Summary'!E108</f>
        <v>0</v>
      </c>
    </row>
    <row r="9" spans="1:8" x14ac:dyDescent="0.2">
      <c r="A9" s="125" t="s">
        <v>16</v>
      </c>
      <c r="B9" s="125"/>
      <c r="C9" s="38">
        <f>'Payroll Summary'!B108</f>
        <v>0</v>
      </c>
    </row>
    <row r="10" spans="1:8" x14ac:dyDescent="0.2">
      <c r="A10" s="125" t="s">
        <v>17</v>
      </c>
      <c r="B10" s="125"/>
      <c r="C10" s="125">
        <f>'Payroll Summary'!C108</f>
        <v>0</v>
      </c>
      <c r="E10" s="3" t="s">
        <v>92</v>
      </c>
      <c r="F10" s="3">
        <f>'Payroll Summary'!H108</f>
        <v>0</v>
      </c>
    </row>
    <row r="11" spans="1:8" x14ac:dyDescent="0.2">
      <c r="A11" s="125" t="s">
        <v>66</v>
      </c>
      <c r="B11" s="125"/>
      <c r="C11" s="125">
        <f>'Payroll Summary'!D108</f>
        <v>0</v>
      </c>
    </row>
    <row r="12" spans="1:8" x14ac:dyDescent="0.2">
      <c r="A12" s="123" t="s">
        <v>18</v>
      </c>
      <c r="B12" s="123"/>
      <c r="C12" s="202">
        <f>'Payroll Summary'!F108</f>
        <v>0</v>
      </c>
    </row>
    <row r="13" spans="1:8" x14ac:dyDescent="0.2">
      <c r="A13" s="123" t="s">
        <v>39</v>
      </c>
      <c r="B13" s="123"/>
      <c r="C13" s="202">
        <f>'Payroll Summary'!G108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Summary'!I108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Summary'!J108</f>
        <v>0</v>
      </c>
      <c r="C18" s="123" t="s">
        <v>6</v>
      </c>
      <c r="D18" s="143"/>
      <c r="F18" s="143">
        <f>'Payroll Summary'!N108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Summary'!O108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Summary'!P108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Summary'!Q108</f>
        <v>0</v>
      </c>
    </row>
    <row r="22" spans="1:7" x14ac:dyDescent="0.2">
      <c r="C22" s="123" t="s">
        <v>54</v>
      </c>
      <c r="D22" s="143"/>
      <c r="F22" s="143">
        <f>'Payroll Summary'!R108</f>
        <v>0</v>
      </c>
    </row>
    <row r="23" spans="1:7" x14ac:dyDescent="0.2">
      <c r="C23" s="123" t="s">
        <v>52</v>
      </c>
      <c r="D23" s="143"/>
      <c r="E23" s="144"/>
      <c r="F23" s="143">
        <f>'Payroll Summary'!S108</f>
        <v>0</v>
      </c>
    </row>
    <row r="24" spans="1:7" x14ac:dyDescent="0.2">
      <c r="C24" s="3" t="s">
        <v>38</v>
      </c>
      <c r="D24" s="138"/>
      <c r="F24" s="138">
        <f>'Payroll Summary'!T108</f>
        <v>0</v>
      </c>
    </row>
    <row r="25" spans="1:7" x14ac:dyDescent="0.2">
      <c r="C25" s="3" t="s">
        <v>211</v>
      </c>
      <c r="D25" s="138"/>
      <c r="F25" s="138">
        <f>'Payroll Summary'!U108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Summary'!X108</f>
        <v>0</v>
      </c>
    </row>
    <row r="31" spans="1:7" x14ac:dyDescent="0.2">
      <c r="C31" s="123" t="s">
        <v>49</v>
      </c>
      <c r="D31" s="138"/>
      <c r="F31" s="143">
        <f>'Payroll Summary'!W108</f>
        <v>0</v>
      </c>
    </row>
    <row r="32" spans="1:7" x14ac:dyDescent="0.2">
      <c r="C32" s="123" t="s">
        <v>53</v>
      </c>
      <c r="F32" s="139">
        <f>'Payroll Summary'!Y108</f>
        <v>0</v>
      </c>
    </row>
    <row r="33" spans="1:7" x14ac:dyDescent="0.2">
      <c r="C33" s="123" t="s">
        <v>212</v>
      </c>
      <c r="F33" s="145">
        <f>'Payroll Summary'!Z108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Summary'!AB108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L163" sqref="L163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Summary'!E109</f>
        <v>0</v>
      </c>
    </row>
    <row r="9" spans="1:8" x14ac:dyDescent="0.2">
      <c r="A9" s="125" t="s">
        <v>16</v>
      </c>
      <c r="B9" s="125"/>
      <c r="C9" s="38">
        <f>'Payroll Summary'!B109</f>
        <v>0</v>
      </c>
    </row>
    <row r="10" spans="1:8" x14ac:dyDescent="0.2">
      <c r="A10" s="125" t="s">
        <v>17</v>
      </c>
      <c r="B10" s="125"/>
      <c r="C10" s="125">
        <f>'Payroll Summary'!C109</f>
        <v>0</v>
      </c>
      <c r="E10" s="3" t="s">
        <v>92</v>
      </c>
      <c r="F10" s="3">
        <f>'Payroll Summary'!H109</f>
        <v>0</v>
      </c>
    </row>
    <row r="11" spans="1:8" x14ac:dyDescent="0.2">
      <c r="A11" s="125" t="s">
        <v>66</v>
      </c>
      <c r="B11" s="125"/>
      <c r="C11" s="125">
        <f>'Payroll Summary'!D109</f>
        <v>0</v>
      </c>
    </row>
    <row r="12" spans="1:8" x14ac:dyDescent="0.2">
      <c r="A12" s="123" t="s">
        <v>18</v>
      </c>
      <c r="B12" s="123"/>
      <c r="C12" s="202">
        <f>'Payroll Summary'!F109</f>
        <v>0</v>
      </c>
    </row>
    <row r="13" spans="1:8" x14ac:dyDescent="0.2">
      <c r="A13" s="123" t="s">
        <v>39</v>
      </c>
      <c r="B13" s="123"/>
      <c r="C13" s="202">
        <f>'Payroll Summary'!G109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Summary'!I109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Summary'!J109</f>
        <v>0</v>
      </c>
      <c r="C18" s="123" t="s">
        <v>6</v>
      </c>
      <c r="D18" s="143"/>
      <c r="F18" s="143">
        <f>'Payroll Summary'!N109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Summary'!O109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Summary'!P109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Summary'!Q109</f>
        <v>0</v>
      </c>
    </row>
    <row r="22" spans="1:7" x14ac:dyDescent="0.2">
      <c r="C22" s="123" t="s">
        <v>54</v>
      </c>
      <c r="D22" s="143"/>
      <c r="F22" s="143">
        <f>'Payroll Summary'!R109</f>
        <v>0</v>
      </c>
    </row>
    <row r="23" spans="1:7" x14ac:dyDescent="0.2">
      <c r="C23" s="123" t="s">
        <v>52</v>
      </c>
      <c r="D23" s="143"/>
      <c r="E23" s="144"/>
      <c r="F23" s="143">
        <f>'Payroll Summary'!S109</f>
        <v>0</v>
      </c>
    </row>
    <row r="24" spans="1:7" x14ac:dyDescent="0.2">
      <c r="C24" s="3" t="s">
        <v>38</v>
      </c>
      <c r="D24" s="138"/>
      <c r="F24" s="138">
        <f>'Payroll Summary'!T109</f>
        <v>0</v>
      </c>
    </row>
    <row r="25" spans="1:7" x14ac:dyDescent="0.2">
      <c r="C25" s="3" t="s">
        <v>211</v>
      </c>
      <c r="D25" s="138"/>
      <c r="F25" s="138">
        <f>'Payroll Summary'!U109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Summary'!X109</f>
        <v>0</v>
      </c>
    </row>
    <row r="31" spans="1:7" x14ac:dyDescent="0.2">
      <c r="C31" s="123" t="s">
        <v>49</v>
      </c>
      <c r="D31" s="138"/>
      <c r="F31" s="143">
        <f>'Payroll Summary'!W109</f>
        <v>0</v>
      </c>
    </row>
    <row r="32" spans="1:7" x14ac:dyDescent="0.2">
      <c r="C32" s="123" t="s">
        <v>53</v>
      </c>
      <c r="F32" s="139">
        <f>'Payroll Summary'!Y109</f>
        <v>0</v>
      </c>
    </row>
    <row r="33" spans="1:7" x14ac:dyDescent="0.2">
      <c r="C33" s="123" t="s">
        <v>212</v>
      </c>
      <c r="F33" s="145">
        <f>'Payroll Summary'!Z109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Summary'!AB109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Summary'!E110</f>
        <v>0</v>
      </c>
    </row>
    <row r="9" spans="1:8" x14ac:dyDescent="0.2">
      <c r="A9" s="125" t="s">
        <v>16</v>
      </c>
      <c r="B9" s="125"/>
      <c r="C9" s="38">
        <f>'Payroll Summary'!B110</f>
        <v>0</v>
      </c>
    </row>
    <row r="10" spans="1:8" x14ac:dyDescent="0.2">
      <c r="A10" s="125" t="s">
        <v>17</v>
      </c>
      <c r="B10" s="125"/>
      <c r="C10" s="125">
        <f>'Payroll Summary'!C110</f>
        <v>0</v>
      </c>
      <c r="E10" s="3" t="s">
        <v>92</v>
      </c>
      <c r="F10" s="3">
        <f>'Payroll Summary'!H110</f>
        <v>0</v>
      </c>
    </row>
    <row r="11" spans="1:8" x14ac:dyDescent="0.2">
      <c r="A11" s="125" t="s">
        <v>66</v>
      </c>
      <c r="B11" s="125"/>
      <c r="C11" s="125">
        <f>'Payroll Summary'!D110</f>
        <v>0</v>
      </c>
    </row>
    <row r="12" spans="1:8" x14ac:dyDescent="0.2">
      <c r="A12" s="123" t="s">
        <v>18</v>
      </c>
      <c r="B12" s="123"/>
      <c r="C12" s="202">
        <f>'Payroll Summary'!F110</f>
        <v>0</v>
      </c>
    </row>
    <row r="13" spans="1:8" x14ac:dyDescent="0.2">
      <c r="A13" s="123" t="s">
        <v>39</v>
      </c>
      <c r="B13" s="123"/>
      <c r="C13" s="202">
        <f>'Payroll Summary'!G110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Summary'!I110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Summary'!J110</f>
        <v>0</v>
      </c>
      <c r="C18" s="123" t="s">
        <v>6</v>
      </c>
      <c r="D18" s="143"/>
      <c r="F18" s="143">
        <f>'Payroll Summary'!N110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Summary'!O110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Summary'!P110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Summary'!Q110</f>
        <v>0</v>
      </c>
    </row>
    <row r="22" spans="1:7" x14ac:dyDescent="0.2">
      <c r="C22" s="123" t="s">
        <v>54</v>
      </c>
      <c r="D22" s="143"/>
      <c r="F22" s="143">
        <f>'Payroll Summary'!R110</f>
        <v>0</v>
      </c>
    </row>
    <row r="23" spans="1:7" x14ac:dyDescent="0.2">
      <c r="C23" s="123" t="s">
        <v>52</v>
      </c>
      <c r="D23" s="143"/>
      <c r="E23" s="144"/>
      <c r="F23" s="143">
        <f>'Payroll Summary'!S110</f>
        <v>0</v>
      </c>
    </row>
    <row r="24" spans="1:7" x14ac:dyDescent="0.2">
      <c r="C24" s="3" t="s">
        <v>38</v>
      </c>
      <c r="D24" s="138"/>
      <c r="F24" s="138">
        <f>'Payroll Summary'!T110</f>
        <v>0</v>
      </c>
    </row>
    <row r="25" spans="1:7" x14ac:dyDescent="0.2">
      <c r="C25" s="3" t="s">
        <v>211</v>
      </c>
      <c r="D25" s="138"/>
      <c r="F25" s="138">
        <f>'Payroll Summary'!U110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Summary'!X110</f>
        <v>0</v>
      </c>
    </row>
    <row r="31" spans="1:7" x14ac:dyDescent="0.2">
      <c r="C31" s="123" t="s">
        <v>49</v>
      </c>
      <c r="D31" s="138"/>
      <c r="F31" s="143">
        <f>'Payroll Summary'!W110</f>
        <v>0</v>
      </c>
    </row>
    <row r="32" spans="1:7" x14ac:dyDescent="0.2">
      <c r="C32" s="123" t="s">
        <v>53</v>
      </c>
      <c r="F32" s="139">
        <f>'Payroll Summary'!Y110</f>
        <v>0</v>
      </c>
    </row>
    <row r="33" spans="1:7" x14ac:dyDescent="0.2">
      <c r="C33" s="123" t="s">
        <v>212</v>
      </c>
      <c r="F33" s="145">
        <f>'Payroll Summary'!Z110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Summary'!AB110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Summary'!E111</f>
        <v>0</v>
      </c>
    </row>
    <row r="9" spans="1:8" x14ac:dyDescent="0.2">
      <c r="A9" s="125" t="s">
        <v>16</v>
      </c>
      <c r="B9" s="125"/>
      <c r="C9" s="38">
        <f>'Payroll Summary'!B111</f>
        <v>0</v>
      </c>
    </row>
    <row r="10" spans="1:8" x14ac:dyDescent="0.2">
      <c r="A10" s="125" t="s">
        <v>17</v>
      </c>
      <c r="B10" s="125"/>
      <c r="C10" s="125">
        <f>'Payroll Summary'!C111</f>
        <v>0</v>
      </c>
      <c r="E10" s="3" t="s">
        <v>92</v>
      </c>
      <c r="F10" s="3">
        <f>'Payroll Summary'!H111</f>
        <v>0</v>
      </c>
    </row>
    <row r="11" spans="1:8" x14ac:dyDescent="0.2">
      <c r="A11" s="125" t="s">
        <v>66</v>
      </c>
      <c r="B11" s="125"/>
      <c r="C11" s="125">
        <f>'Payroll Summary'!D111</f>
        <v>0</v>
      </c>
    </row>
    <row r="12" spans="1:8" x14ac:dyDescent="0.2">
      <c r="A12" s="123" t="s">
        <v>18</v>
      </c>
      <c r="B12" s="123"/>
      <c r="C12" s="202">
        <f>'Payroll Summary'!F111</f>
        <v>0</v>
      </c>
    </row>
    <row r="13" spans="1:8" x14ac:dyDescent="0.2">
      <c r="A13" s="123" t="s">
        <v>39</v>
      </c>
      <c r="B13" s="123"/>
      <c r="C13" s="202">
        <f>'Payroll Summary'!G111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Summary'!I111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Summary'!J111</f>
        <v>0</v>
      </c>
      <c r="C18" s="123" t="s">
        <v>6</v>
      </c>
      <c r="D18" s="143"/>
      <c r="F18" s="143">
        <f>'Payroll Summary'!N111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Summary'!O111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Summary'!P111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Summary'!Q111</f>
        <v>0</v>
      </c>
    </row>
    <row r="22" spans="1:7" x14ac:dyDescent="0.2">
      <c r="C22" s="123" t="s">
        <v>54</v>
      </c>
      <c r="D22" s="143"/>
      <c r="F22" s="143">
        <f>'Payroll Summary'!R111</f>
        <v>0</v>
      </c>
    </row>
    <row r="23" spans="1:7" x14ac:dyDescent="0.2">
      <c r="C23" s="123" t="s">
        <v>52</v>
      </c>
      <c r="D23" s="143"/>
      <c r="E23" s="144"/>
      <c r="F23" s="143">
        <f>'Payroll Summary'!S111</f>
        <v>0</v>
      </c>
    </row>
    <row r="24" spans="1:7" x14ac:dyDescent="0.2">
      <c r="C24" s="3" t="s">
        <v>38</v>
      </c>
      <c r="D24" s="138"/>
      <c r="F24" s="138">
        <f>'Payroll Summary'!T111</f>
        <v>0</v>
      </c>
    </row>
    <row r="25" spans="1:7" x14ac:dyDescent="0.2">
      <c r="C25" s="3" t="s">
        <v>211</v>
      </c>
      <c r="D25" s="138"/>
      <c r="F25" s="138">
        <f>'Payroll Summary'!U111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Summary'!X111</f>
        <v>0</v>
      </c>
    </row>
    <row r="31" spans="1:7" x14ac:dyDescent="0.2">
      <c r="C31" s="123" t="s">
        <v>49</v>
      </c>
      <c r="D31" s="138"/>
      <c r="F31" s="143">
        <f>'Payroll Summary'!W111</f>
        <v>0</v>
      </c>
    </row>
    <row r="32" spans="1:7" x14ac:dyDescent="0.2">
      <c r="C32" s="123" t="s">
        <v>53</v>
      </c>
      <c r="F32" s="139">
        <f>'Payroll Summary'!Y111</f>
        <v>0</v>
      </c>
    </row>
    <row r="33" spans="1:7" x14ac:dyDescent="0.2">
      <c r="C33" s="123" t="s">
        <v>212</v>
      </c>
      <c r="F33" s="145">
        <f>'Payroll Summary'!Z111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Summary'!AB111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Summary'!E112</f>
        <v>0</v>
      </c>
    </row>
    <row r="9" spans="1:8" x14ac:dyDescent="0.2">
      <c r="A9" s="125" t="s">
        <v>16</v>
      </c>
      <c r="B9" s="125"/>
      <c r="C9" s="38">
        <f>'Payroll Summary'!B112</f>
        <v>0</v>
      </c>
    </row>
    <row r="10" spans="1:8" x14ac:dyDescent="0.2">
      <c r="A10" s="125" t="s">
        <v>17</v>
      </c>
      <c r="B10" s="125"/>
      <c r="C10" s="125">
        <f>'Payroll Summary'!C112</f>
        <v>0</v>
      </c>
      <c r="E10" s="3" t="s">
        <v>92</v>
      </c>
      <c r="F10" s="3">
        <f>'Payroll Summary'!H112</f>
        <v>0</v>
      </c>
    </row>
    <row r="11" spans="1:8" x14ac:dyDescent="0.2">
      <c r="A11" s="125" t="s">
        <v>66</v>
      </c>
      <c r="B11" s="125"/>
      <c r="C11" s="125">
        <f>'Payroll Summary'!D112</f>
        <v>0</v>
      </c>
    </row>
    <row r="12" spans="1:8" x14ac:dyDescent="0.2">
      <c r="A12" s="123" t="s">
        <v>18</v>
      </c>
      <c r="B12" s="123"/>
      <c r="C12" s="202">
        <f>'Payroll Summary'!F112</f>
        <v>0</v>
      </c>
    </row>
    <row r="13" spans="1:8" x14ac:dyDescent="0.2">
      <c r="A13" s="123" t="s">
        <v>39</v>
      </c>
      <c r="B13" s="123"/>
      <c r="C13" s="202">
        <f>'Payroll Summary'!G112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Summary'!I112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Summary'!J112</f>
        <v>0</v>
      </c>
      <c r="C18" s="123" t="s">
        <v>6</v>
      </c>
      <c r="D18" s="143"/>
      <c r="F18" s="143">
        <f>'Payroll Summary'!N112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Summary'!O112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Summary'!P112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Summary'!Q112</f>
        <v>0</v>
      </c>
    </row>
    <row r="22" spans="1:7" x14ac:dyDescent="0.2">
      <c r="C22" s="123" t="s">
        <v>54</v>
      </c>
      <c r="D22" s="143"/>
      <c r="F22" s="143">
        <f>'Payroll Summary'!R112</f>
        <v>0</v>
      </c>
    </row>
    <row r="23" spans="1:7" x14ac:dyDescent="0.2">
      <c r="C23" s="123" t="s">
        <v>52</v>
      </c>
      <c r="D23" s="143"/>
      <c r="E23" s="144"/>
      <c r="F23" s="143">
        <f>'Payroll Summary'!S112</f>
        <v>0</v>
      </c>
    </row>
    <row r="24" spans="1:7" x14ac:dyDescent="0.2">
      <c r="C24" s="3" t="s">
        <v>38</v>
      </c>
      <c r="D24" s="138"/>
      <c r="F24" s="138">
        <f>'Payroll Summary'!T112</f>
        <v>0</v>
      </c>
    </row>
    <row r="25" spans="1:7" x14ac:dyDescent="0.2">
      <c r="C25" s="3" t="s">
        <v>211</v>
      </c>
      <c r="D25" s="138"/>
      <c r="F25" s="138">
        <f>'Payroll Summary'!U112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Summary'!X112</f>
        <v>0</v>
      </c>
    </row>
    <row r="31" spans="1:7" x14ac:dyDescent="0.2">
      <c r="C31" s="123" t="s">
        <v>49</v>
      </c>
      <c r="D31" s="138"/>
      <c r="F31" s="143">
        <f>'Payroll Summary'!W112</f>
        <v>0</v>
      </c>
    </row>
    <row r="32" spans="1:7" x14ac:dyDescent="0.2">
      <c r="C32" s="123" t="s">
        <v>53</v>
      </c>
      <c r="F32" s="139">
        <f>'Payroll Summary'!Y112</f>
        <v>0</v>
      </c>
    </row>
    <row r="33" spans="1:7" x14ac:dyDescent="0.2">
      <c r="C33" s="123" t="s">
        <v>212</v>
      </c>
      <c r="F33" s="145">
        <f>'Payroll Summary'!Z112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Summary'!AB112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Summary'!E113</f>
        <v>0</v>
      </c>
    </row>
    <row r="9" spans="1:8" x14ac:dyDescent="0.2">
      <c r="A9" s="125" t="s">
        <v>16</v>
      </c>
      <c r="B9" s="125"/>
      <c r="C9" s="38">
        <f>'Payroll Summary'!B113</f>
        <v>0</v>
      </c>
    </row>
    <row r="10" spans="1:8" x14ac:dyDescent="0.2">
      <c r="A10" s="125" t="s">
        <v>17</v>
      </c>
      <c r="B10" s="125"/>
      <c r="C10" s="125">
        <f>'Payroll Summary'!C113</f>
        <v>0</v>
      </c>
      <c r="E10" s="3" t="s">
        <v>92</v>
      </c>
      <c r="F10" s="3">
        <f>'Payroll Summary'!H113</f>
        <v>0</v>
      </c>
    </row>
    <row r="11" spans="1:8" x14ac:dyDescent="0.2">
      <c r="A11" s="125" t="s">
        <v>66</v>
      </c>
      <c r="B11" s="125"/>
      <c r="C11" s="125">
        <f>'Payroll Summary'!D113</f>
        <v>0</v>
      </c>
    </row>
    <row r="12" spans="1:8" x14ac:dyDescent="0.2">
      <c r="A12" s="123" t="s">
        <v>18</v>
      </c>
      <c r="B12" s="123"/>
      <c r="C12" s="202">
        <f>'Payroll Summary'!F113</f>
        <v>0</v>
      </c>
    </row>
    <row r="13" spans="1:8" x14ac:dyDescent="0.2">
      <c r="A13" s="123" t="s">
        <v>39</v>
      </c>
      <c r="B13" s="123"/>
      <c r="C13" s="202">
        <f>'Payroll Summary'!G113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Summary'!I113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Summary'!J113</f>
        <v>0</v>
      </c>
      <c r="C18" s="123" t="s">
        <v>6</v>
      </c>
      <c r="D18" s="143"/>
      <c r="F18" s="143">
        <f>'Payroll Summary'!N113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Summary'!O113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Summary'!P113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Summary'!Q113</f>
        <v>0</v>
      </c>
    </row>
    <row r="22" spans="1:7" x14ac:dyDescent="0.2">
      <c r="C22" s="123" t="s">
        <v>54</v>
      </c>
      <c r="D22" s="143"/>
      <c r="F22" s="143">
        <f>'Payroll Summary'!R113</f>
        <v>0</v>
      </c>
    </row>
    <row r="23" spans="1:7" x14ac:dyDescent="0.2">
      <c r="C23" s="123" t="s">
        <v>52</v>
      </c>
      <c r="D23" s="143"/>
      <c r="E23" s="144"/>
      <c r="F23" s="143">
        <f>'Payroll Summary'!S113</f>
        <v>0</v>
      </c>
    </row>
    <row r="24" spans="1:7" x14ac:dyDescent="0.2">
      <c r="C24" s="3" t="s">
        <v>38</v>
      </c>
      <c r="D24" s="138"/>
      <c r="F24" s="138">
        <f>'Payroll Summary'!T113</f>
        <v>0</v>
      </c>
    </row>
    <row r="25" spans="1:7" x14ac:dyDescent="0.2">
      <c r="C25" s="3" t="s">
        <v>211</v>
      </c>
      <c r="D25" s="138"/>
      <c r="F25" s="138">
        <f>'Payroll Summary'!U113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Summary'!X113</f>
        <v>0</v>
      </c>
    </row>
    <row r="31" spans="1:7" x14ac:dyDescent="0.2">
      <c r="C31" s="123" t="s">
        <v>49</v>
      </c>
      <c r="D31" s="138"/>
      <c r="F31" s="143">
        <f>'Payroll Summary'!W113</f>
        <v>0</v>
      </c>
    </row>
    <row r="32" spans="1:7" x14ac:dyDescent="0.2">
      <c r="C32" s="123" t="s">
        <v>53</v>
      </c>
      <c r="F32" s="139">
        <f>'Payroll Summary'!Y113</f>
        <v>0</v>
      </c>
    </row>
    <row r="33" spans="1:7" x14ac:dyDescent="0.2">
      <c r="C33" s="123" t="s">
        <v>212</v>
      </c>
      <c r="F33" s="145">
        <f>'Payroll Summary'!Z113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Summary'!AB113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Summary'!E114</f>
        <v>0</v>
      </c>
    </row>
    <row r="9" spans="1:8" x14ac:dyDescent="0.2">
      <c r="A9" s="125" t="s">
        <v>16</v>
      </c>
      <c r="B9" s="125"/>
      <c r="C9" s="38">
        <f>'Payroll Summary'!B114</f>
        <v>0</v>
      </c>
    </row>
    <row r="10" spans="1:8" x14ac:dyDescent="0.2">
      <c r="A10" s="125" t="s">
        <v>17</v>
      </c>
      <c r="B10" s="125"/>
      <c r="C10" s="125">
        <f>'Payroll Summary'!C114</f>
        <v>0</v>
      </c>
      <c r="E10" s="3" t="s">
        <v>92</v>
      </c>
      <c r="F10" s="3">
        <f>'Payroll Summary'!H114</f>
        <v>0</v>
      </c>
    </row>
    <row r="11" spans="1:8" x14ac:dyDescent="0.2">
      <c r="A11" s="125" t="s">
        <v>66</v>
      </c>
      <c r="B11" s="125"/>
      <c r="C11" s="125">
        <f>'Payroll Summary'!D114</f>
        <v>0</v>
      </c>
    </row>
    <row r="12" spans="1:8" x14ac:dyDescent="0.2">
      <c r="A12" s="123" t="s">
        <v>18</v>
      </c>
      <c r="B12" s="123"/>
      <c r="C12" s="202">
        <f>'Payroll Summary'!F114</f>
        <v>0</v>
      </c>
    </row>
    <row r="13" spans="1:8" x14ac:dyDescent="0.2">
      <c r="A13" s="123" t="s">
        <v>39</v>
      </c>
      <c r="B13" s="123"/>
      <c r="C13" s="202">
        <f>'Payroll Summary'!G114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Summary'!I114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Summary'!J114</f>
        <v>0</v>
      </c>
      <c r="C18" s="123" t="s">
        <v>6</v>
      </c>
      <c r="D18" s="143"/>
      <c r="F18" s="143">
        <f>'Payroll Summary'!N114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Summary'!O114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Summary'!P114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Summary'!Q114</f>
        <v>0</v>
      </c>
    </row>
    <row r="22" spans="1:7" x14ac:dyDescent="0.2">
      <c r="C22" s="123" t="s">
        <v>54</v>
      </c>
      <c r="D22" s="143"/>
      <c r="F22" s="143">
        <f>'Payroll Summary'!R114</f>
        <v>0</v>
      </c>
    </row>
    <row r="23" spans="1:7" x14ac:dyDescent="0.2">
      <c r="C23" s="123" t="s">
        <v>52</v>
      </c>
      <c r="D23" s="143"/>
      <c r="E23" s="144"/>
      <c r="F23" s="143">
        <f>'Payroll Summary'!S114</f>
        <v>0</v>
      </c>
    </row>
    <row r="24" spans="1:7" x14ac:dyDescent="0.2">
      <c r="C24" s="3" t="s">
        <v>38</v>
      </c>
      <c r="D24" s="138"/>
      <c r="F24" s="138">
        <f>'Payroll Summary'!T114</f>
        <v>0</v>
      </c>
    </row>
    <row r="25" spans="1:7" x14ac:dyDescent="0.2">
      <c r="C25" s="3" t="s">
        <v>211</v>
      </c>
      <c r="D25" s="138"/>
      <c r="F25" s="138">
        <f>'Payroll Summary'!U114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Summary'!X114</f>
        <v>0</v>
      </c>
    </row>
    <row r="31" spans="1:7" x14ac:dyDescent="0.2">
      <c r="C31" s="123" t="s">
        <v>49</v>
      </c>
      <c r="D31" s="138"/>
      <c r="F31" s="143">
        <f>'Payroll Summary'!W114</f>
        <v>0</v>
      </c>
    </row>
    <row r="32" spans="1:7" x14ac:dyDescent="0.2">
      <c r="C32" s="123" t="s">
        <v>53</v>
      </c>
      <c r="F32" s="139">
        <f>'Payroll Summary'!Y114</f>
        <v>0</v>
      </c>
    </row>
    <row r="33" spans="1:7" x14ac:dyDescent="0.2">
      <c r="C33" s="123" t="s">
        <v>212</v>
      </c>
      <c r="F33" s="145">
        <f>'Payroll Summary'!Z114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Summary'!AB114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Summary'!E115</f>
        <v>0</v>
      </c>
    </row>
    <row r="9" spans="1:8" x14ac:dyDescent="0.2">
      <c r="A9" s="125" t="s">
        <v>16</v>
      </c>
      <c r="B9" s="125"/>
      <c r="C9" s="38">
        <f>'Payroll Summary'!B115</f>
        <v>0</v>
      </c>
    </row>
    <row r="10" spans="1:8" x14ac:dyDescent="0.2">
      <c r="A10" s="125" t="s">
        <v>17</v>
      </c>
      <c r="B10" s="125"/>
      <c r="C10" s="125">
        <f>'Payroll Summary'!C115</f>
        <v>0</v>
      </c>
      <c r="E10" s="3" t="s">
        <v>92</v>
      </c>
      <c r="F10" s="3">
        <f>'Payroll Summary'!H115</f>
        <v>0</v>
      </c>
    </row>
    <row r="11" spans="1:8" x14ac:dyDescent="0.2">
      <c r="A11" s="125" t="s">
        <v>66</v>
      </c>
      <c r="B11" s="125"/>
      <c r="C11" s="125">
        <f>'Payroll Summary'!D115</f>
        <v>0</v>
      </c>
    </row>
    <row r="12" spans="1:8" x14ac:dyDescent="0.2">
      <c r="A12" s="123" t="s">
        <v>18</v>
      </c>
      <c r="B12" s="123"/>
      <c r="C12" s="202">
        <f>'Payroll Summary'!F115</f>
        <v>0</v>
      </c>
    </row>
    <row r="13" spans="1:8" x14ac:dyDescent="0.2">
      <c r="A13" s="123" t="s">
        <v>39</v>
      </c>
      <c r="B13" s="123"/>
      <c r="C13" s="202">
        <f>'Payroll Summary'!G115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Summary'!I115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Summary'!J115</f>
        <v>0</v>
      </c>
      <c r="C18" s="123" t="s">
        <v>6</v>
      </c>
      <c r="D18" s="143"/>
      <c r="F18" s="143">
        <f>'Payroll Summary'!N115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Summary'!O115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Summary'!P115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Summary'!Q115</f>
        <v>0</v>
      </c>
    </row>
    <row r="22" spans="1:7" x14ac:dyDescent="0.2">
      <c r="C22" s="123" t="s">
        <v>54</v>
      </c>
      <c r="D22" s="143"/>
      <c r="F22" s="143">
        <f>'Payroll Summary'!R115</f>
        <v>0</v>
      </c>
    </row>
    <row r="23" spans="1:7" x14ac:dyDescent="0.2">
      <c r="C23" s="123" t="s">
        <v>52</v>
      </c>
      <c r="D23" s="143"/>
      <c r="E23" s="144"/>
      <c r="F23" s="143">
        <f>'Payroll Summary'!S115</f>
        <v>0</v>
      </c>
    </row>
    <row r="24" spans="1:7" x14ac:dyDescent="0.2">
      <c r="C24" s="3" t="s">
        <v>38</v>
      </c>
      <c r="D24" s="138"/>
      <c r="F24" s="138">
        <f>'Payroll Summary'!T115</f>
        <v>0</v>
      </c>
    </row>
    <row r="25" spans="1:7" x14ac:dyDescent="0.2">
      <c r="C25" s="3" t="s">
        <v>211</v>
      </c>
      <c r="D25" s="138"/>
      <c r="F25" s="138">
        <f>'Payroll Summary'!U115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Summary'!X115</f>
        <v>0</v>
      </c>
    </row>
    <row r="31" spans="1:7" x14ac:dyDescent="0.2">
      <c r="C31" s="123" t="s">
        <v>49</v>
      </c>
      <c r="D31" s="138"/>
      <c r="F31" s="143">
        <f>'Payroll Summary'!W115</f>
        <v>0</v>
      </c>
    </row>
    <row r="32" spans="1:7" x14ac:dyDescent="0.2">
      <c r="C32" s="123" t="s">
        <v>53</v>
      </c>
      <c r="F32" s="139">
        <f>'Payroll Summary'!Y115</f>
        <v>0</v>
      </c>
    </row>
    <row r="33" spans="1:7" x14ac:dyDescent="0.2">
      <c r="C33" s="123" t="s">
        <v>212</v>
      </c>
      <c r="F33" s="145">
        <f>'Payroll Summary'!Z115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Summary'!AB115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Summary'!E116</f>
        <v>0</v>
      </c>
    </row>
    <row r="9" spans="1:8" x14ac:dyDescent="0.2">
      <c r="A9" s="125" t="s">
        <v>16</v>
      </c>
      <c r="B9" s="125"/>
      <c r="C9" s="38">
        <f>'Payroll Summary'!B116</f>
        <v>0</v>
      </c>
    </row>
    <row r="10" spans="1:8" x14ac:dyDescent="0.2">
      <c r="A10" s="125" t="s">
        <v>17</v>
      </c>
      <c r="B10" s="125"/>
      <c r="C10" s="125">
        <f>'Payroll Summary'!C116</f>
        <v>0</v>
      </c>
      <c r="E10" s="3" t="s">
        <v>92</v>
      </c>
      <c r="F10" s="3">
        <f>'Payroll Summary'!H116</f>
        <v>0</v>
      </c>
    </row>
    <row r="11" spans="1:8" x14ac:dyDescent="0.2">
      <c r="A11" s="125" t="s">
        <v>66</v>
      </c>
      <c r="B11" s="125"/>
      <c r="C11" s="125">
        <f>'Payroll Summary'!D116</f>
        <v>0</v>
      </c>
    </row>
    <row r="12" spans="1:8" x14ac:dyDescent="0.2">
      <c r="A12" s="123" t="s">
        <v>18</v>
      </c>
      <c r="B12" s="123"/>
      <c r="C12" s="202">
        <f>'Payroll Summary'!F116</f>
        <v>0</v>
      </c>
    </row>
    <row r="13" spans="1:8" x14ac:dyDescent="0.2">
      <c r="A13" s="123" t="s">
        <v>39</v>
      </c>
      <c r="B13" s="123"/>
      <c r="C13" s="202">
        <f>'Payroll Summary'!G116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Summary'!I116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Summary'!J116</f>
        <v>0</v>
      </c>
      <c r="C18" s="123" t="s">
        <v>6</v>
      </c>
      <c r="D18" s="143"/>
      <c r="F18" s="143">
        <f>'Payroll Summary'!N116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Summary'!O116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Summary'!P116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Summary'!Q116</f>
        <v>0</v>
      </c>
    </row>
    <row r="22" spans="1:7" x14ac:dyDescent="0.2">
      <c r="C22" s="123" t="s">
        <v>54</v>
      </c>
      <c r="D22" s="143"/>
      <c r="F22" s="143">
        <f>'Payroll Summary'!R116</f>
        <v>0</v>
      </c>
    </row>
    <row r="23" spans="1:7" x14ac:dyDescent="0.2">
      <c r="C23" s="123" t="s">
        <v>52</v>
      </c>
      <c r="D23" s="143"/>
      <c r="E23" s="144"/>
      <c r="F23" s="143">
        <f>'Payroll Summary'!S116</f>
        <v>0</v>
      </c>
    </row>
    <row r="24" spans="1:7" x14ac:dyDescent="0.2">
      <c r="C24" s="3" t="s">
        <v>38</v>
      </c>
      <c r="D24" s="138"/>
      <c r="F24" s="138">
        <f>'Payroll Summary'!T116</f>
        <v>0</v>
      </c>
    </row>
    <row r="25" spans="1:7" x14ac:dyDescent="0.2">
      <c r="C25" s="3" t="s">
        <v>211</v>
      </c>
      <c r="D25" s="138"/>
      <c r="F25" s="138">
        <f>'Payroll Summary'!U116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Summary'!X116</f>
        <v>0</v>
      </c>
    </row>
    <row r="31" spans="1:7" x14ac:dyDescent="0.2">
      <c r="C31" s="123" t="s">
        <v>49</v>
      </c>
      <c r="D31" s="138"/>
      <c r="F31" s="143">
        <f>'Payroll Summary'!W116</f>
        <v>0</v>
      </c>
    </row>
    <row r="32" spans="1:7" x14ac:dyDescent="0.2">
      <c r="C32" s="123" t="s">
        <v>53</v>
      </c>
      <c r="F32" s="139">
        <f>'Payroll Summary'!Y116</f>
        <v>0</v>
      </c>
    </row>
    <row r="33" spans="1:7" x14ac:dyDescent="0.2">
      <c r="C33" s="123" t="s">
        <v>212</v>
      </c>
      <c r="F33" s="145">
        <f>'Payroll Summary'!Z116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Summary'!AB116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Summary'!E117</f>
        <v>0</v>
      </c>
    </row>
    <row r="9" spans="1:8" x14ac:dyDescent="0.2">
      <c r="A9" s="125" t="s">
        <v>16</v>
      </c>
      <c r="B9" s="125"/>
      <c r="C9" s="38">
        <f>'Payroll Summary'!B117</f>
        <v>0</v>
      </c>
    </row>
    <row r="10" spans="1:8" x14ac:dyDescent="0.2">
      <c r="A10" s="125" t="s">
        <v>17</v>
      </c>
      <c r="B10" s="125"/>
      <c r="C10" s="125">
        <f>'Payroll Summary'!C117</f>
        <v>0</v>
      </c>
      <c r="E10" s="3" t="s">
        <v>92</v>
      </c>
      <c r="F10" s="3">
        <f>'Payroll Summary'!H117</f>
        <v>0</v>
      </c>
    </row>
    <row r="11" spans="1:8" x14ac:dyDescent="0.2">
      <c r="A11" s="125" t="s">
        <v>66</v>
      </c>
      <c r="B11" s="125"/>
      <c r="C11" s="125">
        <f>'Payroll Summary'!D117</f>
        <v>0</v>
      </c>
    </row>
    <row r="12" spans="1:8" x14ac:dyDescent="0.2">
      <c r="A12" s="123" t="s">
        <v>18</v>
      </c>
      <c r="B12" s="123"/>
      <c r="C12" s="202">
        <f>'Payroll Summary'!F117</f>
        <v>0</v>
      </c>
    </row>
    <row r="13" spans="1:8" x14ac:dyDescent="0.2">
      <c r="A13" s="123" t="s">
        <v>39</v>
      </c>
      <c r="B13" s="123"/>
      <c r="C13" s="202">
        <f>'Payroll Summary'!G117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Summary'!I117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Summary'!J117</f>
        <v>0</v>
      </c>
      <c r="C18" s="123" t="s">
        <v>6</v>
      </c>
      <c r="D18" s="143"/>
      <c r="F18" s="143">
        <f>'Payroll Summary'!N117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Summary'!O117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Summary'!P117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Summary'!Q117</f>
        <v>0</v>
      </c>
    </row>
    <row r="22" spans="1:7" x14ac:dyDescent="0.2">
      <c r="C22" s="123" t="s">
        <v>54</v>
      </c>
      <c r="D22" s="143"/>
      <c r="F22" s="143">
        <f>'Payroll Summary'!R117</f>
        <v>0</v>
      </c>
    </row>
    <row r="23" spans="1:7" x14ac:dyDescent="0.2">
      <c r="C23" s="123" t="s">
        <v>52</v>
      </c>
      <c r="D23" s="143"/>
      <c r="E23" s="144"/>
      <c r="F23" s="143">
        <f>'Payroll Summary'!S117</f>
        <v>0</v>
      </c>
    </row>
    <row r="24" spans="1:7" x14ac:dyDescent="0.2">
      <c r="C24" s="3" t="s">
        <v>38</v>
      </c>
      <c r="D24" s="138"/>
      <c r="F24" s="138">
        <f>'Payroll Summary'!T117</f>
        <v>0</v>
      </c>
    </row>
    <row r="25" spans="1:7" x14ac:dyDescent="0.2">
      <c r="C25" s="3" t="s">
        <v>211</v>
      </c>
      <c r="D25" s="138"/>
      <c r="F25" s="138">
        <f>'Payroll Summary'!U117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Summary'!X117</f>
        <v>0</v>
      </c>
    </row>
    <row r="31" spans="1:7" x14ac:dyDescent="0.2">
      <c r="C31" s="123" t="s">
        <v>49</v>
      </c>
      <c r="D31" s="138"/>
      <c r="F31" s="143">
        <f>'Payroll Summary'!W117</f>
        <v>0</v>
      </c>
    </row>
    <row r="32" spans="1:7" x14ac:dyDescent="0.2">
      <c r="C32" s="123" t="s">
        <v>53</v>
      </c>
      <c r="F32" s="139">
        <f>'Payroll Summary'!Y117</f>
        <v>0</v>
      </c>
    </row>
    <row r="33" spans="1:7" x14ac:dyDescent="0.2">
      <c r="C33" s="123" t="s">
        <v>212</v>
      </c>
      <c r="F33" s="145">
        <f>'Payroll Summary'!Z117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Summary'!AB117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Summary'!E118</f>
        <v>0</v>
      </c>
    </row>
    <row r="9" spans="1:8" x14ac:dyDescent="0.2">
      <c r="A9" s="125" t="s">
        <v>16</v>
      </c>
      <c r="B9" s="125"/>
      <c r="C9" s="38">
        <f>'Payroll Summary'!B118</f>
        <v>0</v>
      </c>
    </row>
    <row r="10" spans="1:8" x14ac:dyDescent="0.2">
      <c r="A10" s="125" t="s">
        <v>17</v>
      </c>
      <c r="B10" s="125"/>
      <c r="C10" s="125">
        <f>'Payroll Summary'!C118</f>
        <v>0</v>
      </c>
      <c r="E10" s="3" t="s">
        <v>92</v>
      </c>
      <c r="F10" s="3">
        <f>'Payroll Summary'!H118</f>
        <v>0</v>
      </c>
    </row>
    <row r="11" spans="1:8" x14ac:dyDescent="0.2">
      <c r="A11" s="125" t="s">
        <v>66</v>
      </c>
      <c r="B11" s="125"/>
      <c r="C11" s="125">
        <f>'Payroll Summary'!D118</f>
        <v>0</v>
      </c>
    </row>
    <row r="12" spans="1:8" x14ac:dyDescent="0.2">
      <c r="A12" s="123" t="s">
        <v>18</v>
      </c>
      <c r="B12" s="123"/>
      <c r="C12" s="202">
        <f>'Payroll Summary'!F118</f>
        <v>0</v>
      </c>
    </row>
    <row r="13" spans="1:8" x14ac:dyDescent="0.2">
      <c r="A13" s="123" t="s">
        <v>39</v>
      </c>
      <c r="B13" s="123"/>
      <c r="C13" s="202">
        <f>'Payroll Summary'!G118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Summary'!I118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Summary'!J118</f>
        <v>0</v>
      </c>
      <c r="C18" s="123" t="s">
        <v>6</v>
      </c>
      <c r="D18" s="143"/>
      <c r="F18" s="143">
        <f>'Payroll Summary'!N118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Summary'!O118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Summary'!P118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Summary'!Q118</f>
        <v>0</v>
      </c>
    </row>
    <row r="22" spans="1:7" x14ac:dyDescent="0.2">
      <c r="C22" s="123" t="s">
        <v>54</v>
      </c>
      <c r="D22" s="143"/>
      <c r="F22" s="143">
        <f>'Payroll Summary'!R118</f>
        <v>0</v>
      </c>
    </row>
    <row r="23" spans="1:7" x14ac:dyDescent="0.2">
      <c r="C23" s="123" t="s">
        <v>52</v>
      </c>
      <c r="D23" s="143"/>
      <c r="E23" s="144"/>
      <c r="F23" s="143">
        <f>'Payroll Summary'!S118</f>
        <v>0</v>
      </c>
    </row>
    <row r="24" spans="1:7" x14ac:dyDescent="0.2">
      <c r="C24" s="3" t="s">
        <v>38</v>
      </c>
      <c r="D24" s="138"/>
      <c r="F24" s="138">
        <f>'Payroll Summary'!T118</f>
        <v>0</v>
      </c>
    </row>
    <row r="25" spans="1:7" x14ac:dyDescent="0.2">
      <c r="C25" s="3" t="s">
        <v>211</v>
      </c>
      <c r="D25" s="138"/>
      <c r="F25" s="138">
        <f>'Payroll Summary'!U118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Summary'!X118</f>
        <v>0</v>
      </c>
    </row>
    <row r="31" spans="1:7" x14ac:dyDescent="0.2">
      <c r="C31" s="123" t="s">
        <v>49</v>
      </c>
      <c r="D31" s="138"/>
      <c r="F31" s="143">
        <f>'Payroll Summary'!W118</f>
        <v>0</v>
      </c>
    </row>
    <row r="32" spans="1:7" x14ac:dyDescent="0.2">
      <c r="C32" s="123" t="s">
        <v>53</v>
      </c>
      <c r="F32" s="139">
        <f>'Payroll Summary'!Y118</f>
        <v>0</v>
      </c>
    </row>
    <row r="33" spans="1:7" x14ac:dyDescent="0.2">
      <c r="C33" s="123" t="s">
        <v>212</v>
      </c>
      <c r="F33" s="145">
        <f>'Payroll Summary'!Z118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Summary'!AB118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Summary'!E119</f>
        <v>0</v>
      </c>
    </row>
    <row r="9" spans="1:8" x14ac:dyDescent="0.2">
      <c r="A9" s="125" t="s">
        <v>16</v>
      </c>
      <c r="B9" s="125"/>
      <c r="C9" s="38">
        <f>'Payroll Summary'!B119</f>
        <v>0</v>
      </c>
    </row>
    <row r="10" spans="1:8" x14ac:dyDescent="0.2">
      <c r="A10" s="125" t="s">
        <v>17</v>
      </c>
      <c r="B10" s="125"/>
      <c r="C10" s="125">
        <f>'Payroll Summary'!C119</f>
        <v>0</v>
      </c>
      <c r="E10" s="3" t="s">
        <v>92</v>
      </c>
      <c r="F10" s="3">
        <f>'Payroll Summary'!H119</f>
        <v>0</v>
      </c>
    </row>
    <row r="11" spans="1:8" x14ac:dyDescent="0.2">
      <c r="A11" s="125" t="s">
        <v>66</v>
      </c>
      <c r="B11" s="125"/>
      <c r="C11" s="125">
        <f>'Payroll Summary'!D119</f>
        <v>0</v>
      </c>
    </row>
    <row r="12" spans="1:8" x14ac:dyDescent="0.2">
      <c r="A12" s="123" t="s">
        <v>18</v>
      </c>
      <c r="B12" s="123"/>
      <c r="C12" s="202">
        <f>'Payroll Summary'!F119</f>
        <v>0</v>
      </c>
    </row>
    <row r="13" spans="1:8" x14ac:dyDescent="0.2">
      <c r="A13" s="123" t="s">
        <v>39</v>
      </c>
      <c r="B13" s="123"/>
      <c r="C13" s="202">
        <f>'Payroll Summary'!G119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Summary'!I119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Summary'!J119</f>
        <v>0</v>
      </c>
      <c r="C18" s="123" t="s">
        <v>6</v>
      </c>
      <c r="D18" s="143"/>
      <c r="F18" s="143">
        <f>'Payroll Summary'!N119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Summary'!O119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Summary'!P119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Summary'!Q119</f>
        <v>0</v>
      </c>
    </row>
    <row r="22" spans="1:7" x14ac:dyDescent="0.2">
      <c r="C22" s="123" t="s">
        <v>54</v>
      </c>
      <c r="D22" s="143"/>
      <c r="F22" s="143">
        <f>'Payroll Summary'!R119</f>
        <v>0</v>
      </c>
    </row>
    <row r="23" spans="1:7" x14ac:dyDescent="0.2">
      <c r="C23" s="123" t="s">
        <v>52</v>
      </c>
      <c r="D23" s="143"/>
      <c r="E23" s="144"/>
      <c r="F23" s="143">
        <f>'Payroll Summary'!S119</f>
        <v>0</v>
      </c>
    </row>
    <row r="24" spans="1:7" x14ac:dyDescent="0.2">
      <c r="C24" s="3" t="s">
        <v>38</v>
      </c>
      <c r="D24" s="138"/>
      <c r="F24" s="138">
        <f>'Payroll Summary'!T119</f>
        <v>0</v>
      </c>
    </row>
    <row r="25" spans="1:7" x14ac:dyDescent="0.2">
      <c r="C25" s="3" t="s">
        <v>211</v>
      </c>
      <c r="D25" s="138"/>
      <c r="F25" s="138">
        <f>'Payroll Summary'!U119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Summary'!X119</f>
        <v>0</v>
      </c>
    </row>
    <row r="31" spans="1:7" x14ac:dyDescent="0.2">
      <c r="C31" s="123" t="s">
        <v>49</v>
      </c>
      <c r="D31" s="138"/>
      <c r="F31" s="143">
        <f>'Payroll Summary'!W119</f>
        <v>0</v>
      </c>
    </row>
    <row r="32" spans="1:7" x14ac:dyDescent="0.2">
      <c r="C32" s="123" t="s">
        <v>53</v>
      </c>
      <c r="F32" s="139">
        <f>'Payroll Summary'!Y119</f>
        <v>0</v>
      </c>
    </row>
    <row r="33" spans="1:7" x14ac:dyDescent="0.2">
      <c r="C33" s="123" t="s">
        <v>212</v>
      </c>
      <c r="F33" s="145">
        <f>'Payroll Summary'!Z119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Summary'!AB119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Summary'!E120</f>
        <v>0</v>
      </c>
    </row>
    <row r="9" spans="1:8" x14ac:dyDescent="0.2">
      <c r="A9" s="125" t="s">
        <v>16</v>
      </c>
      <c r="B9" s="125"/>
      <c r="C9" s="38">
        <f>'Payroll Summary'!B120</f>
        <v>0</v>
      </c>
    </row>
    <row r="10" spans="1:8" x14ac:dyDescent="0.2">
      <c r="A10" s="125" t="s">
        <v>17</v>
      </c>
      <c r="B10" s="125"/>
      <c r="C10" s="125">
        <f>'Payroll Summary'!C120</f>
        <v>0</v>
      </c>
      <c r="E10" s="3" t="s">
        <v>92</v>
      </c>
      <c r="F10" s="3">
        <f>'Payroll Summary'!H120</f>
        <v>0</v>
      </c>
    </row>
    <row r="11" spans="1:8" x14ac:dyDescent="0.2">
      <c r="A11" s="125" t="s">
        <v>66</v>
      </c>
      <c r="B11" s="125"/>
      <c r="C11" s="125">
        <f>'Payroll Summary'!D120</f>
        <v>0</v>
      </c>
    </row>
    <row r="12" spans="1:8" x14ac:dyDescent="0.2">
      <c r="A12" s="123" t="s">
        <v>18</v>
      </c>
      <c r="B12" s="123"/>
      <c r="C12" s="202">
        <f>'Payroll Summary'!F120</f>
        <v>0</v>
      </c>
    </row>
    <row r="13" spans="1:8" x14ac:dyDescent="0.2">
      <c r="A13" s="123" t="s">
        <v>39</v>
      </c>
      <c r="B13" s="123"/>
      <c r="C13" s="202">
        <f>'Payroll Summary'!G120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Summary'!I120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Summary'!J120</f>
        <v>0</v>
      </c>
      <c r="C18" s="123" t="s">
        <v>6</v>
      </c>
      <c r="D18" s="143"/>
      <c r="F18" s="143">
        <f>'Payroll Summary'!N120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Summary'!O120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Summary'!P120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Summary'!Q120</f>
        <v>0</v>
      </c>
    </row>
    <row r="22" spans="1:7" x14ac:dyDescent="0.2">
      <c r="C22" s="123" t="s">
        <v>54</v>
      </c>
      <c r="D22" s="143"/>
      <c r="F22" s="143">
        <f>'Payroll Summary'!R120</f>
        <v>0</v>
      </c>
    </row>
    <row r="23" spans="1:7" x14ac:dyDescent="0.2">
      <c r="C23" s="123" t="s">
        <v>52</v>
      </c>
      <c r="D23" s="143"/>
      <c r="E23" s="144"/>
      <c r="F23" s="143">
        <f>'Payroll Summary'!S120</f>
        <v>0</v>
      </c>
    </row>
    <row r="24" spans="1:7" x14ac:dyDescent="0.2">
      <c r="C24" s="3" t="s">
        <v>38</v>
      </c>
      <c r="D24" s="138"/>
      <c r="F24" s="138">
        <f>'Payroll Summary'!T120</f>
        <v>0</v>
      </c>
    </row>
    <row r="25" spans="1:7" x14ac:dyDescent="0.2">
      <c r="C25" s="3" t="s">
        <v>211</v>
      </c>
      <c r="D25" s="138"/>
      <c r="F25" s="138">
        <f>'Payroll Summary'!U120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Summary'!X120</f>
        <v>0</v>
      </c>
    </row>
    <row r="31" spans="1:7" x14ac:dyDescent="0.2">
      <c r="C31" s="123" t="s">
        <v>49</v>
      </c>
      <c r="D31" s="138"/>
      <c r="F31" s="143">
        <f>'Payroll Summary'!W120</f>
        <v>0</v>
      </c>
    </row>
    <row r="32" spans="1:7" x14ac:dyDescent="0.2">
      <c r="C32" s="123" t="s">
        <v>53</v>
      </c>
      <c r="F32" s="139">
        <f>'Payroll Summary'!Y120</f>
        <v>0</v>
      </c>
    </row>
    <row r="33" spans="1:7" x14ac:dyDescent="0.2">
      <c r="C33" s="123" t="s">
        <v>212</v>
      </c>
      <c r="F33" s="145">
        <f>'Payroll Summary'!Z120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Summary'!AB120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Summary'!E121</f>
        <v>0</v>
      </c>
    </row>
    <row r="9" spans="1:8" x14ac:dyDescent="0.2">
      <c r="A9" s="125" t="s">
        <v>16</v>
      </c>
      <c r="B9" s="125"/>
      <c r="C9" s="38">
        <f>'Payroll Summary'!B121</f>
        <v>0</v>
      </c>
    </row>
    <row r="10" spans="1:8" x14ac:dyDescent="0.2">
      <c r="A10" s="125" t="s">
        <v>17</v>
      </c>
      <c r="B10" s="125"/>
      <c r="C10" s="125">
        <f>'Payroll Summary'!C121</f>
        <v>0</v>
      </c>
      <c r="E10" s="3" t="s">
        <v>92</v>
      </c>
      <c r="F10" s="3">
        <f>'Payroll Summary'!H121</f>
        <v>0</v>
      </c>
    </row>
    <row r="11" spans="1:8" x14ac:dyDescent="0.2">
      <c r="A11" s="125" t="s">
        <v>66</v>
      </c>
      <c r="B11" s="125"/>
      <c r="C11" s="125">
        <f>'Payroll Summary'!D121</f>
        <v>0</v>
      </c>
    </row>
    <row r="12" spans="1:8" x14ac:dyDescent="0.2">
      <c r="A12" s="123" t="s">
        <v>18</v>
      </c>
      <c r="B12" s="123"/>
      <c r="C12" s="202">
        <f>'Payroll Summary'!F121</f>
        <v>0</v>
      </c>
    </row>
    <row r="13" spans="1:8" x14ac:dyDescent="0.2">
      <c r="A13" s="123" t="s">
        <v>39</v>
      </c>
      <c r="B13" s="123"/>
      <c r="C13" s="202">
        <f>'Payroll Summary'!G121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Summary'!I121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Summary'!J121</f>
        <v>0</v>
      </c>
      <c r="C18" s="123" t="s">
        <v>6</v>
      </c>
      <c r="D18" s="143"/>
      <c r="F18" s="143">
        <f>'Payroll Summary'!N121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Summary'!O121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Summary'!P121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Summary'!Q121</f>
        <v>0</v>
      </c>
    </row>
    <row r="22" spans="1:7" x14ac:dyDescent="0.2">
      <c r="C22" s="123" t="s">
        <v>54</v>
      </c>
      <c r="D22" s="143"/>
      <c r="F22" s="143">
        <f>'Payroll Summary'!R121</f>
        <v>0</v>
      </c>
    </row>
    <row r="23" spans="1:7" x14ac:dyDescent="0.2">
      <c r="C23" s="123" t="s">
        <v>52</v>
      </c>
      <c r="D23" s="143"/>
      <c r="E23" s="144"/>
      <c r="F23" s="143">
        <f>'Payroll Summary'!S121</f>
        <v>0</v>
      </c>
    </row>
    <row r="24" spans="1:7" x14ac:dyDescent="0.2">
      <c r="C24" s="3" t="s">
        <v>38</v>
      </c>
      <c r="D24" s="138"/>
      <c r="F24" s="138">
        <f>'Payroll Summary'!T121</f>
        <v>0</v>
      </c>
    </row>
    <row r="25" spans="1:7" x14ac:dyDescent="0.2">
      <c r="C25" s="3" t="s">
        <v>211</v>
      </c>
      <c r="D25" s="138"/>
      <c r="F25" s="138">
        <f>'Payroll Summary'!U121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Summary'!X121</f>
        <v>0</v>
      </c>
    </row>
    <row r="31" spans="1:7" x14ac:dyDescent="0.2">
      <c r="C31" s="123" t="s">
        <v>49</v>
      </c>
      <c r="D31" s="138"/>
      <c r="F31" s="143">
        <f>'Payroll Summary'!W121</f>
        <v>0</v>
      </c>
    </row>
    <row r="32" spans="1:7" x14ac:dyDescent="0.2">
      <c r="C32" s="123" t="s">
        <v>53</v>
      </c>
      <c r="F32" s="139">
        <f>'Payroll Summary'!Y121</f>
        <v>0</v>
      </c>
    </row>
    <row r="33" spans="1:7" x14ac:dyDescent="0.2">
      <c r="C33" s="123" t="s">
        <v>212</v>
      </c>
      <c r="F33" s="145">
        <f>'Payroll Summary'!Z121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Summary'!AB121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Summary'!E122</f>
        <v>0</v>
      </c>
    </row>
    <row r="9" spans="1:8" x14ac:dyDescent="0.2">
      <c r="A9" s="125" t="s">
        <v>16</v>
      </c>
      <c r="B9" s="125"/>
      <c r="C9" s="38">
        <f>'Payroll Summary'!B122</f>
        <v>0</v>
      </c>
    </row>
    <row r="10" spans="1:8" x14ac:dyDescent="0.2">
      <c r="A10" s="125" t="s">
        <v>17</v>
      </c>
      <c r="B10" s="125"/>
      <c r="C10" s="125">
        <f>'Payroll Summary'!C122</f>
        <v>0</v>
      </c>
      <c r="E10" s="3" t="s">
        <v>92</v>
      </c>
      <c r="F10" s="3">
        <f>'Payroll Summary'!H122</f>
        <v>0</v>
      </c>
    </row>
    <row r="11" spans="1:8" x14ac:dyDescent="0.2">
      <c r="A11" s="125" t="s">
        <v>66</v>
      </c>
      <c r="B11" s="125"/>
      <c r="C11" s="125">
        <f>'Payroll Summary'!D122</f>
        <v>0</v>
      </c>
    </row>
    <row r="12" spans="1:8" x14ac:dyDescent="0.2">
      <c r="A12" s="123" t="s">
        <v>18</v>
      </c>
      <c r="B12" s="123"/>
      <c r="C12" s="202">
        <f>'Payroll Summary'!F122</f>
        <v>0</v>
      </c>
    </row>
    <row r="13" spans="1:8" x14ac:dyDescent="0.2">
      <c r="A13" s="123" t="s">
        <v>39</v>
      </c>
      <c r="B13" s="123"/>
      <c r="C13" s="202">
        <f>'Payroll Summary'!G122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Summary'!I122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Summary'!J122</f>
        <v>0</v>
      </c>
      <c r="C18" s="123" t="s">
        <v>6</v>
      </c>
      <c r="D18" s="143"/>
      <c r="F18" s="143">
        <f>'Payroll Summary'!N122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Summary'!O122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Summary'!P122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Summary'!Q122</f>
        <v>0</v>
      </c>
    </row>
    <row r="22" spans="1:7" x14ac:dyDescent="0.2">
      <c r="C22" s="123" t="s">
        <v>54</v>
      </c>
      <c r="D22" s="143"/>
      <c r="F22" s="143">
        <f>'Payroll Summary'!R122</f>
        <v>0</v>
      </c>
    </row>
    <row r="23" spans="1:7" x14ac:dyDescent="0.2">
      <c r="C23" s="123" t="s">
        <v>52</v>
      </c>
      <c r="D23" s="143"/>
      <c r="E23" s="144"/>
      <c r="F23" s="143">
        <f>'Payroll Summary'!S122</f>
        <v>0</v>
      </c>
    </row>
    <row r="24" spans="1:7" x14ac:dyDescent="0.2">
      <c r="C24" s="3" t="s">
        <v>38</v>
      </c>
      <c r="D24" s="138"/>
      <c r="F24" s="138">
        <f>'Payroll Summary'!T122</f>
        <v>0</v>
      </c>
    </row>
    <row r="25" spans="1:7" x14ac:dyDescent="0.2">
      <c r="C25" s="3" t="s">
        <v>211</v>
      </c>
      <c r="D25" s="138"/>
      <c r="F25" s="138">
        <f>'Payroll Summary'!U122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Summary'!X122</f>
        <v>0</v>
      </c>
    </row>
    <row r="31" spans="1:7" x14ac:dyDescent="0.2">
      <c r="C31" s="123" t="s">
        <v>49</v>
      </c>
      <c r="D31" s="138"/>
      <c r="F31" s="143">
        <f>'Payroll Summary'!W122</f>
        <v>0</v>
      </c>
    </row>
    <row r="32" spans="1:7" x14ac:dyDescent="0.2">
      <c r="C32" s="123" t="s">
        <v>53</v>
      </c>
      <c r="F32" s="139">
        <f>'Payroll Summary'!Y122</f>
        <v>0</v>
      </c>
    </row>
    <row r="33" spans="1:7" x14ac:dyDescent="0.2">
      <c r="C33" s="123" t="s">
        <v>212</v>
      </c>
      <c r="F33" s="145">
        <f>'Payroll Summary'!Z122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Summary'!AB122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Summary'!E123</f>
        <v>0</v>
      </c>
    </row>
    <row r="9" spans="1:8" x14ac:dyDescent="0.2">
      <c r="A9" s="125" t="s">
        <v>16</v>
      </c>
      <c r="B9" s="125"/>
      <c r="C9" s="38">
        <f>'Payroll Summary'!B123</f>
        <v>0</v>
      </c>
    </row>
    <row r="10" spans="1:8" x14ac:dyDescent="0.2">
      <c r="A10" s="125" t="s">
        <v>17</v>
      </c>
      <c r="B10" s="125"/>
      <c r="C10" s="125">
        <f>'Payroll Summary'!C123</f>
        <v>0</v>
      </c>
      <c r="E10" s="3" t="s">
        <v>92</v>
      </c>
      <c r="F10" s="3">
        <f>'Payroll Summary'!H123</f>
        <v>0</v>
      </c>
    </row>
    <row r="11" spans="1:8" x14ac:dyDescent="0.2">
      <c r="A11" s="125" t="s">
        <v>66</v>
      </c>
      <c r="B11" s="125"/>
      <c r="C11" s="125">
        <f>'Payroll Summary'!D123</f>
        <v>0</v>
      </c>
    </row>
    <row r="12" spans="1:8" x14ac:dyDescent="0.2">
      <c r="A12" s="123" t="s">
        <v>18</v>
      </c>
      <c r="B12" s="123"/>
      <c r="C12" s="202">
        <f>'Payroll Summary'!F123</f>
        <v>0</v>
      </c>
    </row>
    <row r="13" spans="1:8" x14ac:dyDescent="0.2">
      <c r="A13" s="123" t="s">
        <v>39</v>
      </c>
      <c r="B13" s="123"/>
      <c r="C13" s="202">
        <f>'Payroll Summary'!G123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Summary'!I123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Summary'!J123</f>
        <v>0</v>
      </c>
      <c r="C18" s="123" t="s">
        <v>6</v>
      </c>
      <c r="D18" s="143"/>
      <c r="F18" s="143">
        <f>'Payroll Summary'!N123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Summary'!O123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Summary'!P123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Summary'!Q123</f>
        <v>0</v>
      </c>
    </row>
    <row r="22" spans="1:7" x14ac:dyDescent="0.2">
      <c r="C22" s="123" t="s">
        <v>54</v>
      </c>
      <c r="D22" s="143"/>
      <c r="F22" s="143">
        <f>'Payroll Summary'!R123</f>
        <v>0</v>
      </c>
    </row>
    <row r="23" spans="1:7" x14ac:dyDescent="0.2">
      <c r="C23" s="123" t="s">
        <v>52</v>
      </c>
      <c r="D23" s="143"/>
      <c r="E23" s="144"/>
      <c r="F23" s="143">
        <f>'Payroll Summary'!S123</f>
        <v>0</v>
      </c>
    </row>
    <row r="24" spans="1:7" x14ac:dyDescent="0.2">
      <c r="C24" s="3" t="s">
        <v>38</v>
      </c>
      <c r="D24" s="138"/>
      <c r="F24" s="138">
        <f>'Payroll Summary'!T123</f>
        <v>0</v>
      </c>
    </row>
    <row r="25" spans="1:7" x14ac:dyDescent="0.2">
      <c r="C25" s="3" t="s">
        <v>211</v>
      </c>
      <c r="D25" s="138"/>
      <c r="F25" s="138">
        <f>'Payroll Summary'!U123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Summary'!X123</f>
        <v>0</v>
      </c>
    </row>
    <row r="31" spans="1:7" x14ac:dyDescent="0.2">
      <c r="C31" s="123" t="s">
        <v>49</v>
      </c>
      <c r="D31" s="138"/>
      <c r="F31" s="143">
        <f>'Payroll Summary'!W123</f>
        <v>0</v>
      </c>
    </row>
    <row r="32" spans="1:7" x14ac:dyDescent="0.2">
      <c r="C32" s="123" t="s">
        <v>53</v>
      </c>
      <c r="F32" s="139">
        <f>'Payroll Summary'!Y123</f>
        <v>0</v>
      </c>
    </row>
    <row r="33" spans="1:7" x14ac:dyDescent="0.2">
      <c r="C33" s="123" t="s">
        <v>212</v>
      </c>
      <c r="F33" s="145">
        <f>'Payroll Summary'!Z123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Summary'!AB123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Summary'!E124</f>
        <v>0</v>
      </c>
    </row>
    <row r="9" spans="1:8" x14ac:dyDescent="0.2">
      <c r="A9" s="125" t="s">
        <v>16</v>
      </c>
      <c r="B9" s="125"/>
      <c r="C9" s="38">
        <f>'Payroll Summary'!B124</f>
        <v>0</v>
      </c>
    </row>
    <row r="10" spans="1:8" x14ac:dyDescent="0.2">
      <c r="A10" s="125" t="s">
        <v>17</v>
      </c>
      <c r="B10" s="125"/>
      <c r="C10" s="125">
        <f>'Payroll Summary'!C124</f>
        <v>0</v>
      </c>
      <c r="E10" s="3" t="s">
        <v>92</v>
      </c>
      <c r="F10" s="3">
        <f>'Payroll Summary'!H124</f>
        <v>0</v>
      </c>
    </row>
    <row r="11" spans="1:8" x14ac:dyDescent="0.2">
      <c r="A11" s="125" t="s">
        <v>66</v>
      </c>
      <c r="B11" s="125"/>
      <c r="C11" s="125">
        <f>'Payroll Summary'!D124</f>
        <v>0</v>
      </c>
    </row>
    <row r="12" spans="1:8" x14ac:dyDescent="0.2">
      <c r="A12" s="123" t="s">
        <v>18</v>
      </c>
      <c r="B12" s="123"/>
      <c r="C12" s="202">
        <f>'Payroll Summary'!F124</f>
        <v>0</v>
      </c>
    </row>
    <row r="13" spans="1:8" x14ac:dyDescent="0.2">
      <c r="A13" s="123" t="s">
        <v>39</v>
      </c>
      <c r="B13" s="123"/>
      <c r="C13" s="202">
        <f>'Payroll Summary'!G124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Summary'!I124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Summary'!J124</f>
        <v>0</v>
      </c>
      <c r="C18" s="123" t="s">
        <v>6</v>
      </c>
      <c r="D18" s="143"/>
      <c r="F18" s="143">
        <f>'Payroll Summary'!N124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Summary'!O124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Summary'!P124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Summary'!Q124</f>
        <v>0</v>
      </c>
    </row>
    <row r="22" spans="1:7" x14ac:dyDescent="0.2">
      <c r="C22" s="123" t="s">
        <v>54</v>
      </c>
      <c r="D22" s="143"/>
      <c r="F22" s="143">
        <f>'Payroll Summary'!R124</f>
        <v>0</v>
      </c>
    </row>
    <row r="23" spans="1:7" x14ac:dyDescent="0.2">
      <c r="C23" s="123" t="s">
        <v>52</v>
      </c>
      <c r="D23" s="143"/>
      <c r="E23" s="144"/>
      <c r="F23" s="143">
        <f>'Payroll Summary'!S124</f>
        <v>0</v>
      </c>
    </row>
    <row r="24" spans="1:7" x14ac:dyDescent="0.2">
      <c r="C24" s="3" t="s">
        <v>38</v>
      </c>
      <c r="D24" s="138"/>
      <c r="F24" s="138">
        <f>'Payroll Summary'!T124</f>
        <v>0</v>
      </c>
    </row>
    <row r="25" spans="1:7" x14ac:dyDescent="0.2">
      <c r="C25" s="3" t="s">
        <v>211</v>
      </c>
      <c r="D25" s="138"/>
      <c r="F25" s="138">
        <f>'Payroll Summary'!U124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Summary'!X124</f>
        <v>0</v>
      </c>
    </row>
    <row r="31" spans="1:7" x14ac:dyDescent="0.2">
      <c r="C31" s="123" t="s">
        <v>49</v>
      </c>
      <c r="D31" s="138"/>
      <c r="F31" s="143">
        <f>'Payroll Summary'!W124</f>
        <v>0</v>
      </c>
    </row>
    <row r="32" spans="1:7" x14ac:dyDescent="0.2">
      <c r="C32" s="123" t="s">
        <v>53</v>
      </c>
      <c r="F32" s="139">
        <f>'Payroll Summary'!Y124</f>
        <v>0</v>
      </c>
    </row>
    <row r="33" spans="1:7" x14ac:dyDescent="0.2">
      <c r="C33" s="123" t="s">
        <v>212</v>
      </c>
      <c r="F33" s="145">
        <f>'Payroll Summary'!Z124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Summary'!AB124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Summary'!E125</f>
        <v>0</v>
      </c>
    </row>
    <row r="9" spans="1:8" x14ac:dyDescent="0.2">
      <c r="A9" s="125" t="s">
        <v>16</v>
      </c>
      <c r="B9" s="125"/>
      <c r="C9" s="38">
        <f>'Payroll Summary'!B125</f>
        <v>0</v>
      </c>
    </row>
    <row r="10" spans="1:8" x14ac:dyDescent="0.2">
      <c r="A10" s="125" t="s">
        <v>17</v>
      </c>
      <c r="B10" s="125"/>
      <c r="C10" s="125">
        <f>'Payroll Summary'!C125</f>
        <v>0</v>
      </c>
      <c r="E10" s="3" t="s">
        <v>92</v>
      </c>
      <c r="F10" s="3">
        <f>'Payroll Summary'!H125</f>
        <v>0</v>
      </c>
    </row>
    <row r="11" spans="1:8" x14ac:dyDescent="0.2">
      <c r="A11" s="125" t="s">
        <v>66</v>
      </c>
      <c r="B11" s="125"/>
      <c r="C11" s="125">
        <f>'Payroll Summary'!D125</f>
        <v>0</v>
      </c>
    </row>
    <row r="12" spans="1:8" x14ac:dyDescent="0.2">
      <c r="A12" s="123" t="s">
        <v>18</v>
      </c>
      <c r="B12" s="123"/>
      <c r="C12" s="202">
        <f>'Payroll Summary'!F125</f>
        <v>0</v>
      </c>
    </row>
    <row r="13" spans="1:8" x14ac:dyDescent="0.2">
      <c r="A13" s="123" t="s">
        <v>39</v>
      </c>
      <c r="B13" s="123"/>
      <c r="C13" s="202">
        <f>'Payroll Summary'!G125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Summary'!I125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Summary'!J125</f>
        <v>0</v>
      </c>
      <c r="C18" s="123" t="s">
        <v>6</v>
      </c>
      <c r="D18" s="143"/>
      <c r="F18" s="143">
        <f>'Payroll Summary'!N125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Summary'!O125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Summary'!P125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Summary'!Q125</f>
        <v>0</v>
      </c>
    </row>
    <row r="22" spans="1:7" x14ac:dyDescent="0.2">
      <c r="C22" s="123" t="s">
        <v>54</v>
      </c>
      <c r="D22" s="143"/>
      <c r="F22" s="143">
        <f>'Payroll Summary'!R125</f>
        <v>0</v>
      </c>
    </row>
    <row r="23" spans="1:7" x14ac:dyDescent="0.2">
      <c r="C23" s="123" t="s">
        <v>52</v>
      </c>
      <c r="D23" s="143"/>
      <c r="E23" s="144"/>
      <c r="F23" s="143">
        <f>'Payroll Summary'!S125</f>
        <v>0</v>
      </c>
    </row>
    <row r="24" spans="1:7" x14ac:dyDescent="0.2">
      <c r="C24" s="3" t="s">
        <v>38</v>
      </c>
      <c r="D24" s="138"/>
      <c r="F24" s="138">
        <f>'Payroll Summary'!T125</f>
        <v>0</v>
      </c>
    </row>
    <row r="25" spans="1:7" x14ac:dyDescent="0.2">
      <c r="C25" s="3" t="s">
        <v>211</v>
      </c>
      <c r="D25" s="138"/>
      <c r="F25" s="138">
        <f>'Payroll Summary'!U125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Summary'!X125</f>
        <v>0</v>
      </c>
    </row>
    <row r="31" spans="1:7" x14ac:dyDescent="0.2">
      <c r="C31" s="123" t="s">
        <v>49</v>
      </c>
      <c r="D31" s="138"/>
      <c r="F31" s="143">
        <f>'Payroll Summary'!W125</f>
        <v>0</v>
      </c>
    </row>
    <row r="32" spans="1:7" x14ac:dyDescent="0.2">
      <c r="C32" s="123" t="s">
        <v>53</v>
      </c>
      <c r="F32" s="139">
        <f>'Payroll Summary'!Y125</f>
        <v>0</v>
      </c>
    </row>
    <row r="33" spans="1:7" x14ac:dyDescent="0.2">
      <c r="C33" s="123" t="s">
        <v>212</v>
      </c>
      <c r="F33" s="145">
        <f>'Payroll Summary'!Z125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Summary'!AB125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Summary'!E126</f>
        <v>0</v>
      </c>
    </row>
    <row r="9" spans="1:8" x14ac:dyDescent="0.2">
      <c r="A9" s="125" t="s">
        <v>16</v>
      </c>
      <c r="B9" s="125"/>
      <c r="C9" s="38">
        <f>'Payroll Summary'!B126</f>
        <v>0</v>
      </c>
    </row>
    <row r="10" spans="1:8" x14ac:dyDescent="0.2">
      <c r="A10" s="125" t="s">
        <v>17</v>
      </c>
      <c r="B10" s="125"/>
      <c r="C10" s="125">
        <f>'Payroll Summary'!C126</f>
        <v>0</v>
      </c>
      <c r="E10" s="3" t="s">
        <v>92</v>
      </c>
      <c r="F10" s="3">
        <f>'Payroll Summary'!H126</f>
        <v>0</v>
      </c>
    </row>
    <row r="11" spans="1:8" x14ac:dyDescent="0.2">
      <c r="A11" s="125" t="s">
        <v>66</v>
      </c>
      <c r="B11" s="125"/>
      <c r="C11" s="125">
        <f>'Payroll Summary'!D126</f>
        <v>0</v>
      </c>
    </row>
    <row r="12" spans="1:8" x14ac:dyDescent="0.2">
      <c r="A12" s="123" t="s">
        <v>18</v>
      </c>
      <c r="B12" s="123"/>
      <c r="C12" s="202">
        <f>'Payroll Summary'!F126</f>
        <v>0</v>
      </c>
    </row>
    <row r="13" spans="1:8" x14ac:dyDescent="0.2">
      <c r="A13" s="123" t="s">
        <v>39</v>
      </c>
      <c r="B13" s="123"/>
      <c r="C13" s="202">
        <f>'Payroll Summary'!G126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Summary'!I126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Summary'!J126</f>
        <v>0</v>
      </c>
      <c r="C18" s="123" t="s">
        <v>6</v>
      </c>
      <c r="D18" s="143"/>
      <c r="F18" s="143">
        <f>'Payroll Summary'!N126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Summary'!O126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Summary'!P126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Summary'!Q126</f>
        <v>0</v>
      </c>
    </row>
    <row r="22" spans="1:7" x14ac:dyDescent="0.2">
      <c r="C22" s="123" t="s">
        <v>54</v>
      </c>
      <c r="D22" s="143"/>
      <c r="F22" s="143">
        <f>'Payroll Summary'!R126</f>
        <v>0</v>
      </c>
    </row>
    <row r="23" spans="1:7" x14ac:dyDescent="0.2">
      <c r="C23" s="123" t="s">
        <v>52</v>
      </c>
      <c r="D23" s="143"/>
      <c r="E23" s="144"/>
      <c r="F23" s="143">
        <f>'Payroll Summary'!S126</f>
        <v>0</v>
      </c>
    </row>
    <row r="24" spans="1:7" x14ac:dyDescent="0.2">
      <c r="C24" s="3" t="s">
        <v>38</v>
      </c>
      <c r="D24" s="138"/>
      <c r="F24" s="138">
        <f>'Payroll Summary'!T126</f>
        <v>0</v>
      </c>
    </row>
    <row r="25" spans="1:7" x14ac:dyDescent="0.2">
      <c r="C25" s="3" t="s">
        <v>211</v>
      </c>
      <c r="D25" s="138"/>
      <c r="F25" s="138">
        <f>'Payroll Summary'!U126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Summary'!X126</f>
        <v>0</v>
      </c>
    </row>
    <row r="31" spans="1:7" x14ac:dyDescent="0.2">
      <c r="C31" s="123" t="s">
        <v>49</v>
      </c>
      <c r="D31" s="138"/>
      <c r="F31" s="143">
        <f>'Payroll Summary'!W126</f>
        <v>0</v>
      </c>
    </row>
    <row r="32" spans="1:7" x14ac:dyDescent="0.2">
      <c r="C32" s="123" t="s">
        <v>53</v>
      </c>
      <c r="F32" s="139">
        <f>'Payroll Summary'!Y126</f>
        <v>0</v>
      </c>
    </row>
    <row r="33" spans="1:7" x14ac:dyDescent="0.2">
      <c r="C33" s="123" t="s">
        <v>212</v>
      </c>
      <c r="F33" s="145">
        <f>'Payroll Summary'!Z126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Summary'!AB126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Summary'!E127</f>
        <v>0</v>
      </c>
    </row>
    <row r="9" spans="1:8" x14ac:dyDescent="0.2">
      <c r="A9" s="125" t="s">
        <v>16</v>
      </c>
      <c r="B9" s="125"/>
      <c r="C9" s="38">
        <f>'Payroll Summary'!B127</f>
        <v>0</v>
      </c>
    </row>
    <row r="10" spans="1:8" x14ac:dyDescent="0.2">
      <c r="A10" s="125" t="s">
        <v>17</v>
      </c>
      <c r="B10" s="125"/>
      <c r="C10" s="125">
        <f>'Payroll Summary'!C127</f>
        <v>0</v>
      </c>
      <c r="E10" s="3" t="s">
        <v>92</v>
      </c>
      <c r="F10" s="3">
        <f>'Payroll Summary'!H127</f>
        <v>0</v>
      </c>
    </row>
    <row r="11" spans="1:8" x14ac:dyDescent="0.2">
      <c r="A11" s="125" t="s">
        <v>66</v>
      </c>
      <c r="B11" s="125"/>
      <c r="C11" s="125">
        <f>'Payroll Summary'!D127</f>
        <v>0</v>
      </c>
    </row>
    <row r="12" spans="1:8" x14ac:dyDescent="0.2">
      <c r="A12" s="123" t="s">
        <v>18</v>
      </c>
      <c r="B12" s="123"/>
      <c r="C12" s="202">
        <f>'Payroll Summary'!F127</f>
        <v>0</v>
      </c>
    </row>
    <row r="13" spans="1:8" x14ac:dyDescent="0.2">
      <c r="A13" s="123" t="s">
        <v>39</v>
      </c>
      <c r="B13" s="123"/>
      <c r="C13" s="202">
        <f>'Payroll Summary'!G127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Summary'!I127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Summary'!J127</f>
        <v>0</v>
      </c>
      <c r="C18" s="123" t="s">
        <v>6</v>
      </c>
      <c r="D18" s="143"/>
      <c r="F18" s="143">
        <f>'Payroll Summary'!N127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Summary'!O127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Summary'!P127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Summary'!Q127</f>
        <v>0</v>
      </c>
    </row>
    <row r="22" spans="1:7" x14ac:dyDescent="0.2">
      <c r="C22" s="123" t="s">
        <v>54</v>
      </c>
      <c r="D22" s="143"/>
      <c r="F22" s="143">
        <f>'Payroll Summary'!R127</f>
        <v>0</v>
      </c>
    </row>
    <row r="23" spans="1:7" x14ac:dyDescent="0.2">
      <c r="C23" s="123" t="s">
        <v>52</v>
      </c>
      <c r="D23" s="143"/>
      <c r="E23" s="144"/>
      <c r="F23" s="143">
        <f>'Payroll Summary'!S127</f>
        <v>0</v>
      </c>
    </row>
    <row r="24" spans="1:7" x14ac:dyDescent="0.2">
      <c r="C24" s="3" t="s">
        <v>38</v>
      </c>
      <c r="D24" s="138"/>
      <c r="F24" s="138">
        <f>'Payroll Summary'!T127</f>
        <v>0</v>
      </c>
    </row>
    <row r="25" spans="1:7" x14ac:dyDescent="0.2">
      <c r="C25" s="3" t="s">
        <v>211</v>
      </c>
      <c r="D25" s="138"/>
      <c r="F25" s="138">
        <f>'Payroll Summary'!U127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Summary'!X127</f>
        <v>0</v>
      </c>
    </row>
    <row r="31" spans="1:7" x14ac:dyDescent="0.2">
      <c r="C31" s="123" t="s">
        <v>49</v>
      </c>
      <c r="D31" s="138"/>
      <c r="F31" s="143">
        <f>'Payroll Summary'!W127</f>
        <v>0</v>
      </c>
    </row>
    <row r="32" spans="1:7" x14ac:dyDescent="0.2">
      <c r="C32" s="123" t="s">
        <v>53</v>
      </c>
      <c r="F32" s="139">
        <f>'Payroll Summary'!Y127</f>
        <v>0</v>
      </c>
    </row>
    <row r="33" spans="1:7" x14ac:dyDescent="0.2">
      <c r="C33" s="123" t="s">
        <v>212</v>
      </c>
      <c r="F33" s="145">
        <f>'Payroll Summary'!Z127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Summary'!AB127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Summary'!E128</f>
        <v>0</v>
      </c>
    </row>
    <row r="9" spans="1:8" x14ac:dyDescent="0.2">
      <c r="A9" s="125" t="s">
        <v>16</v>
      </c>
      <c r="B9" s="125"/>
      <c r="C9" s="38">
        <f>'Payroll Summary'!B128</f>
        <v>0</v>
      </c>
    </row>
    <row r="10" spans="1:8" x14ac:dyDescent="0.2">
      <c r="A10" s="125" t="s">
        <v>17</v>
      </c>
      <c r="B10" s="125"/>
      <c r="C10" s="125">
        <f>'Payroll Summary'!C128</f>
        <v>0</v>
      </c>
      <c r="E10" s="3" t="s">
        <v>92</v>
      </c>
      <c r="F10" s="3">
        <f>'Payroll Summary'!H128</f>
        <v>0</v>
      </c>
    </row>
    <row r="11" spans="1:8" x14ac:dyDescent="0.2">
      <c r="A11" s="125" t="s">
        <v>66</v>
      </c>
      <c r="B11" s="125"/>
      <c r="C11" s="125">
        <f>'Payroll Summary'!D128</f>
        <v>0</v>
      </c>
    </row>
    <row r="12" spans="1:8" x14ac:dyDescent="0.2">
      <c r="A12" s="123" t="s">
        <v>18</v>
      </c>
      <c r="B12" s="123"/>
      <c r="C12" s="202">
        <f>'Payroll Summary'!F128</f>
        <v>0</v>
      </c>
    </row>
    <row r="13" spans="1:8" x14ac:dyDescent="0.2">
      <c r="A13" s="123" t="s">
        <v>39</v>
      </c>
      <c r="B13" s="123"/>
      <c r="C13" s="202">
        <f>'Payroll Summary'!G128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Summary'!I128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Summary'!J128</f>
        <v>0</v>
      </c>
      <c r="C18" s="123" t="s">
        <v>6</v>
      </c>
      <c r="D18" s="143"/>
      <c r="F18" s="143">
        <f>'Payroll Summary'!N128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Summary'!O128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Summary'!P128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Summary'!Q128</f>
        <v>0</v>
      </c>
    </row>
    <row r="22" spans="1:7" x14ac:dyDescent="0.2">
      <c r="C22" s="123" t="s">
        <v>54</v>
      </c>
      <c r="D22" s="143"/>
      <c r="F22" s="143">
        <f>'Payroll Summary'!R128</f>
        <v>0</v>
      </c>
    </row>
    <row r="23" spans="1:7" x14ac:dyDescent="0.2">
      <c r="C23" s="123" t="s">
        <v>52</v>
      </c>
      <c r="D23" s="143"/>
      <c r="E23" s="144"/>
      <c r="F23" s="143">
        <f>'Payroll Summary'!S128</f>
        <v>0</v>
      </c>
    </row>
    <row r="24" spans="1:7" x14ac:dyDescent="0.2">
      <c r="C24" s="3" t="s">
        <v>38</v>
      </c>
      <c r="D24" s="138"/>
      <c r="F24" s="138">
        <f>'Payroll Summary'!T128</f>
        <v>0</v>
      </c>
    </row>
    <row r="25" spans="1:7" x14ac:dyDescent="0.2">
      <c r="C25" s="3" t="s">
        <v>211</v>
      </c>
      <c r="D25" s="138"/>
      <c r="F25" s="138">
        <f>'Payroll Summary'!U128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Summary'!X128</f>
        <v>0</v>
      </c>
    </row>
    <row r="31" spans="1:7" x14ac:dyDescent="0.2">
      <c r="C31" s="123" t="s">
        <v>49</v>
      </c>
      <c r="D31" s="138"/>
      <c r="F31" s="143">
        <f>'Payroll Summary'!W128</f>
        <v>0</v>
      </c>
    </row>
    <row r="32" spans="1:7" x14ac:dyDescent="0.2">
      <c r="C32" s="123" t="s">
        <v>53</v>
      </c>
      <c r="F32" s="139">
        <f>'Payroll Summary'!Y128</f>
        <v>0</v>
      </c>
    </row>
    <row r="33" spans="1:7" x14ac:dyDescent="0.2">
      <c r="C33" s="123" t="s">
        <v>212</v>
      </c>
      <c r="F33" s="145">
        <f>'Payroll Summary'!Z128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Summary'!AB128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Summary'!E129</f>
        <v>0</v>
      </c>
    </row>
    <row r="9" spans="1:8" x14ac:dyDescent="0.2">
      <c r="A9" s="125" t="s">
        <v>16</v>
      </c>
      <c r="B9" s="125"/>
      <c r="C9" s="38">
        <f>'Payroll Summary'!B129</f>
        <v>0</v>
      </c>
    </row>
    <row r="10" spans="1:8" x14ac:dyDescent="0.2">
      <c r="A10" s="125" t="s">
        <v>17</v>
      </c>
      <c r="B10" s="125"/>
      <c r="C10" s="125">
        <f>'Payroll Summary'!C129</f>
        <v>0</v>
      </c>
      <c r="E10" s="3" t="s">
        <v>92</v>
      </c>
      <c r="F10" s="3">
        <f>'Payroll Summary'!H129</f>
        <v>0</v>
      </c>
    </row>
    <row r="11" spans="1:8" x14ac:dyDescent="0.2">
      <c r="A11" s="125" t="s">
        <v>66</v>
      </c>
      <c r="B11" s="125"/>
      <c r="C11" s="125">
        <f>'Payroll Summary'!D129</f>
        <v>0</v>
      </c>
    </row>
    <row r="12" spans="1:8" x14ac:dyDescent="0.2">
      <c r="A12" s="123" t="s">
        <v>18</v>
      </c>
      <c r="B12" s="123"/>
      <c r="C12" s="202">
        <f>'Payroll Summary'!F129</f>
        <v>0</v>
      </c>
    </row>
    <row r="13" spans="1:8" x14ac:dyDescent="0.2">
      <c r="A13" s="123" t="s">
        <v>39</v>
      </c>
      <c r="B13" s="123"/>
      <c r="C13" s="202">
        <f>'Payroll Summary'!G129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Summary'!I129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Summary'!J129</f>
        <v>0</v>
      </c>
      <c r="C18" s="123" t="s">
        <v>6</v>
      </c>
      <c r="D18" s="143"/>
      <c r="F18" s="143">
        <f>'Payroll Summary'!N129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Summary'!O129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Summary'!P129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Summary'!Q129</f>
        <v>0</v>
      </c>
    </row>
    <row r="22" spans="1:7" x14ac:dyDescent="0.2">
      <c r="C22" s="123" t="s">
        <v>54</v>
      </c>
      <c r="D22" s="143"/>
      <c r="F22" s="143">
        <f>'Payroll Summary'!R129</f>
        <v>0</v>
      </c>
    </row>
    <row r="23" spans="1:7" x14ac:dyDescent="0.2">
      <c r="C23" s="123" t="s">
        <v>52</v>
      </c>
      <c r="D23" s="143"/>
      <c r="E23" s="144"/>
      <c r="F23" s="143">
        <f>'Payroll Summary'!S129</f>
        <v>0</v>
      </c>
    </row>
    <row r="24" spans="1:7" x14ac:dyDescent="0.2">
      <c r="C24" s="3" t="s">
        <v>38</v>
      </c>
      <c r="D24" s="138"/>
      <c r="F24" s="138">
        <f>'Payroll Summary'!T129</f>
        <v>0</v>
      </c>
    </row>
    <row r="25" spans="1:7" x14ac:dyDescent="0.2">
      <c r="C25" s="3" t="s">
        <v>211</v>
      </c>
      <c r="D25" s="138"/>
      <c r="F25" s="138">
        <f>'Payroll Summary'!U129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Summary'!X129</f>
        <v>0</v>
      </c>
    </row>
    <row r="31" spans="1:7" x14ac:dyDescent="0.2">
      <c r="C31" s="123" t="s">
        <v>49</v>
      </c>
      <c r="D31" s="138"/>
      <c r="F31" s="143">
        <f>'Payroll Summary'!W129</f>
        <v>0</v>
      </c>
    </row>
    <row r="32" spans="1:7" x14ac:dyDescent="0.2">
      <c r="C32" s="123" t="s">
        <v>53</v>
      </c>
      <c r="F32" s="139">
        <f>'Payroll Summary'!Y129</f>
        <v>0</v>
      </c>
    </row>
    <row r="33" spans="1:7" x14ac:dyDescent="0.2">
      <c r="C33" s="123" t="s">
        <v>212</v>
      </c>
      <c r="F33" s="145">
        <f>'Payroll Summary'!Z129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Summary'!AB129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Summary'!E130</f>
        <v>0</v>
      </c>
    </row>
    <row r="9" spans="1:8" x14ac:dyDescent="0.2">
      <c r="A9" s="125" t="s">
        <v>16</v>
      </c>
      <c r="B9" s="125"/>
      <c r="C9" s="38">
        <f>'Payroll Summary'!B130</f>
        <v>0</v>
      </c>
    </row>
    <row r="10" spans="1:8" x14ac:dyDescent="0.2">
      <c r="A10" s="125" t="s">
        <v>17</v>
      </c>
      <c r="B10" s="125"/>
      <c r="C10" s="125">
        <f>'Payroll Summary'!C130</f>
        <v>0</v>
      </c>
      <c r="E10" s="3" t="s">
        <v>92</v>
      </c>
      <c r="F10" s="3">
        <f>'Payroll Summary'!H130</f>
        <v>0</v>
      </c>
    </row>
    <row r="11" spans="1:8" x14ac:dyDescent="0.2">
      <c r="A11" s="125" t="s">
        <v>66</v>
      </c>
      <c r="B11" s="125"/>
      <c r="C11" s="125">
        <f>'Payroll Summary'!D130</f>
        <v>0</v>
      </c>
    </row>
    <row r="12" spans="1:8" x14ac:dyDescent="0.2">
      <c r="A12" s="123" t="s">
        <v>18</v>
      </c>
      <c r="B12" s="123"/>
      <c r="C12" s="202">
        <f>'Payroll Summary'!F130</f>
        <v>0</v>
      </c>
    </row>
    <row r="13" spans="1:8" x14ac:dyDescent="0.2">
      <c r="A13" s="123" t="s">
        <v>39</v>
      </c>
      <c r="B13" s="123"/>
      <c r="C13" s="202">
        <f>'Payroll Summary'!G130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Summary'!I130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Summary'!J130</f>
        <v>0</v>
      </c>
      <c r="C18" s="123" t="s">
        <v>6</v>
      </c>
      <c r="D18" s="143"/>
      <c r="F18" s="143">
        <f>'Payroll Summary'!N130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Summary'!O130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Summary'!P130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Summary'!Q130</f>
        <v>0</v>
      </c>
    </row>
    <row r="22" spans="1:7" x14ac:dyDescent="0.2">
      <c r="C22" s="123" t="s">
        <v>54</v>
      </c>
      <c r="D22" s="143"/>
      <c r="F22" s="143">
        <f>'Payroll Summary'!R130</f>
        <v>0</v>
      </c>
    </row>
    <row r="23" spans="1:7" x14ac:dyDescent="0.2">
      <c r="C23" s="123" t="s">
        <v>52</v>
      </c>
      <c r="D23" s="143"/>
      <c r="E23" s="144"/>
      <c r="F23" s="143">
        <f>'Payroll Summary'!S130</f>
        <v>0</v>
      </c>
    </row>
    <row r="24" spans="1:7" x14ac:dyDescent="0.2">
      <c r="C24" s="3" t="s">
        <v>38</v>
      </c>
      <c r="D24" s="138"/>
      <c r="F24" s="138">
        <f>'Payroll Summary'!T130</f>
        <v>0</v>
      </c>
    </row>
    <row r="25" spans="1:7" x14ac:dyDescent="0.2">
      <c r="C25" s="3" t="s">
        <v>211</v>
      </c>
      <c r="D25" s="138"/>
      <c r="F25" s="138">
        <f>'Payroll Summary'!U130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Summary'!X130</f>
        <v>0</v>
      </c>
    </row>
    <row r="31" spans="1:7" x14ac:dyDescent="0.2">
      <c r="C31" s="123" t="s">
        <v>49</v>
      </c>
      <c r="D31" s="138"/>
      <c r="F31" s="143">
        <f>'Payroll Summary'!W130</f>
        <v>0</v>
      </c>
    </row>
    <row r="32" spans="1:7" x14ac:dyDescent="0.2">
      <c r="C32" s="123" t="s">
        <v>53</v>
      </c>
      <c r="F32" s="139">
        <f>'Payroll Summary'!Y130</f>
        <v>0</v>
      </c>
    </row>
    <row r="33" spans="1:7" x14ac:dyDescent="0.2">
      <c r="C33" s="123" t="s">
        <v>212</v>
      </c>
      <c r="F33" s="145">
        <f>'Payroll Summary'!Z130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Summary'!AB130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Summary'!E131</f>
        <v>0</v>
      </c>
    </row>
    <row r="9" spans="1:8" x14ac:dyDescent="0.2">
      <c r="A9" s="125" t="s">
        <v>16</v>
      </c>
      <c r="B9" s="125"/>
      <c r="C9" s="38">
        <f>'Payroll Summary'!B131</f>
        <v>0</v>
      </c>
    </row>
    <row r="10" spans="1:8" x14ac:dyDescent="0.2">
      <c r="A10" s="125" t="s">
        <v>17</v>
      </c>
      <c r="B10" s="125"/>
      <c r="C10" s="125">
        <f>'Payroll Summary'!C131</f>
        <v>0</v>
      </c>
      <c r="E10" s="3" t="s">
        <v>92</v>
      </c>
      <c r="F10" s="3">
        <f>'Payroll Summary'!H131</f>
        <v>0</v>
      </c>
    </row>
    <row r="11" spans="1:8" x14ac:dyDescent="0.2">
      <c r="A11" s="125" t="s">
        <v>66</v>
      </c>
      <c r="B11" s="125"/>
      <c r="C11" s="125">
        <f>'Payroll Summary'!D131</f>
        <v>0</v>
      </c>
    </row>
    <row r="12" spans="1:8" x14ac:dyDescent="0.2">
      <c r="A12" s="123" t="s">
        <v>18</v>
      </c>
      <c r="B12" s="123"/>
      <c r="C12" s="202">
        <f>'Payroll Summary'!F131</f>
        <v>0</v>
      </c>
    </row>
    <row r="13" spans="1:8" x14ac:dyDescent="0.2">
      <c r="A13" s="123" t="s">
        <v>39</v>
      </c>
      <c r="B13" s="123"/>
      <c r="C13" s="202">
        <f>'Payroll Summary'!G131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Summary'!I131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Summary'!J131</f>
        <v>0</v>
      </c>
      <c r="C18" s="123" t="s">
        <v>6</v>
      </c>
      <c r="D18" s="143"/>
      <c r="F18" s="143">
        <f>'Payroll Summary'!N131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Summary'!O131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Summary'!P131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Summary'!Q131</f>
        <v>0</v>
      </c>
    </row>
    <row r="22" spans="1:7" x14ac:dyDescent="0.2">
      <c r="C22" s="123" t="s">
        <v>54</v>
      </c>
      <c r="D22" s="143"/>
      <c r="F22" s="143">
        <f>'Payroll Summary'!R131</f>
        <v>0</v>
      </c>
    </row>
    <row r="23" spans="1:7" x14ac:dyDescent="0.2">
      <c r="C23" s="123" t="s">
        <v>52</v>
      </c>
      <c r="D23" s="143"/>
      <c r="E23" s="144"/>
      <c r="F23" s="143">
        <f>'Payroll Summary'!S131</f>
        <v>0</v>
      </c>
    </row>
    <row r="24" spans="1:7" x14ac:dyDescent="0.2">
      <c r="C24" s="3" t="s">
        <v>38</v>
      </c>
      <c r="D24" s="138"/>
      <c r="F24" s="138">
        <f>'Payroll Summary'!T131</f>
        <v>0</v>
      </c>
    </row>
    <row r="25" spans="1:7" x14ac:dyDescent="0.2">
      <c r="C25" s="3" t="s">
        <v>211</v>
      </c>
      <c r="D25" s="138"/>
      <c r="F25" s="138">
        <f>'Payroll Summary'!U131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Summary'!X131</f>
        <v>0</v>
      </c>
    </row>
    <row r="31" spans="1:7" x14ac:dyDescent="0.2">
      <c r="C31" s="123" t="s">
        <v>49</v>
      </c>
      <c r="D31" s="138"/>
      <c r="F31" s="143">
        <f>'Payroll Summary'!W131</f>
        <v>0</v>
      </c>
    </row>
    <row r="32" spans="1:7" x14ac:dyDescent="0.2">
      <c r="C32" s="123" t="s">
        <v>53</v>
      </c>
      <c r="F32" s="139">
        <f>'Payroll Summary'!Y131</f>
        <v>0</v>
      </c>
    </row>
    <row r="33" spans="1:7" x14ac:dyDescent="0.2">
      <c r="C33" s="123" t="s">
        <v>212</v>
      </c>
      <c r="F33" s="145">
        <f>'Payroll Summary'!Z131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Summary'!AB131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Summary'!E132</f>
        <v>0</v>
      </c>
    </row>
    <row r="9" spans="1:8" x14ac:dyDescent="0.2">
      <c r="A9" s="125" t="s">
        <v>16</v>
      </c>
      <c r="B9" s="125"/>
      <c r="C9" s="38">
        <f>'Payroll Summary'!B132</f>
        <v>0</v>
      </c>
    </row>
    <row r="10" spans="1:8" x14ac:dyDescent="0.2">
      <c r="A10" s="125" t="s">
        <v>17</v>
      </c>
      <c r="B10" s="125"/>
      <c r="C10" s="125">
        <f>'Payroll Summary'!C132</f>
        <v>0</v>
      </c>
      <c r="E10" s="3" t="s">
        <v>92</v>
      </c>
      <c r="F10" s="3">
        <f>'Payroll Summary'!H132</f>
        <v>0</v>
      </c>
    </row>
    <row r="11" spans="1:8" x14ac:dyDescent="0.2">
      <c r="A11" s="125" t="s">
        <v>66</v>
      </c>
      <c r="B11" s="125"/>
      <c r="C11" s="125">
        <f>'Payroll Summary'!D132</f>
        <v>0</v>
      </c>
    </row>
    <row r="12" spans="1:8" x14ac:dyDescent="0.2">
      <c r="A12" s="123" t="s">
        <v>18</v>
      </c>
      <c r="B12" s="123"/>
      <c r="C12" s="202">
        <f>'Payroll Summary'!F132</f>
        <v>0</v>
      </c>
    </row>
    <row r="13" spans="1:8" x14ac:dyDescent="0.2">
      <c r="A13" s="123" t="s">
        <v>39</v>
      </c>
      <c r="B13" s="123"/>
      <c r="C13" s="202">
        <f>'Payroll Summary'!G132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Summary'!I132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Summary'!J132</f>
        <v>0</v>
      </c>
      <c r="C18" s="123" t="s">
        <v>6</v>
      </c>
      <c r="D18" s="143"/>
      <c r="F18" s="143">
        <f>'Payroll Summary'!N132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Summary'!O132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Summary'!P132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Summary'!Q132</f>
        <v>0</v>
      </c>
    </row>
    <row r="22" spans="1:7" x14ac:dyDescent="0.2">
      <c r="C22" s="123" t="s">
        <v>54</v>
      </c>
      <c r="D22" s="143"/>
      <c r="F22" s="143">
        <f>'Payroll Summary'!R132</f>
        <v>0</v>
      </c>
    </row>
    <row r="23" spans="1:7" x14ac:dyDescent="0.2">
      <c r="C23" s="123" t="s">
        <v>52</v>
      </c>
      <c r="D23" s="143"/>
      <c r="E23" s="144"/>
      <c r="F23" s="143">
        <f>'Payroll Summary'!S132</f>
        <v>0</v>
      </c>
    </row>
    <row r="24" spans="1:7" x14ac:dyDescent="0.2">
      <c r="C24" s="3" t="s">
        <v>38</v>
      </c>
      <c r="D24" s="138"/>
      <c r="F24" s="138">
        <f>'Payroll Summary'!T132</f>
        <v>0</v>
      </c>
    </row>
    <row r="25" spans="1:7" x14ac:dyDescent="0.2">
      <c r="C25" s="3" t="s">
        <v>211</v>
      </c>
      <c r="D25" s="138"/>
      <c r="F25" s="138">
        <f>'Payroll Summary'!U132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Summary'!X132</f>
        <v>0</v>
      </c>
    </row>
    <row r="31" spans="1:7" x14ac:dyDescent="0.2">
      <c r="C31" s="123" t="s">
        <v>49</v>
      </c>
      <c r="D31" s="138"/>
      <c r="F31" s="143">
        <f>'Payroll Summary'!W132</f>
        <v>0</v>
      </c>
    </row>
    <row r="32" spans="1:7" x14ac:dyDescent="0.2">
      <c r="C32" s="123" t="s">
        <v>53</v>
      </c>
      <c r="F32" s="139">
        <f>'Payroll Summary'!Y132</f>
        <v>0</v>
      </c>
    </row>
    <row r="33" spans="1:7" x14ac:dyDescent="0.2">
      <c r="C33" s="123" t="s">
        <v>212</v>
      </c>
      <c r="F33" s="145">
        <f>'Payroll Summary'!Z132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Summary'!AB132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Summary'!E133</f>
        <v>0</v>
      </c>
    </row>
    <row r="9" spans="1:8" x14ac:dyDescent="0.2">
      <c r="A9" s="125" t="s">
        <v>16</v>
      </c>
      <c r="B9" s="125"/>
      <c r="C9" s="38">
        <f>'Payroll Summary'!B133</f>
        <v>0</v>
      </c>
    </row>
    <row r="10" spans="1:8" x14ac:dyDescent="0.2">
      <c r="A10" s="125" t="s">
        <v>17</v>
      </c>
      <c r="B10" s="125"/>
      <c r="C10" s="125">
        <f>'Payroll Summary'!C133</f>
        <v>0</v>
      </c>
      <c r="E10" s="3" t="s">
        <v>92</v>
      </c>
      <c r="F10" s="3">
        <f>'Payroll Summary'!H133</f>
        <v>0</v>
      </c>
    </row>
    <row r="11" spans="1:8" x14ac:dyDescent="0.2">
      <c r="A11" s="125" t="s">
        <v>66</v>
      </c>
      <c r="B11" s="125"/>
      <c r="C11" s="125">
        <f>'Payroll Summary'!D133</f>
        <v>0</v>
      </c>
    </row>
    <row r="12" spans="1:8" x14ac:dyDescent="0.2">
      <c r="A12" s="123" t="s">
        <v>18</v>
      </c>
      <c r="B12" s="123"/>
      <c r="C12" s="202">
        <f>'Payroll Summary'!F133</f>
        <v>0</v>
      </c>
    </row>
    <row r="13" spans="1:8" x14ac:dyDescent="0.2">
      <c r="A13" s="123" t="s">
        <v>39</v>
      </c>
      <c r="B13" s="123"/>
      <c r="C13" s="202">
        <f>'Payroll Summary'!G133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Summary'!I133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Summary'!J133</f>
        <v>0</v>
      </c>
      <c r="C18" s="123" t="s">
        <v>6</v>
      </c>
      <c r="D18" s="143"/>
      <c r="F18" s="143">
        <f>'Payroll Summary'!N133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Summary'!O133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Summary'!P133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Summary'!Q133</f>
        <v>0</v>
      </c>
    </row>
    <row r="22" spans="1:7" x14ac:dyDescent="0.2">
      <c r="C22" s="123" t="s">
        <v>54</v>
      </c>
      <c r="D22" s="143"/>
      <c r="F22" s="143">
        <f>'Payroll Summary'!R133</f>
        <v>0</v>
      </c>
    </row>
    <row r="23" spans="1:7" x14ac:dyDescent="0.2">
      <c r="C23" s="123" t="s">
        <v>52</v>
      </c>
      <c r="D23" s="143"/>
      <c r="E23" s="144"/>
      <c r="F23" s="143">
        <f>'Payroll Summary'!S133</f>
        <v>0</v>
      </c>
    </row>
    <row r="24" spans="1:7" x14ac:dyDescent="0.2">
      <c r="C24" s="3" t="s">
        <v>38</v>
      </c>
      <c r="D24" s="138"/>
      <c r="F24" s="138">
        <f>'Payroll Summary'!T133</f>
        <v>0</v>
      </c>
    </row>
    <row r="25" spans="1:7" x14ac:dyDescent="0.2">
      <c r="C25" s="3" t="s">
        <v>211</v>
      </c>
      <c r="D25" s="138"/>
      <c r="F25" s="138">
        <f>'Payroll Summary'!U133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Summary'!X133</f>
        <v>0</v>
      </c>
    </row>
    <row r="31" spans="1:7" x14ac:dyDescent="0.2">
      <c r="C31" s="123" t="s">
        <v>49</v>
      </c>
      <c r="D31" s="138"/>
      <c r="F31" s="143">
        <f>'Payroll Summary'!W133</f>
        <v>0</v>
      </c>
    </row>
    <row r="32" spans="1:7" x14ac:dyDescent="0.2">
      <c r="C32" s="123" t="s">
        <v>53</v>
      </c>
      <c r="F32" s="139">
        <f>'Payroll Summary'!Y133</f>
        <v>0</v>
      </c>
    </row>
    <row r="33" spans="1:7" x14ac:dyDescent="0.2">
      <c r="C33" s="123" t="s">
        <v>212</v>
      </c>
      <c r="F33" s="145">
        <f>'Payroll Summary'!Z133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Summary'!AB133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Summary'!E134</f>
        <v>0</v>
      </c>
    </row>
    <row r="9" spans="1:8" x14ac:dyDescent="0.2">
      <c r="A9" s="125" t="s">
        <v>16</v>
      </c>
      <c r="B9" s="125"/>
      <c r="C9" s="38">
        <f>'Payroll Summary'!B134</f>
        <v>0</v>
      </c>
    </row>
    <row r="10" spans="1:8" x14ac:dyDescent="0.2">
      <c r="A10" s="125" t="s">
        <v>17</v>
      </c>
      <c r="B10" s="125"/>
      <c r="C10" s="125">
        <f>'Payroll Summary'!C134</f>
        <v>0</v>
      </c>
      <c r="E10" s="3" t="s">
        <v>92</v>
      </c>
      <c r="F10" s="3">
        <f>'Payroll Summary'!H134</f>
        <v>0</v>
      </c>
    </row>
    <row r="11" spans="1:8" x14ac:dyDescent="0.2">
      <c r="A11" s="125" t="s">
        <v>66</v>
      </c>
      <c r="B11" s="125"/>
      <c r="C11" s="125">
        <f>'Payroll Summary'!D134</f>
        <v>0</v>
      </c>
    </row>
    <row r="12" spans="1:8" x14ac:dyDescent="0.2">
      <c r="A12" s="123" t="s">
        <v>18</v>
      </c>
      <c r="B12" s="123"/>
      <c r="C12" s="202">
        <f>'Payroll Summary'!F134</f>
        <v>0</v>
      </c>
    </row>
    <row r="13" spans="1:8" x14ac:dyDescent="0.2">
      <c r="A13" s="123" t="s">
        <v>39</v>
      </c>
      <c r="B13" s="123"/>
      <c r="C13" s="202">
        <f>'Payroll Summary'!G134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Summary'!I134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Summary'!J134</f>
        <v>0</v>
      </c>
      <c r="C18" s="123" t="s">
        <v>6</v>
      </c>
      <c r="D18" s="143"/>
      <c r="F18" s="143">
        <f>'Payroll Summary'!N134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Summary'!O134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Summary'!P134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Summary'!Q134</f>
        <v>0</v>
      </c>
    </row>
    <row r="22" spans="1:7" x14ac:dyDescent="0.2">
      <c r="C22" s="123" t="s">
        <v>54</v>
      </c>
      <c r="D22" s="143"/>
      <c r="F22" s="143">
        <f>'Payroll Summary'!R134</f>
        <v>0</v>
      </c>
    </row>
    <row r="23" spans="1:7" x14ac:dyDescent="0.2">
      <c r="C23" s="123" t="s">
        <v>52</v>
      </c>
      <c r="D23" s="143"/>
      <c r="E23" s="144"/>
      <c r="F23" s="143">
        <f>'Payroll Summary'!S134</f>
        <v>0</v>
      </c>
    </row>
    <row r="24" spans="1:7" x14ac:dyDescent="0.2">
      <c r="C24" s="3" t="s">
        <v>38</v>
      </c>
      <c r="D24" s="138"/>
      <c r="F24" s="138">
        <f>'Payroll Summary'!T134</f>
        <v>0</v>
      </c>
    </row>
    <row r="25" spans="1:7" x14ac:dyDescent="0.2">
      <c r="C25" s="3" t="s">
        <v>211</v>
      </c>
      <c r="D25" s="138"/>
      <c r="F25" s="138">
        <f>'Payroll Summary'!U134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Summary'!X134</f>
        <v>0</v>
      </c>
    </row>
    <row r="31" spans="1:7" x14ac:dyDescent="0.2">
      <c r="C31" s="123" t="s">
        <v>49</v>
      </c>
      <c r="D31" s="138"/>
      <c r="F31" s="143">
        <f>'Payroll Summary'!W134</f>
        <v>0</v>
      </c>
    </row>
    <row r="32" spans="1:7" x14ac:dyDescent="0.2">
      <c r="C32" s="123" t="s">
        <v>53</v>
      </c>
      <c r="F32" s="139">
        <f>'Payroll Summary'!Y134</f>
        <v>0</v>
      </c>
    </row>
    <row r="33" spans="1:7" x14ac:dyDescent="0.2">
      <c r="C33" s="123" t="s">
        <v>212</v>
      </c>
      <c r="F33" s="145">
        <f>'Payroll Summary'!Z134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Summary'!AB134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Summary'!E135</f>
        <v>0</v>
      </c>
    </row>
    <row r="9" spans="1:8" x14ac:dyDescent="0.2">
      <c r="A9" s="125" t="s">
        <v>16</v>
      </c>
      <c r="B9" s="125"/>
      <c r="C9" s="38">
        <f>'Payroll Summary'!B135</f>
        <v>0</v>
      </c>
    </row>
    <row r="10" spans="1:8" x14ac:dyDescent="0.2">
      <c r="A10" s="125" t="s">
        <v>17</v>
      </c>
      <c r="B10" s="125"/>
      <c r="C10" s="125">
        <f>'Payroll Summary'!C135</f>
        <v>0</v>
      </c>
      <c r="E10" s="3" t="s">
        <v>92</v>
      </c>
      <c r="F10" s="3">
        <f>'Payroll Summary'!H135</f>
        <v>0</v>
      </c>
    </row>
    <row r="11" spans="1:8" x14ac:dyDescent="0.2">
      <c r="A11" s="125" t="s">
        <v>66</v>
      </c>
      <c r="B11" s="125"/>
      <c r="C11" s="125">
        <f>'Payroll Summary'!D135</f>
        <v>0</v>
      </c>
    </row>
    <row r="12" spans="1:8" x14ac:dyDescent="0.2">
      <c r="A12" s="123" t="s">
        <v>18</v>
      </c>
      <c r="B12" s="123"/>
      <c r="C12" s="202">
        <f>'Payroll Summary'!F135</f>
        <v>0</v>
      </c>
    </row>
    <row r="13" spans="1:8" x14ac:dyDescent="0.2">
      <c r="A13" s="123" t="s">
        <v>39</v>
      </c>
      <c r="B13" s="123"/>
      <c r="C13" s="202">
        <f>'Payroll Summary'!G135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Summary'!I135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Summary'!J135</f>
        <v>0</v>
      </c>
      <c r="C18" s="123" t="s">
        <v>6</v>
      </c>
      <c r="D18" s="143"/>
      <c r="F18" s="143">
        <f>'Payroll Summary'!N135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Summary'!O135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Summary'!P135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Summary'!Q135</f>
        <v>0</v>
      </c>
    </row>
    <row r="22" spans="1:7" x14ac:dyDescent="0.2">
      <c r="C22" s="123" t="s">
        <v>54</v>
      </c>
      <c r="D22" s="143"/>
      <c r="F22" s="143">
        <f>'Payroll Summary'!R135</f>
        <v>0</v>
      </c>
    </row>
    <row r="23" spans="1:7" x14ac:dyDescent="0.2">
      <c r="C23" s="123" t="s">
        <v>52</v>
      </c>
      <c r="D23" s="143"/>
      <c r="E23" s="144"/>
      <c r="F23" s="143">
        <f>'Payroll Summary'!S135</f>
        <v>0</v>
      </c>
    </row>
    <row r="24" spans="1:7" x14ac:dyDescent="0.2">
      <c r="C24" s="3" t="s">
        <v>38</v>
      </c>
      <c r="D24" s="138"/>
      <c r="F24" s="138">
        <f>'Payroll Summary'!T135</f>
        <v>0</v>
      </c>
    </row>
    <row r="25" spans="1:7" x14ac:dyDescent="0.2">
      <c r="C25" s="3" t="s">
        <v>211</v>
      </c>
      <c r="D25" s="138"/>
      <c r="F25" s="138">
        <f>'Payroll Summary'!U135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Summary'!X135</f>
        <v>0</v>
      </c>
    </row>
    <row r="31" spans="1:7" x14ac:dyDescent="0.2">
      <c r="C31" s="123" t="s">
        <v>49</v>
      </c>
      <c r="D31" s="138"/>
      <c r="F31" s="143">
        <f>'Payroll Summary'!W135</f>
        <v>0</v>
      </c>
    </row>
    <row r="32" spans="1:7" x14ac:dyDescent="0.2">
      <c r="C32" s="123" t="s">
        <v>53</v>
      </c>
      <c r="F32" s="139">
        <f>'Payroll Summary'!Y135</f>
        <v>0</v>
      </c>
    </row>
    <row r="33" spans="1:7" x14ac:dyDescent="0.2">
      <c r="C33" s="123" t="s">
        <v>212</v>
      </c>
      <c r="F33" s="145">
        <f>'Payroll Summary'!Z135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Summary'!AB135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Summary'!E136</f>
        <v>0</v>
      </c>
    </row>
    <row r="9" spans="1:8" x14ac:dyDescent="0.2">
      <c r="A9" s="125" t="s">
        <v>16</v>
      </c>
      <c r="B9" s="125"/>
      <c r="C9" s="38">
        <f>'Payroll Summary'!B136</f>
        <v>0</v>
      </c>
    </row>
    <row r="10" spans="1:8" x14ac:dyDescent="0.2">
      <c r="A10" s="125" t="s">
        <v>17</v>
      </c>
      <c r="B10" s="125"/>
      <c r="C10" s="125">
        <f>'Payroll Summary'!C136</f>
        <v>0</v>
      </c>
      <c r="E10" s="3" t="s">
        <v>92</v>
      </c>
      <c r="F10" s="3">
        <f>'Payroll Summary'!H136</f>
        <v>0</v>
      </c>
    </row>
    <row r="11" spans="1:8" x14ac:dyDescent="0.2">
      <c r="A11" s="125" t="s">
        <v>66</v>
      </c>
      <c r="B11" s="125"/>
      <c r="C11" s="125">
        <f>'Payroll Summary'!D136</f>
        <v>0</v>
      </c>
    </row>
    <row r="12" spans="1:8" x14ac:dyDescent="0.2">
      <c r="A12" s="123" t="s">
        <v>18</v>
      </c>
      <c r="B12" s="123"/>
      <c r="C12" s="202">
        <f>'Payroll Summary'!F136</f>
        <v>0</v>
      </c>
    </row>
    <row r="13" spans="1:8" x14ac:dyDescent="0.2">
      <c r="A13" s="123" t="s">
        <v>39</v>
      </c>
      <c r="B13" s="123"/>
      <c r="C13" s="202">
        <f>'Payroll Summary'!G136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Summary'!I136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Summary'!J136</f>
        <v>0</v>
      </c>
      <c r="C18" s="123" t="s">
        <v>6</v>
      </c>
      <c r="D18" s="143"/>
      <c r="F18" s="143">
        <f>'Payroll Summary'!N136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Summary'!O136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Summary'!P136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Summary'!Q136</f>
        <v>0</v>
      </c>
    </row>
    <row r="22" spans="1:7" x14ac:dyDescent="0.2">
      <c r="C22" s="123" t="s">
        <v>54</v>
      </c>
      <c r="D22" s="143"/>
      <c r="F22" s="143">
        <f>'Payroll Summary'!R136</f>
        <v>0</v>
      </c>
    </row>
    <row r="23" spans="1:7" x14ac:dyDescent="0.2">
      <c r="C23" s="123" t="s">
        <v>52</v>
      </c>
      <c r="D23" s="143"/>
      <c r="E23" s="144"/>
      <c r="F23" s="143">
        <f>'Payroll Summary'!S136</f>
        <v>0</v>
      </c>
    </row>
    <row r="24" spans="1:7" x14ac:dyDescent="0.2">
      <c r="C24" s="3" t="s">
        <v>38</v>
      </c>
      <c r="D24" s="138"/>
      <c r="F24" s="138">
        <f>'Payroll Summary'!T136</f>
        <v>0</v>
      </c>
    </row>
    <row r="25" spans="1:7" x14ac:dyDescent="0.2">
      <c r="C25" s="3" t="s">
        <v>211</v>
      </c>
      <c r="D25" s="138"/>
      <c r="F25" s="138">
        <f>'Payroll Summary'!U136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Summary'!X136</f>
        <v>0</v>
      </c>
    </row>
    <row r="31" spans="1:7" x14ac:dyDescent="0.2">
      <c r="C31" s="123" t="s">
        <v>49</v>
      </c>
      <c r="D31" s="138"/>
      <c r="F31" s="143">
        <f>'Payroll Summary'!W136</f>
        <v>0</v>
      </c>
    </row>
    <row r="32" spans="1:7" x14ac:dyDescent="0.2">
      <c r="C32" s="123" t="s">
        <v>53</v>
      </c>
      <c r="F32" s="139">
        <f>'Payroll Summary'!Y136</f>
        <v>0</v>
      </c>
    </row>
    <row r="33" spans="1:7" x14ac:dyDescent="0.2">
      <c r="C33" s="123" t="s">
        <v>212</v>
      </c>
      <c r="F33" s="145">
        <f>'Payroll Summary'!Z136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Summary'!AB136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Summary'!E137</f>
        <v>0</v>
      </c>
    </row>
    <row r="9" spans="1:8" x14ac:dyDescent="0.2">
      <c r="A9" s="125" t="s">
        <v>16</v>
      </c>
      <c r="B9" s="125"/>
      <c r="C9" s="38">
        <f>'Payroll Summary'!B137</f>
        <v>0</v>
      </c>
    </row>
    <row r="10" spans="1:8" x14ac:dyDescent="0.2">
      <c r="A10" s="125" t="s">
        <v>17</v>
      </c>
      <c r="B10" s="125"/>
      <c r="C10" s="125">
        <f>'Payroll Summary'!C137</f>
        <v>0</v>
      </c>
      <c r="E10" s="3" t="s">
        <v>92</v>
      </c>
      <c r="F10" s="3">
        <f>'Payroll Summary'!H137</f>
        <v>0</v>
      </c>
    </row>
    <row r="11" spans="1:8" x14ac:dyDescent="0.2">
      <c r="A11" s="125" t="s">
        <v>66</v>
      </c>
      <c r="B11" s="125"/>
      <c r="C11" s="125">
        <f>'Payroll Summary'!D137</f>
        <v>0</v>
      </c>
    </row>
    <row r="12" spans="1:8" x14ac:dyDescent="0.2">
      <c r="A12" s="123" t="s">
        <v>18</v>
      </c>
      <c r="B12" s="123"/>
      <c r="C12" s="202">
        <f>'Payroll Summary'!F137</f>
        <v>0</v>
      </c>
    </row>
    <row r="13" spans="1:8" x14ac:dyDescent="0.2">
      <c r="A13" s="123" t="s">
        <v>39</v>
      </c>
      <c r="B13" s="123"/>
      <c r="C13" s="202">
        <f>'Payroll Summary'!G137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Summary'!I137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Summary'!J137</f>
        <v>0</v>
      </c>
      <c r="C18" s="123" t="s">
        <v>6</v>
      </c>
      <c r="D18" s="143"/>
      <c r="F18" s="143">
        <f>'Payroll Summary'!N137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Summary'!O137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Summary'!P137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Summary'!Q137</f>
        <v>0</v>
      </c>
    </row>
    <row r="22" spans="1:7" x14ac:dyDescent="0.2">
      <c r="C22" s="123" t="s">
        <v>54</v>
      </c>
      <c r="D22" s="143"/>
      <c r="F22" s="143">
        <f>'Payroll Summary'!R137</f>
        <v>0</v>
      </c>
    </row>
    <row r="23" spans="1:7" x14ac:dyDescent="0.2">
      <c r="C23" s="123" t="s">
        <v>52</v>
      </c>
      <c r="D23" s="143"/>
      <c r="E23" s="144"/>
      <c r="F23" s="143">
        <f>'Payroll Summary'!S137</f>
        <v>0</v>
      </c>
    </row>
    <row r="24" spans="1:7" x14ac:dyDescent="0.2">
      <c r="C24" s="3" t="s">
        <v>38</v>
      </c>
      <c r="D24" s="138"/>
      <c r="F24" s="138">
        <f>'Payroll Summary'!T137</f>
        <v>0</v>
      </c>
    </row>
    <row r="25" spans="1:7" x14ac:dyDescent="0.2">
      <c r="C25" s="3" t="s">
        <v>211</v>
      </c>
      <c r="D25" s="138"/>
      <c r="F25" s="138">
        <f>'Payroll Summary'!U137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Summary'!X137</f>
        <v>0</v>
      </c>
    </row>
    <row r="31" spans="1:7" x14ac:dyDescent="0.2">
      <c r="C31" s="123" t="s">
        <v>49</v>
      </c>
      <c r="D31" s="138"/>
      <c r="F31" s="143">
        <f>'Payroll Summary'!W137</f>
        <v>0</v>
      </c>
    </row>
    <row r="32" spans="1:7" x14ac:dyDescent="0.2">
      <c r="C32" s="123" t="s">
        <v>53</v>
      </c>
      <c r="F32" s="139">
        <f>'Payroll Summary'!Y137</f>
        <v>0</v>
      </c>
    </row>
    <row r="33" spans="1:7" x14ac:dyDescent="0.2">
      <c r="C33" s="123" t="s">
        <v>212</v>
      </c>
      <c r="F33" s="145">
        <f>'Payroll Summary'!Z137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Summary'!AB137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Summary'!E138</f>
        <v>0</v>
      </c>
    </row>
    <row r="9" spans="1:8" x14ac:dyDescent="0.2">
      <c r="A9" s="125" t="s">
        <v>16</v>
      </c>
      <c r="B9" s="125"/>
      <c r="C9" s="38">
        <f>'Payroll Summary'!B138</f>
        <v>0</v>
      </c>
    </row>
    <row r="10" spans="1:8" x14ac:dyDescent="0.2">
      <c r="A10" s="125" t="s">
        <v>17</v>
      </c>
      <c r="B10" s="125"/>
      <c r="C10" s="125">
        <f>'Payroll Summary'!C138</f>
        <v>0</v>
      </c>
      <c r="E10" s="3" t="s">
        <v>92</v>
      </c>
      <c r="F10" s="3">
        <f>'Payroll Summary'!H138</f>
        <v>0</v>
      </c>
    </row>
    <row r="11" spans="1:8" x14ac:dyDescent="0.2">
      <c r="A11" s="125" t="s">
        <v>66</v>
      </c>
      <c r="B11" s="125"/>
      <c r="C11" s="125">
        <f>'Payroll Summary'!D138</f>
        <v>0</v>
      </c>
    </row>
    <row r="12" spans="1:8" x14ac:dyDescent="0.2">
      <c r="A12" s="123" t="s">
        <v>18</v>
      </c>
      <c r="B12" s="123"/>
      <c r="C12" s="202">
        <f>'Payroll Summary'!F138</f>
        <v>0</v>
      </c>
    </row>
    <row r="13" spans="1:8" x14ac:dyDescent="0.2">
      <c r="A13" s="123" t="s">
        <v>39</v>
      </c>
      <c r="B13" s="123"/>
      <c r="C13" s="202">
        <f>'Payroll Summary'!G138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Summary'!I138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Summary'!J138</f>
        <v>0</v>
      </c>
      <c r="C18" s="123" t="s">
        <v>6</v>
      </c>
      <c r="D18" s="143"/>
      <c r="F18" s="143">
        <f>'Payroll Summary'!N138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Summary'!O138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Summary'!P138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Summary'!Q138</f>
        <v>0</v>
      </c>
    </row>
    <row r="22" spans="1:7" x14ac:dyDescent="0.2">
      <c r="C22" s="123" t="s">
        <v>54</v>
      </c>
      <c r="D22" s="143"/>
      <c r="F22" s="143">
        <f>'Payroll Summary'!R138</f>
        <v>0</v>
      </c>
    </row>
    <row r="23" spans="1:7" x14ac:dyDescent="0.2">
      <c r="C23" s="123" t="s">
        <v>52</v>
      </c>
      <c r="D23" s="143"/>
      <c r="E23" s="144"/>
      <c r="F23" s="143">
        <f>'Payroll Summary'!S138</f>
        <v>0</v>
      </c>
    </row>
    <row r="24" spans="1:7" x14ac:dyDescent="0.2">
      <c r="C24" s="3" t="s">
        <v>38</v>
      </c>
      <c r="D24" s="138"/>
      <c r="F24" s="138">
        <f>'Payroll Summary'!T138</f>
        <v>0</v>
      </c>
    </row>
    <row r="25" spans="1:7" x14ac:dyDescent="0.2">
      <c r="C25" s="3" t="s">
        <v>211</v>
      </c>
      <c r="D25" s="138"/>
      <c r="F25" s="138">
        <f>'Payroll Summary'!U138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Summary'!X138</f>
        <v>0</v>
      </c>
    </row>
    <row r="31" spans="1:7" x14ac:dyDescent="0.2">
      <c r="C31" s="123" t="s">
        <v>49</v>
      </c>
      <c r="D31" s="138"/>
      <c r="F31" s="143">
        <f>'Payroll Summary'!W138</f>
        <v>0</v>
      </c>
    </row>
    <row r="32" spans="1:7" x14ac:dyDescent="0.2">
      <c r="C32" s="123" t="s">
        <v>53</v>
      </c>
      <c r="F32" s="139">
        <f>'Payroll Summary'!Y138</f>
        <v>0</v>
      </c>
    </row>
    <row r="33" spans="1:7" x14ac:dyDescent="0.2">
      <c r="C33" s="123" t="s">
        <v>212</v>
      </c>
      <c r="F33" s="145">
        <f>'Payroll Summary'!Z138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Summary'!AB138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Summary'!E139</f>
        <v>0</v>
      </c>
    </row>
    <row r="9" spans="1:8" x14ac:dyDescent="0.2">
      <c r="A9" s="125" t="s">
        <v>16</v>
      </c>
      <c r="B9" s="125"/>
      <c r="C9" s="38">
        <f>'Payroll Summary'!B139</f>
        <v>0</v>
      </c>
    </row>
    <row r="10" spans="1:8" x14ac:dyDescent="0.2">
      <c r="A10" s="125" t="s">
        <v>17</v>
      </c>
      <c r="B10" s="125"/>
      <c r="C10" s="125">
        <f>'Payroll Summary'!C139</f>
        <v>0</v>
      </c>
      <c r="E10" s="3" t="s">
        <v>92</v>
      </c>
      <c r="F10" s="3">
        <f>'Payroll Summary'!H139</f>
        <v>0</v>
      </c>
    </row>
    <row r="11" spans="1:8" x14ac:dyDescent="0.2">
      <c r="A11" s="125" t="s">
        <v>66</v>
      </c>
      <c r="B11" s="125"/>
      <c r="C11" s="125">
        <f>'Payroll Summary'!D139</f>
        <v>0</v>
      </c>
    </row>
    <row r="12" spans="1:8" x14ac:dyDescent="0.2">
      <c r="A12" s="123" t="s">
        <v>18</v>
      </c>
      <c r="B12" s="123"/>
      <c r="C12" s="202">
        <f>'Payroll Summary'!F139</f>
        <v>0</v>
      </c>
    </row>
    <row r="13" spans="1:8" x14ac:dyDescent="0.2">
      <c r="A13" s="123" t="s">
        <v>39</v>
      </c>
      <c r="B13" s="123"/>
      <c r="C13" s="202">
        <f>'Payroll Summary'!G139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Summary'!I139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Summary'!J139</f>
        <v>0</v>
      </c>
      <c r="C18" s="123" t="s">
        <v>6</v>
      </c>
      <c r="D18" s="143"/>
      <c r="F18" s="143">
        <f>'Payroll Summary'!N139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Summary'!O139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Summary'!P139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Summary'!Q139</f>
        <v>0</v>
      </c>
    </row>
    <row r="22" spans="1:7" x14ac:dyDescent="0.2">
      <c r="C22" s="123" t="s">
        <v>54</v>
      </c>
      <c r="D22" s="143"/>
      <c r="F22" s="143">
        <f>'Payroll Summary'!R139</f>
        <v>0</v>
      </c>
    </row>
    <row r="23" spans="1:7" x14ac:dyDescent="0.2">
      <c r="C23" s="123" t="s">
        <v>52</v>
      </c>
      <c r="D23" s="143"/>
      <c r="E23" s="144"/>
      <c r="F23" s="143">
        <f>'Payroll Summary'!S139</f>
        <v>0</v>
      </c>
    </row>
    <row r="24" spans="1:7" x14ac:dyDescent="0.2">
      <c r="C24" s="3" t="s">
        <v>38</v>
      </c>
      <c r="D24" s="138"/>
      <c r="F24" s="138">
        <f>'Payroll Summary'!T139</f>
        <v>0</v>
      </c>
    </row>
    <row r="25" spans="1:7" x14ac:dyDescent="0.2">
      <c r="C25" s="3" t="s">
        <v>211</v>
      </c>
      <c r="D25" s="138"/>
      <c r="F25" s="138">
        <f>'Payroll Summary'!U139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Summary'!X139</f>
        <v>0</v>
      </c>
    </row>
    <row r="31" spans="1:7" x14ac:dyDescent="0.2">
      <c r="C31" s="123" t="s">
        <v>49</v>
      </c>
      <c r="D31" s="138"/>
      <c r="F31" s="143">
        <f>'Payroll Summary'!W139</f>
        <v>0</v>
      </c>
    </row>
    <row r="32" spans="1:7" x14ac:dyDescent="0.2">
      <c r="C32" s="123" t="s">
        <v>53</v>
      </c>
      <c r="F32" s="139">
        <f>'Payroll Summary'!Y139</f>
        <v>0</v>
      </c>
    </row>
    <row r="33" spans="1:7" x14ac:dyDescent="0.2">
      <c r="C33" s="123" t="s">
        <v>212</v>
      </c>
      <c r="F33" s="145">
        <f>'Payroll Summary'!Z139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Summary'!AB139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Summary'!E140</f>
        <v>0</v>
      </c>
    </row>
    <row r="9" spans="1:8" x14ac:dyDescent="0.2">
      <c r="A9" s="125" t="s">
        <v>16</v>
      </c>
      <c r="B9" s="125"/>
      <c r="C9" s="38">
        <f>'Payroll Summary'!B140</f>
        <v>0</v>
      </c>
    </row>
    <row r="10" spans="1:8" x14ac:dyDescent="0.2">
      <c r="A10" s="125" t="s">
        <v>17</v>
      </c>
      <c r="B10" s="125"/>
      <c r="C10" s="125">
        <f>'Payroll Summary'!C140</f>
        <v>0</v>
      </c>
      <c r="E10" s="3" t="s">
        <v>92</v>
      </c>
      <c r="F10" s="3">
        <f>'Payroll Summary'!H140</f>
        <v>0</v>
      </c>
    </row>
    <row r="11" spans="1:8" x14ac:dyDescent="0.2">
      <c r="A11" s="125" t="s">
        <v>66</v>
      </c>
      <c r="B11" s="125"/>
      <c r="C11" s="125">
        <f>'Payroll Summary'!D140</f>
        <v>0</v>
      </c>
    </row>
    <row r="12" spans="1:8" x14ac:dyDescent="0.2">
      <c r="A12" s="123" t="s">
        <v>18</v>
      </c>
      <c r="B12" s="123"/>
      <c r="C12" s="202">
        <f>'Payroll Summary'!F140</f>
        <v>0</v>
      </c>
    </row>
    <row r="13" spans="1:8" x14ac:dyDescent="0.2">
      <c r="A13" s="123" t="s">
        <v>39</v>
      </c>
      <c r="B13" s="123"/>
      <c r="C13" s="202">
        <f>'Payroll Summary'!G140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Summary'!I140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Summary'!J140</f>
        <v>0</v>
      </c>
      <c r="C18" s="123" t="s">
        <v>6</v>
      </c>
      <c r="D18" s="143"/>
      <c r="F18" s="143">
        <f>'Payroll Summary'!N140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Summary'!O140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Summary'!P140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Summary'!Q140</f>
        <v>0</v>
      </c>
    </row>
    <row r="22" spans="1:7" x14ac:dyDescent="0.2">
      <c r="C22" s="123" t="s">
        <v>54</v>
      </c>
      <c r="D22" s="143"/>
      <c r="F22" s="143">
        <f>'Payroll Summary'!R140</f>
        <v>0</v>
      </c>
    </row>
    <row r="23" spans="1:7" x14ac:dyDescent="0.2">
      <c r="C23" s="123" t="s">
        <v>52</v>
      </c>
      <c r="D23" s="143"/>
      <c r="E23" s="144"/>
      <c r="F23" s="143">
        <f>'Payroll Summary'!S140</f>
        <v>0</v>
      </c>
    </row>
    <row r="24" spans="1:7" x14ac:dyDescent="0.2">
      <c r="C24" s="3" t="s">
        <v>38</v>
      </c>
      <c r="D24" s="138"/>
      <c r="F24" s="138">
        <f>'Payroll Summary'!T140</f>
        <v>0</v>
      </c>
    </row>
    <row r="25" spans="1:7" x14ac:dyDescent="0.2">
      <c r="C25" s="3" t="s">
        <v>211</v>
      </c>
      <c r="D25" s="138"/>
      <c r="F25" s="138">
        <f>'Payroll Summary'!U140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Summary'!X140</f>
        <v>0</v>
      </c>
    </row>
    <row r="31" spans="1:7" x14ac:dyDescent="0.2">
      <c r="C31" s="123" t="s">
        <v>49</v>
      </c>
      <c r="D31" s="138"/>
      <c r="F31" s="143">
        <f>'Payroll Summary'!W140</f>
        <v>0</v>
      </c>
    </row>
    <row r="32" spans="1:7" x14ac:dyDescent="0.2">
      <c r="C32" s="123" t="s">
        <v>53</v>
      </c>
      <c r="F32" s="139">
        <f>'Payroll Summary'!Y140</f>
        <v>0</v>
      </c>
    </row>
    <row r="33" spans="1:7" x14ac:dyDescent="0.2">
      <c r="C33" s="123" t="s">
        <v>212</v>
      </c>
      <c r="F33" s="145">
        <f>'Payroll Summary'!Z140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Summary'!AB140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Summary'!E141</f>
        <v>0</v>
      </c>
    </row>
    <row r="9" spans="1:8" x14ac:dyDescent="0.2">
      <c r="A9" s="125" t="s">
        <v>16</v>
      </c>
      <c r="B9" s="125"/>
      <c r="C9" s="38">
        <f>'Payroll Summary'!B141</f>
        <v>0</v>
      </c>
    </row>
    <row r="10" spans="1:8" x14ac:dyDescent="0.2">
      <c r="A10" s="125" t="s">
        <v>17</v>
      </c>
      <c r="B10" s="125"/>
      <c r="C10" s="125">
        <f>'Payroll Summary'!C141</f>
        <v>0</v>
      </c>
      <c r="E10" s="3" t="s">
        <v>92</v>
      </c>
      <c r="F10" s="3">
        <f>'Payroll Summary'!H141</f>
        <v>0</v>
      </c>
    </row>
    <row r="11" spans="1:8" x14ac:dyDescent="0.2">
      <c r="A11" s="125" t="s">
        <v>66</v>
      </c>
      <c r="B11" s="125"/>
      <c r="C11" s="125">
        <f>'Payroll Summary'!D141</f>
        <v>0</v>
      </c>
    </row>
    <row r="12" spans="1:8" x14ac:dyDescent="0.2">
      <c r="A12" s="123" t="s">
        <v>18</v>
      </c>
      <c r="B12" s="123"/>
      <c r="C12" s="202">
        <f>'Payroll Summary'!F141</f>
        <v>0</v>
      </c>
    </row>
    <row r="13" spans="1:8" x14ac:dyDescent="0.2">
      <c r="A13" s="123" t="s">
        <v>39</v>
      </c>
      <c r="B13" s="123"/>
      <c r="C13" s="202">
        <f>'Payroll Summary'!G141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Summary'!I141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Summary'!J141</f>
        <v>0</v>
      </c>
      <c r="C18" s="123" t="s">
        <v>6</v>
      </c>
      <c r="D18" s="143"/>
      <c r="F18" s="143">
        <f>'Payroll Summary'!N141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Summary'!O141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Summary'!P141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Summary'!Q141</f>
        <v>0</v>
      </c>
    </row>
    <row r="22" spans="1:7" x14ac:dyDescent="0.2">
      <c r="C22" s="123" t="s">
        <v>54</v>
      </c>
      <c r="D22" s="143"/>
      <c r="F22" s="143">
        <f>'Payroll Summary'!R141</f>
        <v>0</v>
      </c>
    </row>
    <row r="23" spans="1:7" x14ac:dyDescent="0.2">
      <c r="C23" s="123" t="s">
        <v>52</v>
      </c>
      <c r="D23" s="143"/>
      <c r="E23" s="144"/>
      <c r="F23" s="143">
        <f>'Payroll Summary'!S141</f>
        <v>0</v>
      </c>
    </row>
    <row r="24" spans="1:7" x14ac:dyDescent="0.2">
      <c r="C24" s="3" t="s">
        <v>38</v>
      </c>
      <c r="D24" s="138"/>
      <c r="F24" s="138">
        <f>'Payroll Summary'!T141</f>
        <v>0</v>
      </c>
    </row>
    <row r="25" spans="1:7" x14ac:dyDescent="0.2">
      <c r="C25" s="3" t="s">
        <v>211</v>
      </c>
      <c r="D25" s="138"/>
      <c r="F25" s="138">
        <f>'Payroll Summary'!U141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Summary'!X141</f>
        <v>0</v>
      </c>
    </row>
    <row r="31" spans="1:7" x14ac:dyDescent="0.2">
      <c r="C31" s="123" t="s">
        <v>49</v>
      </c>
      <c r="D31" s="138"/>
      <c r="F31" s="143">
        <f>'Payroll Summary'!W141</f>
        <v>0</v>
      </c>
    </row>
    <row r="32" spans="1:7" x14ac:dyDescent="0.2">
      <c r="C32" s="123" t="s">
        <v>53</v>
      </c>
      <c r="F32" s="139">
        <f>'Payroll Summary'!Y141</f>
        <v>0</v>
      </c>
    </row>
    <row r="33" spans="1:7" x14ac:dyDescent="0.2">
      <c r="C33" s="123" t="s">
        <v>212</v>
      </c>
      <c r="F33" s="145">
        <f>'Payroll Summary'!Z141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Summary'!AB141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Summary'!E142</f>
        <v>0</v>
      </c>
    </row>
    <row r="9" spans="1:8" x14ac:dyDescent="0.2">
      <c r="A9" s="125" t="s">
        <v>16</v>
      </c>
      <c r="B9" s="125"/>
      <c r="C9" s="38">
        <f>'Payroll Summary'!B142</f>
        <v>0</v>
      </c>
    </row>
    <row r="10" spans="1:8" x14ac:dyDescent="0.2">
      <c r="A10" s="125" t="s">
        <v>17</v>
      </c>
      <c r="B10" s="125"/>
      <c r="C10" s="125">
        <f>'Payroll Summary'!C142</f>
        <v>0</v>
      </c>
      <c r="E10" s="3" t="s">
        <v>92</v>
      </c>
      <c r="F10" s="3">
        <f>'Payroll Summary'!H142</f>
        <v>0</v>
      </c>
    </row>
    <row r="11" spans="1:8" x14ac:dyDescent="0.2">
      <c r="A11" s="125" t="s">
        <v>66</v>
      </c>
      <c r="B11" s="125"/>
      <c r="C11" s="125">
        <f>'Payroll Summary'!D142</f>
        <v>0</v>
      </c>
    </row>
    <row r="12" spans="1:8" x14ac:dyDescent="0.2">
      <c r="A12" s="123" t="s">
        <v>18</v>
      </c>
      <c r="B12" s="123"/>
      <c r="C12" s="202">
        <f>'Payroll Summary'!F142</f>
        <v>0</v>
      </c>
    </row>
    <row r="13" spans="1:8" x14ac:dyDescent="0.2">
      <c r="A13" s="123" t="s">
        <v>39</v>
      </c>
      <c r="B13" s="123"/>
      <c r="C13" s="202">
        <f>'Payroll Summary'!G142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Summary'!I142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Summary'!J142</f>
        <v>0</v>
      </c>
      <c r="C18" s="123" t="s">
        <v>6</v>
      </c>
      <c r="D18" s="143"/>
      <c r="F18" s="143">
        <f>'Payroll Summary'!N142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Summary'!O142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Summary'!P142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Summary'!Q142</f>
        <v>0</v>
      </c>
    </row>
    <row r="22" spans="1:7" x14ac:dyDescent="0.2">
      <c r="C22" s="123" t="s">
        <v>54</v>
      </c>
      <c r="D22" s="143"/>
      <c r="F22" s="143">
        <f>'Payroll Summary'!R142</f>
        <v>0</v>
      </c>
    </row>
    <row r="23" spans="1:7" x14ac:dyDescent="0.2">
      <c r="C23" s="123" t="s">
        <v>52</v>
      </c>
      <c r="D23" s="143"/>
      <c r="E23" s="144"/>
      <c r="F23" s="143">
        <f>'Payroll Summary'!S142</f>
        <v>0</v>
      </c>
    </row>
    <row r="24" spans="1:7" x14ac:dyDescent="0.2">
      <c r="C24" s="3" t="s">
        <v>38</v>
      </c>
      <c r="D24" s="138"/>
      <c r="F24" s="138">
        <f>'Payroll Summary'!T142</f>
        <v>0</v>
      </c>
    </row>
    <row r="25" spans="1:7" x14ac:dyDescent="0.2">
      <c r="C25" s="3" t="s">
        <v>211</v>
      </c>
      <c r="D25" s="138"/>
      <c r="F25" s="138">
        <f>'Payroll Summary'!U142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Summary'!X142</f>
        <v>0</v>
      </c>
    </row>
    <row r="31" spans="1:7" x14ac:dyDescent="0.2">
      <c r="C31" s="123" t="s">
        <v>49</v>
      </c>
      <c r="D31" s="138"/>
      <c r="F31" s="143">
        <f>'Payroll Summary'!W142</f>
        <v>0</v>
      </c>
    </row>
    <row r="32" spans="1:7" x14ac:dyDescent="0.2">
      <c r="C32" s="123" t="s">
        <v>53</v>
      </c>
      <c r="F32" s="139">
        <f>'Payroll Summary'!Y142</f>
        <v>0</v>
      </c>
    </row>
    <row r="33" spans="1:7" x14ac:dyDescent="0.2">
      <c r="C33" s="123" t="s">
        <v>212</v>
      </c>
      <c r="F33" s="145">
        <f>'Payroll Summary'!Z142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Summary'!AB142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Summary'!E143</f>
        <v>0</v>
      </c>
    </row>
    <row r="9" spans="1:8" x14ac:dyDescent="0.2">
      <c r="A9" s="125" t="s">
        <v>16</v>
      </c>
      <c r="B9" s="125"/>
      <c r="C9" s="38">
        <f>'Payroll Summary'!B143</f>
        <v>0</v>
      </c>
    </row>
    <row r="10" spans="1:8" x14ac:dyDescent="0.2">
      <c r="A10" s="125" t="s">
        <v>17</v>
      </c>
      <c r="B10" s="125"/>
      <c r="C10" s="125">
        <f>'Payroll Summary'!C143</f>
        <v>0</v>
      </c>
      <c r="E10" s="3" t="s">
        <v>92</v>
      </c>
      <c r="F10" s="3">
        <f>'Payroll Summary'!H143</f>
        <v>0</v>
      </c>
    </row>
    <row r="11" spans="1:8" x14ac:dyDescent="0.2">
      <c r="A11" s="125" t="s">
        <v>66</v>
      </c>
      <c r="B11" s="125"/>
      <c r="C11" s="125">
        <f>'Payroll Summary'!D143</f>
        <v>0</v>
      </c>
    </row>
    <row r="12" spans="1:8" x14ac:dyDescent="0.2">
      <c r="A12" s="123" t="s">
        <v>18</v>
      </c>
      <c r="B12" s="123"/>
      <c r="C12" s="202">
        <f>'Payroll Summary'!F143</f>
        <v>0</v>
      </c>
    </row>
    <row r="13" spans="1:8" x14ac:dyDescent="0.2">
      <c r="A13" s="123" t="s">
        <v>39</v>
      </c>
      <c r="B13" s="123"/>
      <c r="C13" s="202">
        <f>'Payroll Summary'!G143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Summary'!I143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Summary'!J143</f>
        <v>0</v>
      </c>
      <c r="C18" s="123" t="s">
        <v>6</v>
      </c>
      <c r="D18" s="143"/>
      <c r="F18" s="143">
        <f>'Payroll Summary'!N143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Summary'!O143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Summary'!P143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Summary'!Q143</f>
        <v>0</v>
      </c>
    </row>
    <row r="22" spans="1:7" x14ac:dyDescent="0.2">
      <c r="C22" s="123" t="s">
        <v>54</v>
      </c>
      <c r="D22" s="143"/>
      <c r="F22" s="143">
        <f>'Payroll Summary'!R143</f>
        <v>0</v>
      </c>
    </row>
    <row r="23" spans="1:7" x14ac:dyDescent="0.2">
      <c r="C23" s="123" t="s">
        <v>52</v>
      </c>
      <c r="D23" s="143"/>
      <c r="E23" s="144"/>
      <c r="F23" s="143">
        <f>'Payroll Summary'!S143</f>
        <v>0</v>
      </c>
    </row>
    <row r="24" spans="1:7" x14ac:dyDescent="0.2">
      <c r="C24" s="3" t="s">
        <v>38</v>
      </c>
      <c r="D24" s="138"/>
      <c r="F24" s="138">
        <f>'Payroll Summary'!T143</f>
        <v>0</v>
      </c>
    </row>
    <row r="25" spans="1:7" x14ac:dyDescent="0.2">
      <c r="C25" s="3" t="s">
        <v>211</v>
      </c>
      <c r="D25" s="138"/>
      <c r="F25" s="138">
        <f>'Payroll Summary'!U143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Summary'!X143</f>
        <v>0</v>
      </c>
    </row>
    <row r="31" spans="1:7" x14ac:dyDescent="0.2">
      <c r="C31" s="123" t="s">
        <v>49</v>
      </c>
      <c r="D31" s="138"/>
      <c r="F31" s="143">
        <f>'Payroll Summary'!W143</f>
        <v>0</v>
      </c>
    </row>
    <row r="32" spans="1:7" x14ac:dyDescent="0.2">
      <c r="C32" s="123" t="s">
        <v>53</v>
      </c>
      <c r="F32" s="139">
        <f>'Payroll Summary'!Y143</f>
        <v>0</v>
      </c>
    </row>
    <row r="33" spans="1:7" x14ac:dyDescent="0.2">
      <c r="C33" s="123" t="s">
        <v>212</v>
      </c>
      <c r="F33" s="145">
        <f>'Payroll Summary'!Z143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Summary'!AB143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Summary'!E144</f>
        <v>0</v>
      </c>
    </row>
    <row r="9" spans="1:8" x14ac:dyDescent="0.2">
      <c r="A9" s="125" t="s">
        <v>16</v>
      </c>
      <c r="B9" s="125"/>
      <c r="C9" s="38">
        <f>'Payroll Summary'!B144</f>
        <v>0</v>
      </c>
    </row>
    <row r="10" spans="1:8" x14ac:dyDescent="0.2">
      <c r="A10" s="125" t="s">
        <v>17</v>
      </c>
      <c r="B10" s="125"/>
      <c r="C10" s="125">
        <f>'Payroll Summary'!C144</f>
        <v>0</v>
      </c>
      <c r="E10" s="3" t="s">
        <v>92</v>
      </c>
      <c r="F10" s="3">
        <f>'Payroll Summary'!H144</f>
        <v>0</v>
      </c>
    </row>
    <row r="11" spans="1:8" x14ac:dyDescent="0.2">
      <c r="A11" s="125" t="s">
        <v>66</v>
      </c>
      <c r="B11" s="125"/>
      <c r="C11" s="125">
        <f>'Payroll Summary'!D144</f>
        <v>0</v>
      </c>
    </row>
    <row r="12" spans="1:8" x14ac:dyDescent="0.2">
      <c r="A12" s="123" t="s">
        <v>18</v>
      </c>
      <c r="B12" s="123"/>
      <c r="C12" s="202">
        <f>'Payroll Summary'!F144</f>
        <v>0</v>
      </c>
    </row>
    <row r="13" spans="1:8" x14ac:dyDescent="0.2">
      <c r="A13" s="123" t="s">
        <v>39</v>
      </c>
      <c r="B13" s="123"/>
      <c r="C13" s="202">
        <f>'Payroll Summary'!G144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Summary'!I144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Summary'!J144</f>
        <v>0</v>
      </c>
      <c r="C18" s="123" t="s">
        <v>6</v>
      </c>
      <c r="D18" s="143"/>
      <c r="F18" s="143">
        <f>'Payroll Summary'!N144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Summary'!O144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Summary'!P144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Summary'!Q144</f>
        <v>0</v>
      </c>
    </row>
    <row r="22" spans="1:7" x14ac:dyDescent="0.2">
      <c r="C22" s="123" t="s">
        <v>54</v>
      </c>
      <c r="D22" s="143"/>
      <c r="F22" s="143">
        <f>'Payroll Summary'!R144</f>
        <v>0</v>
      </c>
    </row>
    <row r="23" spans="1:7" x14ac:dyDescent="0.2">
      <c r="C23" s="123" t="s">
        <v>52</v>
      </c>
      <c r="D23" s="143"/>
      <c r="E23" s="144"/>
      <c r="F23" s="143">
        <f>'Payroll Summary'!S144</f>
        <v>0</v>
      </c>
    </row>
    <row r="24" spans="1:7" x14ac:dyDescent="0.2">
      <c r="C24" s="3" t="s">
        <v>38</v>
      </c>
      <c r="D24" s="138"/>
      <c r="F24" s="138">
        <f>'Payroll Summary'!T144</f>
        <v>0</v>
      </c>
    </row>
    <row r="25" spans="1:7" x14ac:dyDescent="0.2">
      <c r="C25" s="3" t="s">
        <v>211</v>
      </c>
      <c r="D25" s="138"/>
      <c r="F25" s="138">
        <f>'Payroll Summary'!U144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Summary'!X144</f>
        <v>0</v>
      </c>
    </row>
    <row r="31" spans="1:7" x14ac:dyDescent="0.2">
      <c r="C31" s="123" t="s">
        <v>49</v>
      </c>
      <c r="D31" s="138"/>
      <c r="F31" s="143">
        <f>'Payroll Summary'!W144</f>
        <v>0</v>
      </c>
    </row>
    <row r="32" spans="1:7" x14ac:dyDescent="0.2">
      <c r="C32" s="123" t="s">
        <v>53</v>
      </c>
      <c r="F32" s="139">
        <f>'Payroll Summary'!Y144</f>
        <v>0</v>
      </c>
    </row>
    <row r="33" spans="1:7" x14ac:dyDescent="0.2">
      <c r="C33" s="123" t="s">
        <v>212</v>
      </c>
      <c r="F33" s="145">
        <f>'Payroll Summary'!Z144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Summary'!AB144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Summary'!E145</f>
        <v>0</v>
      </c>
    </row>
    <row r="9" spans="1:8" x14ac:dyDescent="0.2">
      <c r="A9" s="125" t="s">
        <v>16</v>
      </c>
      <c r="B9" s="125"/>
      <c r="C9" s="38">
        <f>'Payroll Summary'!B145</f>
        <v>0</v>
      </c>
    </row>
    <row r="10" spans="1:8" x14ac:dyDescent="0.2">
      <c r="A10" s="125" t="s">
        <v>17</v>
      </c>
      <c r="B10" s="125"/>
      <c r="C10" s="125">
        <f>'Payroll Summary'!C145</f>
        <v>0</v>
      </c>
      <c r="E10" s="3" t="s">
        <v>92</v>
      </c>
      <c r="F10" s="3">
        <f>'Payroll Summary'!H145</f>
        <v>0</v>
      </c>
    </row>
    <row r="11" spans="1:8" x14ac:dyDescent="0.2">
      <c r="A11" s="125" t="s">
        <v>66</v>
      </c>
      <c r="B11" s="125"/>
      <c r="C11" s="125">
        <f>'Payroll Summary'!D145</f>
        <v>0</v>
      </c>
    </row>
    <row r="12" spans="1:8" x14ac:dyDescent="0.2">
      <c r="A12" s="123" t="s">
        <v>18</v>
      </c>
      <c r="B12" s="123"/>
      <c r="C12" s="202">
        <f>'Payroll Summary'!F145</f>
        <v>0</v>
      </c>
    </row>
    <row r="13" spans="1:8" x14ac:dyDescent="0.2">
      <c r="A13" s="123" t="s">
        <v>39</v>
      </c>
      <c r="B13" s="123"/>
      <c r="C13" s="202">
        <f>'Payroll Summary'!G145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Summary'!I145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Summary'!J145</f>
        <v>0</v>
      </c>
      <c r="C18" s="123" t="s">
        <v>6</v>
      </c>
      <c r="D18" s="143"/>
      <c r="F18" s="143">
        <f>'Payroll Summary'!N145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Summary'!O145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Summary'!P145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Summary'!Q145</f>
        <v>0</v>
      </c>
    </row>
    <row r="22" spans="1:7" x14ac:dyDescent="0.2">
      <c r="C22" s="123" t="s">
        <v>54</v>
      </c>
      <c r="D22" s="143"/>
      <c r="F22" s="143">
        <f>'Payroll Summary'!R145</f>
        <v>0</v>
      </c>
    </row>
    <row r="23" spans="1:7" x14ac:dyDescent="0.2">
      <c r="C23" s="123" t="s">
        <v>52</v>
      </c>
      <c r="D23" s="143"/>
      <c r="E23" s="144"/>
      <c r="F23" s="143">
        <f>'Payroll Summary'!S145</f>
        <v>0</v>
      </c>
    </row>
    <row r="24" spans="1:7" x14ac:dyDescent="0.2">
      <c r="C24" s="3" t="s">
        <v>38</v>
      </c>
      <c r="D24" s="138"/>
      <c r="F24" s="138">
        <f>'Payroll Summary'!T145</f>
        <v>0</v>
      </c>
    </row>
    <row r="25" spans="1:7" x14ac:dyDescent="0.2">
      <c r="C25" s="3" t="s">
        <v>211</v>
      </c>
      <c r="D25" s="138"/>
      <c r="F25" s="138">
        <f>'Payroll Summary'!U145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Summary'!X145</f>
        <v>0</v>
      </c>
    </row>
    <row r="31" spans="1:7" x14ac:dyDescent="0.2">
      <c r="C31" s="123" t="s">
        <v>49</v>
      </c>
      <c r="D31" s="138"/>
      <c r="F31" s="143">
        <f>'Payroll Summary'!W145</f>
        <v>0</v>
      </c>
    </row>
    <row r="32" spans="1:7" x14ac:dyDescent="0.2">
      <c r="C32" s="123" t="s">
        <v>53</v>
      </c>
      <c r="F32" s="139">
        <f>'Payroll Summary'!Y145</f>
        <v>0</v>
      </c>
    </row>
    <row r="33" spans="1:7" x14ac:dyDescent="0.2">
      <c r="C33" s="123" t="s">
        <v>212</v>
      </c>
      <c r="F33" s="145">
        <f>'Payroll Summary'!Z145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Summary'!AB145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Summary'!E146</f>
        <v>0</v>
      </c>
    </row>
    <row r="9" spans="1:8" x14ac:dyDescent="0.2">
      <c r="A9" s="125" t="s">
        <v>16</v>
      </c>
      <c r="B9" s="125"/>
      <c r="C9" s="38">
        <f>'Payroll Summary'!B146</f>
        <v>0</v>
      </c>
    </row>
    <row r="10" spans="1:8" x14ac:dyDescent="0.2">
      <c r="A10" s="125" t="s">
        <v>17</v>
      </c>
      <c r="B10" s="125"/>
      <c r="C10" s="125">
        <f>'Payroll Summary'!C146</f>
        <v>0</v>
      </c>
      <c r="E10" s="3" t="s">
        <v>92</v>
      </c>
      <c r="F10" s="3">
        <f>'Payroll Summary'!H146</f>
        <v>0</v>
      </c>
    </row>
    <row r="11" spans="1:8" x14ac:dyDescent="0.2">
      <c r="A11" s="125" t="s">
        <v>66</v>
      </c>
      <c r="B11" s="125"/>
      <c r="C11" s="125">
        <f>'Payroll Summary'!D146</f>
        <v>0</v>
      </c>
    </row>
    <row r="12" spans="1:8" x14ac:dyDescent="0.2">
      <c r="A12" s="123" t="s">
        <v>18</v>
      </c>
      <c r="B12" s="123"/>
      <c r="C12" s="202">
        <f>'Payroll Summary'!F146</f>
        <v>0</v>
      </c>
    </row>
    <row r="13" spans="1:8" x14ac:dyDescent="0.2">
      <c r="A13" s="123" t="s">
        <v>39</v>
      </c>
      <c r="B13" s="123"/>
      <c r="C13" s="202">
        <f>'Payroll Summary'!G146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Summary'!I146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Summary'!J146</f>
        <v>0</v>
      </c>
      <c r="C18" s="123" t="s">
        <v>6</v>
      </c>
      <c r="D18" s="143"/>
      <c r="F18" s="143">
        <f>'Payroll Summary'!N146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Summary'!O146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Summary'!P146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Summary'!Q146</f>
        <v>0</v>
      </c>
    </row>
    <row r="22" spans="1:7" x14ac:dyDescent="0.2">
      <c r="C22" s="123" t="s">
        <v>54</v>
      </c>
      <c r="D22" s="143"/>
      <c r="F22" s="143">
        <f>'Payroll Summary'!R146</f>
        <v>0</v>
      </c>
    </row>
    <row r="23" spans="1:7" x14ac:dyDescent="0.2">
      <c r="C23" s="123" t="s">
        <v>52</v>
      </c>
      <c r="D23" s="143"/>
      <c r="E23" s="144"/>
      <c r="F23" s="143">
        <f>'Payroll Summary'!S146</f>
        <v>0</v>
      </c>
    </row>
    <row r="24" spans="1:7" x14ac:dyDescent="0.2">
      <c r="C24" s="3" t="s">
        <v>38</v>
      </c>
      <c r="D24" s="138"/>
      <c r="F24" s="138">
        <f>'Payroll Summary'!T146</f>
        <v>0</v>
      </c>
    </row>
    <row r="25" spans="1:7" x14ac:dyDescent="0.2">
      <c r="C25" s="3" t="s">
        <v>211</v>
      </c>
      <c r="D25" s="138"/>
      <c r="F25" s="138">
        <f>'Payroll Summary'!U146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Summary'!X146</f>
        <v>0</v>
      </c>
    </row>
    <row r="31" spans="1:7" x14ac:dyDescent="0.2">
      <c r="C31" s="123" t="s">
        <v>49</v>
      </c>
      <c r="D31" s="138"/>
      <c r="F31" s="143">
        <f>'Payroll Summary'!W146</f>
        <v>0</v>
      </c>
    </row>
    <row r="32" spans="1:7" x14ac:dyDescent="0.2">
      <c r="C32" s="123" t="s">
        <v>53</v>
      </c>
      <c r="F32" s="139">
        <f>'Payroll Summary'!Y146</f>
        <v>0</v>
      </c>
    </row>
    <row r="33" spans="1:7" x14ac:dyDescent="0.2">
      <c r="C33" s="123" t="s">
        <v>212</v>
      </c>
      <c r="F33" s="145">
        <f>'Payroll Summary'!Z146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Summary'!AB146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Summary'!E147</f>
        <v>0</v>
      </c>
    </row>
    <row r="9" spans="1:8" x14ac:dyDescent="0.2">
      <c r="A9" s="125" t="s">
        <v>16</v>
      </c>
      <c r="B9" s="125"/>
      <c r="C9" s="38">
        <f>'Payroll Summary'!B147</f>
        <v>0</v>
      </c>
    </row>
    <row r="10" spans="1:8" x14ac:dyDescent="0.2">
      <c r="A10" s="125" t="s">
        <v>17</v>
      </c>
      <c r="B10" s="125"/>
      <c r="C10" s="125">
        <f>'Payroll Summary'!C147</f>
        <v>0</v>
      </c>
      <c r="E10" s="3" t="s">
        <v>92</v>
      </c>
      <c r="F10" s="3">
        <f>'Payroll Summary'!H147</f>
        <v>0</v>
      </c>
    </row>
    <row r="11" spans="1:8" x14ac:dyDescent="0.2">
      <c r="A11" s="125" t="s">
        <v>66</v>
      </c>
      <c r="B11" s="125"/>
      <c r="C11" s="125">
        <f>'Payroll Summary'!D147</f>
        <v>0</v>
      </c>
    </row>
    <row r="12" spans="1:8" x14ac:dyDescent="0.2">
      <c r="A12" s="123" t="s">
        <v>18</v>
      </c>
      <c r="B12" s="123"/>
      <c r="C12" s="202">
        <f>'Payroll Summary'!F147</f>
        <v>0</v>
      </c>
    </row>
    <row r="13" spans="1:8" x14ac:dyDescent="0.2">
      <c r="A13" s="123" t="s">
        <v>39</v>
      </c>
      <c r="B13" s="123"/>
      <c r="C13" s="202">
        <f>'Payroll Summary'!G147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Summary'!I147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Summary'!J147</f>
        <v>0</v>
      </c>
      <c r="C18" s="123" t="s">
        <v>6</v>
      </c>
      <c r="D18" s="143"/>
      <c r="F18" s="143">
        <f>'Payroll Summary'!N147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Summary'!O147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Summary'!P147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Summary'!Q147</f>
        <v>0</v>
      </c>
    </row>
    <row r="22" spans="1:7" x14ac:dyDescent="0.2">
      <c r="C22" s="123" t="s">
        <v>54</v>
      </c>
      <c r="D22" s="143"/>
      <c r="F22" s="143">
        <f>'Payroll Summary'!R147</f>
        <v>0</v>
      </c>
    </row>
    <row r="23" spans="1:7" x14ac:dyDescent="0.2">
      <c r="C23" s="123" t="s">
        <v>52</v>
      </c>
      <c r="D23" s="143"/>
      <c r="E23" s="144"/>
      <c r="F23" s="143">
        <f>'Payroll Summary'!S147</f>
        <v>0</v>
      </c>
    </row>
    <row r="24" spans="1:7" x14ac:dyDescent="0.2">
      <c r="C24" s="3" t="s">
        <v>38</v>
      </c>
      <c r="D24" s="138"/>
      <c r="F24" s="138">
        <f>'Payroll Summary'!T147</f>
        <v>0</v>
      </c>
    </row>
    <row r="25" spans="1:7" x14ac:dyDescent="0.2">
      <c r="C25" s="3" t="s">
        <v>211</v>
      </c>
      <c r="D25" s="138"/>
      <c r="F25" s="138">
        <f>'Payroll Summary'!U147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Summary'!X147</f>
        <v>0</v>
      </c>
    </row>
    <row r="31" spans="1:7" x14ac:dyDescent="0.2">
      <c r="C31" s="123" t="s">
        <v>49</v>
      </c>
      <c r="D31" s="138"/>
      <c r="F31" s="143">
        <f>'Payroll Summary'!W147</f>
        <v>0</v>
      </c>
    </row>
    <row r="32" spans="1:7" x14ac:dyDescent="0.2">
      <c r="C32" s="123" t="s">
        <v>53</v>
      </c>
      <c r="F32" s="139">
        <f>'Payroll Summary'!Y147</f>
        <v>0</v>
      </c>
    </row>
    <row r="33" spans="1:7" x14ac:dyDescent="0.2">
      <c r="C33" s="123" t="s">
        <v>212</v>
      </c>
      <c r="F33" s="145">
        <f>'Payroll Summary'!Z147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Summary'!AB147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Summary'!E148</f>
        <v>0</v>
      </c>
    </row>
    <row r="9" spans="1:8" x14ac:dyDescent="0.2">
      <c r="A9" s="125" t="s">
        <v>16</v>
      </c>
      <c r="B9" s="125"/>
      <c r="C9" s="38">
        <f>'Payroll Summary'!B148</f>
        <v>0</v>
      </c>
    </row>
    <row r="10" spans="1:8" x14ac:dyDescent="0.2">
      <c r="A10" s="125" t="s">
        <v>17</v>
      </c>
      <c r="B10" s="125"/>
      <c r="C10" s="125">
        <f>'Payroll Summary'!C148</f>
        <v>0</v>
      </c>
      <c r="E10" s="3" t="s">
        <v>92</v>
      </c>
      <c r="F10" s="3">
        <f>'Payroll Summary'!H148</f>
        <v>0</v>
      </c>
    </row>
    <row r="11" spans="1:8" x14ac:dyDescent="0.2">
      <c r="A11" s="125" t="s">
        <v>66</v>
      </c>
      <c r="B11" s="125"/>
      <c r="C11" s="125">
        <f>'Payroll Summary'!D148</f>
        <v>0</v>
      </c>
    </row>
    <row r="12" spans="1:8" x14ac:dyDescent="0.2">
      <c r="A12" s="123" t="s">
        <v>18</v>
      </c>
      <c r="B12" s="123"/>
      <c r="C12" s="202">
        <f>'Payroll Summary'!F148</f>
        <v>0</v>
      </c>
    </row>
    <row r="13" spans="1:8" x14ac:dyDescent="0.2">
      <c r="A13" s="123" t="s">
        <v>39</v>
      </c>
      <c r="B13" s="123"/>
      <c r="C13" s="202">
        <f>'Payroll Summary'!G148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Summary'!I148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Summary'!J148</f>
        <v>0</v>
      </c>
      <c r="C18" s="123" t="s">
        <v>6</v>
      </c>
      <c r="D18" s="143"/>
      <c r="F18" s="143">
        <f>'Payroll Summary'!N148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Summary'!O148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Summary'!P148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Summary'!Q148</f>
        <v>0</v>
      </c>
    </row>
    <row r="22" spans="1:7" x14ac:dyDescent="0.2">
      <c r="C22" s="123" t="s">
        <v>54</v>
      </c>
      <c r="D22" s="143"/>
      <c r="F22" s="143">
        <f>'Payroll Summary'!R148</f>
        <v>0</v>
      </c>
    </row>
    <row r="23" spans="1:7" x14ac:dyDescent="0.2">
      <c r="C23" s="123" t="s">
        <v>52</v>
      </c>
      <c r="D23" s="143"/>
      <c r="E23" s="144"/>
      <c r="F23" s="143">
        <f>'Payroll Summary'!S148</f>
        <v>0</v>
      </c>
    </row>
    <row r="24" spans="1:7" x14ac:dyDescent="0.2">
      <c r="C24" s="3" t="s">
        <v>38</v>
      </c>
      <c r="D24" s="138"/>
      <c r="F24" s="138">
        <f>'Payroll Summary'!T148</f>
        <v>0</v>
      </c>
    </row>
    <row r="25" spans="1:7" x14ac:dyDescent="0.2">
      <c r="C25" s="3" t="s">
        <v>211</v>
      </c>
      <c r="D25" s="138"/>
      <c r="F25" s="138">
        <f>'Payroll Summary'!U148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Summary'!X148</f>
        <v>0</v>
      </c>
    </row>
    <row r="31" spans="1:7" x14ac:dyDescent="0.2">
      <c r="C31" s="123" t="s">
        <v>49</v>
      </c>
      <c r="D31" s="138"/>
      <c r="F31" s="143">
        <f>'Payroll Summary'!W148</f>
        <v>0</v>
      </c>
    </row>
    <row r="32" spans="1:7" x14ac:dyDescent="0.2">
      <c r="C32" s="123" t="s">
        <v>53</v>
      </c>
      <c r="F32" s="139">
        <f>'Payroll Summary'!Y148</f>
        <v>0</v>
      </c>
    </row>
    <row r="33" spans="1:7" x14ac:dyDescent="0.2">
      <c r="C33" s="123" t="s">
        <v>212</v>
      </c>
      <c r="F33" s="145">
        <f>'Payroll Summary'!Z148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Summary'!AB148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Summary'!E149</f>
        <v>0</v>
      </c>
    </row>
    <row r="9" spans="1:8" x14ac:dyDescent="0.2">
      <c r="A9" s="125" t="s">
        <v>16</v>
      </c>
      <c r="B9" s="125"/>
      <c r="C9" s="38">
        <f>'Payroll Summary'!B149</f>
        <v>0</v>
      </c>
    </row>
    <row r="10" spans="1:8" x14ac:dyDescent="0.2">
      <c r="A10" s="125" t="s">
        <v>17</v>
      </c>
      <c r="B10" s="125"/>
      <c r="C10" s="125">
        <f>'Payroll Summary'!C149</f>
        <v>0</v>
      </c>
      <c r="E10" s="3" t="s">
        <v>92</v>
      </c>
      <c r="F10" s="3">
        <f>'Payroll Summary'!H149</f>
        <v>0</v>
      </c>
    </row>
    <row r="11" spans="1:8" x14ac:dyDescent="0.2">
      <c r="A11" s="125" t="s">
        <v>66</v>
      </c>
      <c r="B11" s="125"/>
      <c r="C11" s="125">
        <f>'Payroll Summary'!D149</f>
        <v>0</v>
      </c>
    </row>
    <row r="12" spans="1:8" x14ac:dyDescent="0.2">
      <c r="A12" s="123" t="s">
        <v>18</v>
      </c>
      <c r="B12" s="123"/>
      <c r="C12" s="202">
        <f>'Payroll Summary'!F149</f>
        <v>0</v>
      </c>
    </row>
    <row r="13" spans="1:8" x14ac:dyDescent="0.2">
      <c r="A13" s="123" t="s">
        <v>39</v>
      </c>
      <c r="B13" s="123"/>
      <c r="C13" s="202">
        <f>'Payroll Summary'!G149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Summary'!I149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Summary'!J149</f>
        <v>0</v>
      </c>
      <c r="C18" s="123" t="s">
        <v>6</v>
      </c>
      <c r="D18" s="143"/>
      <c r="F18" s="143">
        <f>'Payroll Summary'!N149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Summary'!O149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Summary'!P149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Summary'!Q149</f>
        <v>0</v>
      </c>
    </row>
    <row r="22" spans="1:7" x14ac:dyDescent="0.2">
      <c r="C22" s="123" t="s">
        <v>54</v>
      </c>
      <c r="D22" s="143"/>
      <c r="F22" s="143">
        <f>'Payroll Summary'!R149</f>
        <v>0</v>
      </c>
    </row>
    <row r="23" spans="1:7" x14ac:dyDescent="0.2">
      <c r="C23" s="123" t="s">
        <v>52</v>
      </c>
      <c r="D23" s="143"/>
      <c r="E23" s="144"/>
      <c r="F23" s="143">
        <f>'Payroll Summary'!S149</f>
        <v>0</v>
      </c>
    </row>
    <row r="24" spans="1:7" x14ac:dyDescent="0.2">
      <c r="C24" s="3" t="s">
        <v>38</v>
      </c>
      <c r="D24" s="138"/>
      <c r="F24" s="138">
        <f>'Payroll Summary'!T149</f>
        <v>0</v>
      </c>
    </row>
    <row r="25" spans="1:7" x14ac:dyDescent="0.2">
      <c r="C25" s="3" t="s">
        <v>211</v>
      </c>
      <c r="D25" s="138"/>
      <c r="F25" s="138">
        <f>'Payroll Summary'!U149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Summary'!X149</f>
        <v>0</v>
      </c>
    </row>
    <row r="31" spans="1:7" x14ac:dyDescent="0.2">
      <c r="C31" s="123" t="s">
        <v>49</v>
      </c>
      <c r="D31" s="138"/>
      <c r="F31" s="143">
        <f>'Payroll Summary'!W149</f>
        <v>0</v>
      </c>
    </row>
    <row r="32" spans="1:7" x14ac:dyDescent="0.2">
      <c r="C32" s="123" t="s">
        <v>53</v>
      </c>
      <c r="F32" s="139">
        <f>'Payroll Summary'!Y149</f>
        <v>0</v>
      </c>
    </row>
    <row r="33" spans="1:7" x14ac:dyDescent="0.2">
      <c r="C33" s="123" t="s">
        <v>212</v>
      </c>
      <c r="F33" s="145">
        <f>'Payroll Summary'!Z149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Summary'!AB149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Summary'!E150</f>
        <v>0</v>
      </c>
    </row>
    <row r="9" spans="1:8" x14ac:dyDescent="0.2">
      <c r="A9" s="125" t="s">
        <v>16</v>
      </c>
      <c r="B9" s="125"/>
      <c r="C9" s="38">
        <f>'Payroll Summary'!B150</f>
        <v>0</v>
      </c>
    </row>
    <row r="10" spans="1:8" x14ac:dyDescent="0.2">
      <c r="A10" s="125" t="s">
        <v>17</v>
      </c>
      <c r="B10" s="125"/>
      <c r="C10" s="125">
        <f>'Payroll Summary'!C150</f>
        <v>0</v>
      </c>
      <c r="E10" s="3" t="s">
        <v>92</v>
      </c>
      <c r="F10" s="3">
        <f>'Payroll Summary'!H150</f>
        <v>0</v>
      </c>
    </row>
    <row r="11" spans="1:8" x14ac:dyDescent="0.2">
      <c r="A11" s="125" t="s">
        <v>66</v>
      </c>
      <c r="B11" s="125"/>
      <c r="C11" s="125">
        <f>'Payroll Summary'!D150</f>
        <v>0</v>
      </c>
    </row>
    <row r="12" spans="1:8" x14ac:dyDescent="0.2">
      <c r="A12" s="123" t="s">
        <v>18</v>
      </c>
      <c r="B12" s="123"/>
      <c r="C12" s="202">
        <f>'Payroll Summary'!F150</f>
        <v>0</v>
      </c>
    </row>
    <row r="13" spans="1:8" x14ac:dyDescent="0.2">
      <c r="A13" s="123" t="s">
        <v>39</v>
      </c>
      <c r="B13" s="123"/>
      <c r="C13" s="202">
        <f>'Payroll Summary'!G150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Summary'!I150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Summary'!J150</f>
        <v>0</v>
      </c>
      <c r="C18" s="123" t="s">
        <v>6</v>
      </c>
      <c r="D18" s="143"/>
      <c r="F18" s="143">
        <f>'Payroll Summary'!N150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Summary'!O150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Summary'!P150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Summary'!Q150</f>
        <v>0</v>
      </c>
    </row>
    <row r="22" spans="1:7" x14ac:dyDescent="0.2">
      <c r="C22" s="123" t="s">
        <v>54</v>
      </c>
      <c r="D22" s="143"/>
      <c r="F22" s="143">
        <f>'Payroll Summary'!R150</f>
        <v>0</v>
      </c>
    </row>
    <row r="23" spans="1:7" x14ac:dyDescent="0.2">
      <c r="C23" s="123" t="s">
        <v>52</v>
      </c>
      <c r="D23" s="143"/>
      <c r="E23" s="144"/>
      <c r="F23" s="143">
        <f>'Payroll Summary'!S150</f>
        <v>0</v>
      </c>
    </row>
    <row r="24" spans="1:7" x14ac:dyDescent="0.2">
      <c r="C24" s="3" t="s">
        <v>38</v>
      </c>
      <c r="D24" s="138"/>
      <c r="F24" s="138">
        <f>'Payroll Summary'!T150</f>
        <v>0</v>
      </c>
    </row>
    <row r="25" spans="1:7" x14ac:dyDescent="0.2">
      <c r="C25" s="3" t="s">
        <v>211</v>
      </c>
      <c r="D25" s="138"/>
      <c r="F25" s="138">
        <f>'Payroll Summary'!U150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Summary'!X150</f>
        <v>0</v>
      </c>
    </row>
    <row r="31" spans="1:7" x14ac:dyDescent="0.2">
      <c r="C31" s="123" t="s">
        <v>49</v>
      </c>
      <c r="D31" s="138"/>
      <c r="F31" s="143">
        <f>'Payroll Summary'!W150</f>
        <v>0</v>
      </c>
    </row>
    <row r="32" spans="1:7" x14ac:dyDescent="0.2">
      <c r="C32" s="123" t="s">
        <v>53</v>
      </c>
      <c r="F32" s="139">
        <f>'Payroll Summary'!Y150</f>
        <v>0</v>
      </c>
    </row>
    <row r="33" spans="1:7" x14ac:dyDescent="0.2">
      <c r="C33" s="123" t="s">
        <v>212</v>
      </c>
      <c r="F33" s="145">
        <f>'Payroll Summary'!Z150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Summary'!AB150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Summary'!E151</f>
        <v>0</v>
      </c>
    </row>
    <row r="9" spans="1:8" x14ac:dyDescent="0.2">
      <c r="A9" s="125" t="s">
        <v>16</v>
      </c>
      <c r="B9" s="125"/>
      <c r="C9" s="38">
        <f>'Payroll Summary'!B151</f>
        <v>0</v>
      </c>
    </row>
    <row r="10" spans="1:8" x14ac:dyDescent="0.2">
      <c r="A10" s="125" t="s">
        <v>17</v>
      </c>
      <c r="B10" s="125"/>
      <c r="C10" s="125">
        <f>'Payroll Summary'!C151</f>
        <v>0</v>
      </c>
      <c r="E10" s="3" t="s">
        <v>92</v>
      </c>
      <c r="F10" s="3">
        <f>'Payroll Summary'!H151</f>
        <v>0</v>
      </c>
    </row>
    <row r="11" spans="1:8" x14ac:dyDescent="0.2">
      <c r="A11" s="125" t="s">
        <v>66</v>
      </c>
      <c r="B11" s="125"/>
      <c r="C11" s="125">
        <f>'Payroll Summary'!D151</f>
        <v>0</v>
      </c>
    </row>
    <row r="12" spans="1:8" x14ac:dyDescent="0.2">
      <c r="A12" s="123" t="s">
        <v>18</v>
      </c>
      <c r="B12" s="123"/>
      <c r="C12" s="202">
        <f>'Payroll Summary'!F151</f>
        <v>0</v>
      </c>
    </row>
    <row r="13" spans="1:8" x14ac:dyDescent="0.2">
      <c r="A13" s="123" t="s">
        <v>39</v>
      </c>
      <c r="B13" s="123"/>
      <c r="C13" s="202">
        <f>'Payroll Summary'!G151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Summary'!I151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Summary'!J151</f>
        <v>0</v>
      </c>
      <c r="C18" s="123" t="s">
        <v>6</v>
      </c>
      <c r="D18" s="143"/>
      <c r="F18" s="143">
        <f>'Payroll Summary'!N151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Summary'!O151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Summary'!P151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Summary'!Q151</f>
        <v>0</v>
      </c>
    </row>
    <row r="22" spans="1:7" x14ac:dyDescent="0.2">
      <c r="C22" s="123" t="s">
        <v>54</v>
      </c>
      <c r="D22" s="143"/>
      <c r="F22" s="143">
        <f>'Payroll Summary'!R151</f>
        <v>0</v>
      </c>
    </row>
    <row r="23" spans="1:7" x14ac:dyDescent="0.2">
      <c r="C23" s="123" t="s">
        <v>52</v>
      </c>
      <c r="D23" s="143"/>
      <c r="E23" s="144"/>
      <c r="F23" s="143">
        <f>'Payroll Summary'!S151</f>
        <v>0</v>
      </c>
    </row>
    <row r="24" spans="1:7" x14ac:dyDescent="0.2">
      <c r="C24" s="3" t="s">
        <v>38</v>
      </c>
      <c r="D24" s="138"/>
      <c r="F24" s="138">
        <f>'Payroll Summary'!T151</f>
        <v>0</v>
      </c>
    </row>
    <row r="25" spans="1:7" x14ac:dyDescent="0.2">
      <c r="C25" s="3" t="s">
        <v>211</v>
      </c>
      <c r="D25" s="138"/>
      <c r="F25" s="138">
        <f>'Payroll Summary'!U151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Summary'!X151</f>
        <v>0</v>
      </c>
    </row>
    <row r="31" spans="1:7" x14ac:dyDescent="0.2">
      <c r="C31" s="123" t="s">
        <v>49</v>
      </c>
      <c r="D31" s="138"/>
      <c r="F31" s="143">
        <f>'Payroll Summary'!W151</f>
        <v>0</v>
      </c>
    </row>
    <row r="32" spans="1:7" x14ac:dyDescent="0.2">
      <c r="C32" s="123" t="s">
        <v>53</v>
      </c>
      <c r="F32" s="139">
        <f>'Payroll Summary'!Y151</f>
        <v>0</v>
      </c>
    </row>
    <row r="33" spans="1:7" x14ac:dyDescent="0.2">
      <c r="C33" s="123" t="s">
        <v>212</v>
      </c>
      <c r="F33" s="145">
        <f>'Payroll Summary'!Z151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Summary'!AB151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Summary'!E152</f>
        <v>0</v>
      </c>
    </row>
    <row r="9" spans="1:8" x14ac:dyDescent="0.2">
      <c r="A9" s="125" t="s">
        <v>16</v>
      </c>
      <c r="B9" s="125"/>
      <c r="C9" s="38">
        <f>'Payroll Summary'!B152</f>
        <v>0</v>
      </c>
    </row>
    <row r="10" spans="1:8" x14ac:dyDescent="0.2">
      <c r="A10" s="125" t="s">
        <v>17</v>
      </c>
      <c r="B10" s="125"/>
      <c r="C10" s="125">
        <f>'Payroll Summary'!C152</f>
        <v>0</v>
      </c>
      <c r="E10" s="3" t="s">
        <v>92</v>
      </c>
      <c r="F10" s="3">
        <f>'Payroll Summary'!H152</f>
        <v>0</v>
      </c>
    </row>
    <row r="11" spans="1:8" x14ac:dyDescent="0.2">
      <c r="A11" s="125" t="s">
        <v>66</v>
      </c>
      <c r="B11" s="125"/>
      <c r="C11" s="125">
        <f>'Payroll Summary'!D152</f>
        <v>0</v>
      </c>
    </row>
    <row r="12" spans="1:8" x14ac:dyDescent="0.2">
      <c r="A12" s="123" t="s">
        <v>18</v>
      </c>
      <c r="B12" s="123"/>
      <c r="C12" s="202">
        <f>'Payroll Summary'!F152</f>
        <v>0</v>
      </c>
    </row>
    <row r="13" spans="1:8" x14ac:dyDescent="0.2">
      <c r="A13" s="123" t="s">
        <v>39</v>
      </c>
      <c r="B13" s="123"/>
      <c r="C13" s="202">
        <f>'Payroll Summary'!G152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Summary'!I152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Summary'!J152</f>
        <v>0</v>
      </c>
      <c r="C18" s="123" t="s">
        <v>6</v>
      </c>
      <c r="D18" s="143"/>
      <c r="F18" s="143">
        <f>'Payroll Summary'!N152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Summary'!O152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Summary'!P152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Summary'!Q152</f>
        <v>0</v>
      </c>
    </row>
    <row r="22" spans="1:7" x14ac:dyDescent="0.2">
      <c r="C22" s="123" t="s">
        <v>54</v>
      </c>
      <c r="D22" s="143"/>
      <c r="F22" s="143">
        <f>'Payroll Summary'!R152</f>
        <v>0</v>
      </c>
    </row>
    <row r="23" spans="1:7" x14ac:dyDescent="0.2">
      <c r="C23" s="123" t="s">
        <v>52</v>
      </c>
      <c r="D23" s="143"/>
      <c r="E23" s="144"/>
      <c r="F23" s="143">
        <f>'Payroll Summary'!S152</f>
        <v>0</v>
      </c>
    </row>
    <row r="24" spans="1:7" x14ac:dyDescent="0.2">
      <c r="C24" s="3" t="s">
        <v>38</v>
      </c>
      <c r="D24" s="138"/>
      <c r="F24" s="138">
        <f>'Payroll Summary'!T152</f>
        <v>0</v>
      </c>
    </row>
    <row r="25" spans="1:7" x14ac:dyDescent="0.2">
      <c r="C25" s="3" t="s">
        <v>211</v>
      </c>
      <c r="D25" s="138"/>
      <c r="F25" s="138">
        <f>'Payroll Summary'!U152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Summary'!X152</f>
        <v>0</v>
      </c>
    </row>
    <row r="31" spans="1:7" x14ac:dyDescent="0.2">
      <c r="C31" s="123" t="s">
        <v>49</v>
      </c>
      <c r="D31" s="138"/>
      <c r="F31" s="143">
        <f>'Payroll Summary'!W152</f>
        <v>0</v>
      </c>
    </row>
    <row r="32" spans="1:7" x14ac:dyDescent="0.2">
      <c r="C32" s="123" t="s">
        <v>53</v>
      </c>
      <c r="F32" s="139">
        <f>'Payroll Summary'!Y152</f>
        <v>0</v>
      </c>
    </row>
    <row r="33" spans="1:7" x14ac:dyDescent="0.2">
      <c r="C33" s="123" t="s">
        <v>212</v>
      </c>
      <c r="F33" s="145">
        <f>'Payroll Summary'!Z152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Summary'!AB152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Summary'!E153</f>
        <v>0</v>
      </c>
    </row>
    <row r="9" spans="1:8" x14ac:dyDescent="0.2">
      <c r="A9" s="125" t="s">
        <v>16</v>
      </c>
      <c r="B9" s="125"/>
      <c r="C9" s="38">
        <f>'Payroll Summary'!B153</f>
        <v>0</v>
      </c>
    </row>
    <row r="10" spans="1:8" x14ac:dyDescent="0.2">
      <c r="A10" s="125" t="s">
        <v>17</v>
      </c>
      <c r="B10" s="125"/>
      <c r="C10" s="125">
        <f>'Payroll Summary'!C153</f>
        <v>0</v>
      </c>
      <c r="E10" s="3" t="s">
        <v>92</v>
      </c>
      <c r="F10" s="3">
        <f>'Payroll Summary'!H153</f>
        <v>0</v>
      </c>
    </row>
    <row r="11" spans="1:8" x14ac:dyDescent="0.2">
      <c r="A11" s="125" t="s">
        <v>66</v>
      </c>
      <c r="B11" s="125"/>
      <c r="C11" s="125">
        <f>'Payroll Summary'!D153</f>
        <v>0</v>
      </c>
    </row>
    <row r="12" spans="1:8" x14ac:dyDescent="0.2">
      <c r="A12" s="123" t="s">
        <v>18</v>
      </c>
      <c r="B12" s="123"/>
      <c r="C12" s="202">
        <f>'Payroll Summary'!F153</f>
        <v>0</v>
      </c>
    </row>
    <row r="13" spans="1:8" x14ac:dyDescent="0.2">
      <c r="A13" s="123" t="s">
        <v>39</v>
      </c>
      <c r="B13" s="123"/>
      <c r="C13" s="202">
        <f>'Payroll Summary'!G153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Summary'!I153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Summary'!J153</f>
        <v>0</v>
      </c>
      <c r="C18" s="123" t="s">
        <v>6</v>
      </c>
      <c r="D18" s="143"/>
      <c r="F18" s="143">
        <f>'Payroll Summary'!N153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Summary'!O153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Summary'!P153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Summary'!Q153</f>
        <v>0</v>
      </c>
    </row>
    <row r="22" spans="1:7" x14ac:dyDescent="0.2">
      <c r="C22" s="123" t="s">
        <v>54</v>
      </c>
      <c r="D22" s="143"/>
      <c r="F22" s="143">
        <f>'Payroll Summary'!R153</f>
        <v>0</v>
      </c>
    </row>
    <row r="23" spans="1:7" x14ac:dyDescent="0.2">
      <c r="C23" s="123" t="s">
        <v>52</v>
      </c>
      <c r="D23" s="143"/>
      <c r="E23" s="144"/>
      <c r="F23" s="143">
        <f>'Payroll Summary'!S153</f>
        <v>0</v>
      </c>
    </row>
    <row r="24" spans="1:7" x14ac:dyDescent="0.2">
      <c r="C24" s="3" t="s">
        <v>38</v>
      </c>
      <c r="D24" s="138"/>
      <c r="F24" s="138">
        <f>'Payroll Summary'!T153</f>
        <v>0</v>
      </c>
    </row>
    <row r="25" spans="1:7" x14ac:dyDescent="0.2">
      <c r="C25" s="3" t="s">
        <v>211</v>
      </c>
      <c r="D25" s="138"/>
      <c r="F25" s="138">
        <f>'Payroll Summary'!U153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Summary'!X153</f>
        <v>0</v>
      </c>
    </row>
    <row r="31" spans="1:7" x14ac:dyDescent="0.2">
      <c r="C31" s="123" t="s">
        <v>49</v>
      </c>
      <c r="D31" s="138"/>
      <c r="F31" s="143">
        <f>'Payroll Summary'!W153</f>
        <v>0</v>
      </c>
    </row>
    <row r="32" spans="1:7" x14ac:dyDescent="0.2">
      <c r="C32" s="123" t="s">
        <v>53</v>
      </c>
      <c r="F32" s="139">
        <f>'Payroll Summary'!Y153</f>
        <v>0</v>
      </c>
    </row>
    <row r="33" spans="1:7" x14ac:dyDescent="0.2">
      <c r="C33" s="123" t="s">
        <v>212</v>
      </c>
      <c r="F33" s="145">
        <f>'Payroll Summary'!Z153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Summary'!AB153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Summary'!E154</f>
        <v>0</v>
      </c>
    </row>
    <row r="9" spans="1:8" x14ac:dyDescent="0.2">
      <c r="A9" s="125" t="s">
        <v>16</v>
      </c>
      <c r="B9" s="125"/>
      <c r="C9" s="38">
        <f>'Payroll Summary'!B154</f>
        <v>0</v>
      </c>
    </row>
    <row r="10" spans="1:8" x14ac:dyDescent="0.2">
      <c r="A10" s="125" t="s">
        <v>17</v>
      </c>
      <c r="B10" s="125"/>
      <c r="C10" s="125">
        <f>'Payroll Summary'!C154</f>
        <v>0</v>
      </c>
      <c r="E10" s="3" t="s">
        <v>92</v>
      </c>
      <c r="F10" s="3">
        <f>'Payroll Summary'!H154</f>
        <v>0</v>
      </c>
    </row>
    <row r="11" spans="1:8" x14ac:dyDescent="0.2">
      <c r="A11" s="125" t="s">
        <v>66</v>
      </c>
      <c r="B11" s="125"/>
      <c r="C11" s="125">
        <f>'Payroll Summary'!D154</f>
        <v>0</v>
      </c>
    </row>
    <row r="12" spans="1:8" x14ac:dyDescent="0.2">
      <c r="A12" s="123" t="s">
        <v>18</v>
      </c>
      <c r="B12" s="123"/>
      <c r="C12" s="202">
        <f>'Payroll Summary'!F154</f>
        <v>0</v>
      </c>
    </row>
    <row r="13" spans="1:8" x14ac:dyDescent="0.2">
      <c r="A13" s="123" t="s">
        <v>39</v>
      </c>
      <c r="B13" s="123"/>
      <c r="C13" s="202">
        <f>'Payroll Summary'!G154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Summary'!I154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Summary'!J154</f>
        <v>0</v>
      </c>
      <c r="C18" s="123" t="s">
        <v>6</v>
      </c>
      <c r="D18" s="143"/>
      <c r="F18" s="143">
        <f>'Payroll Summary'!N154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Summary'!O154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Summary'!P154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Summary'!Q154</f>
        <v>0</v>
      </c>
    </row>
    <row r="22" spans="1:7" x14ac:dyDescent="0.2">
      <c r="C22" s="123" t="s">
        <v>54</v>
      </c>
      <c r="D22" s="143"/>
      <c r="F22" s="143">
        <f>'Payroll Summary'!R154</f>
        <v>0</v>
      </c>
    </row>
    <row r="23" spans="1:7" x14ac:dyDescent="0.2">
      <c r="C23" s="123" t="s">
        <v>52</v>
      </c>
      <c r="D23" s="143"/>
      <c r="E23" s="144"/>
      <c r="F23" s="143">
        <f>'Payroll Summary'!S154</f>
        <v>0</v>
      </c>
    </row>
    <row r="24" spans="1:7" x14ac:dyDescent="0.2">
      <c r="C24" s="3" t="s">
        <v>38</v>
      </c>
      <c r="D24" s="138"/>
      <c r="F24" s="138">
        <f>'Payroll Summary'!T154</f>
        <v>0</v>
      </c>
    </row>
    <row r="25" spans="1:7" x14ac:dyDescent="0.2">
      <c r="C25" s="3" t="s">
        <v>211</v>
      </c>
      <c r="D25" s="138"/>
      <c r="F25" s="138">
        <f>'Payroll Summary'!U154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Summary'!X154</f>
        <v>0</v>
      </c>
    </row>
    <row r="31" spans="1:7" x14ac:dyDescent="0.2">
      <c r="C31" s="123" t="s">
        <v>49</v>
      </c>
      <c r="D31" s="138"/>
      <c r="F31" s="143">
        <f>'Payroll Summary'!W154</f>
        <v>0</v>
      </c>
    </row>
    <row r="32" spans="1:7" x14ac:dyDescent="0.2">
      <c r="C32" s="123" t="s">
        <v>53</v>
      </c>
      <c r="F32" s="139">
        <f>'Payroll Summary'!Y154</f>
        <v>0</v>
      </c>
    </row>
    <row r="33" spans="1:7" x14ac:dyDescent="0.2">
      <c r="C33" s="123" t="s">
        <v>212</v>
      </c>
      <c r="F33" s="145">
        <f>'Payroll Summary'!Z154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Summary'!AB154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Summary'!E155</f>
        <v>0</v>
      </c>
    </row>
    <row r="9" spans="1:8" x14ac:dyDescent="0.2">
      <c r="A9" s="125" t="s">
        <v>16</v>
      </c>
      <c r="B9" s="125"/>
      <c r="C9" s="38">
        <f>'Payroll Summary'!B155</f>
        <v>0</v>
      </c>
    </row>
    <row r="10" spans="1:8" x14ac:dyDescent="0.2">
      <c r="A10" s="125" t="s">
        <v>17</v>
      </c>
      <c r="B10" s="125"/>
      <c r="C10" s="125">
        <f>'Payroll Summary'!C155</f>
        <v>0</v>
      </c>
      <c r="E10" s="3" t="s">
        <v>92</v>
      </c>
      <c r="F10" s="3">
        <f>'Payroll Summary'!H155</f>
        <v>0</v>
      </c>
    </row>
    <row r="11" spans="1:8" x14ac:dyDescent="0.2">
      <c r="A11" s="125" t="s">
        <v>66</v>
      </c>
      <c r="B11" s="125"/>
      <c r="C11" s="125">
        <f>'Payroll Summary'!D155</f>
        <v>0</v>
      </c>
    </row>
    <row r="12" spans="1:8" x14ac:dyDescent="0.2">
      <c r="A12" s="123" t="s">
        <v>18</v>
      </c>
      <c r="B12" s="123"/>
      <c r="C12" s="202">
        <f>'Payroll Summary'!F155</f>
        <v>0</v>
      </c>
    </row>
    <row r="13" spans="1:8" x14ac:dyDescent="0.2">
      <c r="A13" s="123" t="s">
        <v>39</v>
      </c>
      <c r="B13" s="123"/>
      <c r="C13" s="202">
        <f>'Payroll Summary'!G155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Summary'!I155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Summary'!J155</f>
        <v>0</v>
      </c>
      <c r="C18" s="123" t="s">
        <v>6</v>
      </c>
      <c r="D18" s="143"/>
      <c r="F18" s="143">
        <f>'Payroll Summary'!N155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Summary'!O155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Summary'!P155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Summary'!Q155</f>
        <v>0</v>
      </c>
    </row>
    <row r="22" spans="1:7" x14ac:dyDescent="0.2">
      <c r="C22" s="123" t="s">
        <v>54</v>
      </c>
      <c r="D22" s="143"/>
      <c r="F22" s="143">
        <f>'Payroll Summary'!R155</f>
        <v>0</v>
      </c>
    </row>
    <row r="23" spans="1:7" x14ac:dyDescent="0.2">
      <c r="C23" s="123" t="s">
        <v>52</v>
      </c>
      <c r="D23" s="143"/>
      <c r="E23" s="144"/>
      <c r="F23" s="143">
        <f>'Payroll Summary'!S155</f>
        <v>0</v>
      </c>
    </row>
    <row r="24" spans="1:7" x14ac:dyDescent="0.2">
      <c r="C24" s="3" t="s">
        <v>38</v>
      </c>
      <c r="D24" s="138"/>
      <c r="F24" s="138">
        <f>'Payroll Summary'!T155</f>
        <v>0</v>
      </c>
    </row>
    <row r="25" spans="1:7" x14ac:dyDescent="0.2">
      <c r="C25" s="3" t="s">
        <v>211</v>
      </c>
      <c r="D25" s="138"/>
      <c r="F25" s="138">
        <f>'Payroll Summary'!U155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Summary'!X155</f>
        <v>0</v>
      </c>
    </row>
    <row r="31" spans="1:7" x14ac:dyDescent="0.2">
      <c r="C31" s="123" t="s">
        <v>49</v>
      </c>
      <c r="D31" s="138"/>
      <c r="F31" s="143">
        <f>'Payroll Summary'!W155</f>
        <v>0</v>
      </c>
    </row>
    <row r="32" spans="1:7" x14ac:dyDescent="0.2">
      <c r="C32" s="123" t="s">
        <v>53</v>
      </c>
      <c r="F32" s="139">
        <f>'Payroll Summary'!Y155</f>
        <v>0</v>
      </c>
    </row>
    <row r="33" spans="1:7" x14ac:dyDescent="0.2">
      <c r="C33" s="123" t="s">
        <v>212</v>
      </c>
      <c r="F33" s="145">
        <f>'Payroll Summary'!Z155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Summary'!AB155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Summary'!E156</f>
        <v>0</v>
      </c>
    </row>
    <row r="9" spans="1:8" x14ac:dyDescent="0.2">
      <c r="A9" s="125" t="s">
        <v>16</v>
      </c>
      <c r="B9" s="125"/>
      <c r="C9" s="38">
        <f>'Payroll Summary'!B156</f>
        <v>0</v>
      </c>
    </row>
    <row r="10" spans="1:8" x14ac:dyDescent="0.2">
      <c r="A10" s="125" t="s">
        <v>17</v>
      </c>
      <c r="B10" s="125"/>
      <c r="C10" s="125">
        <f>'Payroll Summary'!C156</f>
        <v>0</v>
      </c>
      <c r="E10" s="3" t="s">
        <v>92</v>
      </c>
      <c r="F10" s="3">
        <f>'Payroll Summary'!H156</f>
        <v>0</v>
      </c>
    </row>
    <row r="11" spans="1:8" x14ac:dyDescent="0.2">
      <c r="A11" s="125" t="s">
        <v>66</v>
      </c>
      <c r="B11" s="125"/>
      <c r="C11" s="125">
        <f>'Payroll Summary'!D156</f>
        <v>0</v>
      </c>
    </row>
    <row r="12" spans="1:8" x14ac:dyDescent="0.2">
      <c r="A12" s="123" t="s">
        <v>18</v>
      </c>
      <c r="B12" s="123"/>
      <c r="C12" s="202">
        <f>'Payroll Summary'!F156</f>
        <v>0</v>
      </c>
    </row>
    <row r="13" spans="1:8" x14ac:dyDescent="0.2">
      <c r="A13" s="123" t="s">
        <v>39</v>
      </c>
      <c r="B13" s="123"/>
      <c r="C13" s="202">
        <f>'Payroll Summary'!G156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Summary'!I156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Summary'!J156</f>
        <v>0</v>
      </c>
      <c r="C18" s="123" t="s">
        <v>6</v>
      </c>
      <c r="D18" s="143"/>
      <c r="F18" s="143">
        <f>'Payroll Summary'!N156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Summary'!O156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Summary'!P156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Summary'!Q156</f>
        <v>0</v>
      </c>
    </row>
    <row r="22" spans="1:7" x14ac:dyDescent="0.2">
      <c r="C22" s="123" t="s">
        <v>54</v>
      </c>
      <c r="D22" s="143"/>
      <c r="F22" s="143">
        <f>'Payroll Summary'!R156</f>
        <v>0</v>
      </c>
    </row>
    <row r="23" spans="1:7" x14ac:dyDescent="0.2">
      <c r="C23" s="123" t="s">
        <v>52</v>
      </c>
      <c r="D23" s="143"/>
      <c r="E23" s="144"/>
      <c r="F23" s="143">
        <f>'Payroll Summary'!S156</f>
        <v>0</v>
      </c>
    </row>
    <row r="24" spans="1:7" x14ac:dyDescent="0.2">
      <c r="C24" s="3" t="s">
        <v>38</v>
      </c>
      <c r="D24" s="138"/>
      <c r="F24" s="138">
        <f>'Payroll Summary'!T156</f>
        <v>0</v>
      </c>
    </row>
    <row r="25" spans="1:7" x14ac:dyDescent="0.2">
      <c r="C25" s="3" t="s">
        <v>211</v>
      </c>
      <c r="D25" s="138"/>
      <c r="F25" s="138">
        <f>'Payroll Summary'!U156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Summary'!X156</f>
        <v>0</v>
      </c>
    </row>
    <row r="31" spans="1:7" x14ac:dyDescent="0.2">
      <c r="C31" s="123" t="s">
        <v>49</v>
      </c>
      <c r="D31" s="138"/>
      <c r="F31" s="143">
        <f>'Payroll Summary'!W156</f>
        <v>0</v>
      </c>
    </row>
    <row r="32" spans="1:7" x14ac:dyDescent="0.2">
      <c r="C32" s="123" t="s">
        <v>53</v>
      </c>
      <c r="F32" s="139">
        <f>'Payroll Summary'!Y156</f>
        <v>0</v>
      </c>
    </row>
    <row r="33" spans="1:7" x14ac:dyDescent="0.2">
      <c r="C33" s="123" t="s">
        <v>212</v>
      </c>
      <c r="F33" s="145">
        <f>'Payroll Summary'!Z156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Summary'!AB156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Summary'!E157</f>
        <v>0</v>
      </c>
    </row>
    <row r="9" spans="1:8" x14ac:dyDescent="0.2">
      <c r="A9" s="125" t="s">
        <v>16</v>
      </c>
      <c r="B9" s="125"/>
      <c r="C9" s="38">
        <f>'Payroll Summary'!B157</f>
        <v>0</v>
      </c>
    </row>
    <row r="10" spans="1:8" x14ac:dyDescent="0.2">
      <c r="A10" s="125" t="s">
        <v>17</v>
      </c>
      <c r="B10" s="125"/>
      <c r="C10" s="125">
        <f>'Payroll Summary'!C157</f>
        <v>0</v>
      </c>
      <c r="E10" s="3" t="s">
        <v>92</v>
      </c>
      <c r="F10" s="3">
        <f>'Payroll Summary'!H157</f>
        <v>0</v>
      </c>
    </row>
    <row r="11" spans="1:8" x14ac:dyDescent="0.2">
      <c r="A11" s="125" t="s">
        <v>66</v>
      </c>
      <c r="B11" s="125"/>
      <c r="C11" s="125">
        <f>'Payroll Summary'!D157</f>
        <v>0</v>
      </c>
    </row>
    <row r="12" spans="1:8" x14ac:dyDescent="0.2">
      <c r="A12" s="123" t="s">
        <v>18</v>
      </c>
      <c r="B12" s="123"/>
      <c r="C12" s="202">
        <f>'Payroll Summary'!F157</f>
        <v>0</v>
      </c>
    </row>
    <row r="13" spans="1:8" x14ac:dyDescent="0.2">
      <c r="A13" s="123" t="s">
        <v>39</v>
      </c>
      <c r="B13" s="123"/>
      <c r="C13" s="202">
        <f>'Payroll Summary'!G157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Summary'!I157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Summary'!J157</f>
        <v>0</v>
      </c>
      <c r="C18" s="123" t="s">
        <v>6</v>
      </c>
      <c r="D18" s="143"/>
      <c r="F18" s="143">
        <f>'Payroll Summary'!N157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Summary'!O157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Summary'!P157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Summary'!Q157</f>
        <v>0</v>
      </c>
    </row>
    <row r="22" spans="1:7" x14ac:dyDescent="0.2">
      <c r="C22" s="123" t="s">
        <v>54</v>
      </c>
      <c r="D22" s="143"/>
      <c r="F22" s="143">
        <f>'Payroll Summary'!R157</f>
        <v>0</v>
      </c>
    </row>
    <row r="23" spans="1:7" x14ac:dyDescent="0.2">
      <c r="C23" s="123" t="s">
        <v>52</v>
      </c>
      <c r="D23" s="143"/>
      <c r="E23" s="144"/>
      <c r="F23" s="143">
        <f>'Payroll Summary'!S157</f>
        <v>0</v>
      </c>
    </row>
    <row r="24" spans="1:7" x14ac:dyDescent="0.2">
      <c r="C24" s="3" t="s">
        <v>38</v>
      </c>
      <c r="D24" s="138"/>
      <c r="F24" s="138">
        <f>'Payroll Summary'!T157</f>
        <v>0</v>
      </c>
    </row>
    <row r="25" spans="1:7" x14ac:dyDescent="0.2">
      <c r="C25" s="3" t="s">
        <v>211</v>
      </c>
      <c r="D25" s="138"/>
      <c r="F25" s="138">
        <f>'Payroll Summary'!U157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Summary'!X157</f>
        <v>0</v>
      </c>
    </row>
    <row r="31" spans="1:7" x14ac:dyDescent="0.2">
      <c r="C31" s="123" t="s">
        <v>49</v>
      </c>
      <c r="D31" s="138"/>
      <c r="F31" s="143">
        <f>'Payroll Summary'!W157</f>
        <v>0</v>
      </c>
    </row>
    <row r="32" spans="1:7" x14ac:dyDescent="0.2">
      <c r="C32" s="123" t="s">
        <v>53</v>
      </c>
      <c r="F32" s="139">
        <f>'Payroll Summary'!Y157</f>
        <v>0</v>
      </c>
    </row>
    <row r="33" spans="1:7" x14ac:dyDescent="0.2">
      <c r="C33" s="123" t="s">
        <v>212</v>
      </c>
      <c r="F33" s="145">
        <f>'Payroll Summary'!Z157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Summary'!AB157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Summary'!E158</f>
        <v>0</v>
      </c>
    </row>
    <row r="9" spans="1:8" x14ac:dyDescent="0.2">
      <c r="A9" s="125" t="s">
        <v>16</v>
      </c>
      <c r="B9" s="125"/>
      <c r="C9" s="38">
        <f>'Payroll Summary'!B158</f>
        <v>0</v>
      </c>
    </row>
    <row r="10" spans="1:8" x14ac:dyDescent="0.2">
      <c r="A10" s="125" t="s">
        <v>17</v>
      </c>
      <c r="B10" s="125"/>
      <c r="C10" s="125">
        <f>'Payroll Summary'!C158</f>
        <v>0</v>
      </c>
      <c r="E10" s="3" t="s">
        <v>92</v>
      </c>
      <c r="F10" s="3">
        <f>'Payroll Summary'!H158</f>
        <v>0</v>
      </c>
    </row>
    <row r="11" spans="1:8" x14ac:dyDescent="0.2">
      <c r="A11" s="125" t="s">
        <v>66</v>
      </c>
      <c r="B11" s="125"/>
      <c r="C11" s="125">
        <f>'Payroll Summary'!D158</f>
        <v>0</v>
      </c>
    </row>
    <row r="12" spans="1:8" x14ac:dyDescent="0.2">
      <c r="A12" s="123" t="s">
        <v>18</v>
      </c>
      <c r="B12" s="123"/>
      <c r="C12" s="202">
        <f>'Payroll Summary'!F158</f>
        <v>0</v>
      </c>
    </row>
    <row r="13" spans="1:8" x14ac:dyDescent="0.2">
      <c r="A13" s="123" t="s">
        <v>39</v>
      </c>
      <c r="B13" s="123"/>
      <c r="C13" s="202">
        <f>'Payroll Summary'!G158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Summary'!I158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Summary'!J158</f>
        <v>0</v>
      </c>
      <c r="C18" s="123" t="s">
        <v>6</v>
      </c>
      <c r="D18" s="143"/>
      <c r="F18" s="143">
        <f>'Payroll Summary'!N158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Summary'!O158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Summary'!P158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Summary'!Q158</f>
        <v>0</v>
      </c>
    </row>
    <row r="22" spans="1:7" x14ac:dyDescent="0.2">
      <c r="C22" s="123" t="s">
        <v>54</v>
      </c>
      <c r="D22" s="143"/>
      <c r="F22" s="143">
        <f>'Payroll Summary'!R158</f>
        <v>0</v>
      </c>
    </row>
    <row r="23" spans="1:7" x14ac:dyDescent="0.2">
      <c r="C23" s="123" t="s">
        <v>52</v>
      </c>
      <c r="D23" s="143"/>
      <c r="E23" s="144"/>
      <c r="F23" s="143">
        <f>'Payroll Summary'!S158</f>
        <v>0</v>
      </c>
    </row>
    <row r="24" spans="1:7" x14ac:dyDescent="0.2">
      <c r="C24" s="3" t="s">
        <v>38</v>
      </c>
      <c r="D24" s="138"/>
      <c r="F24" s="138">
        <f>'Payroll Summary'!T158</f>
        <v>0</v>
      </c>
    </row>
    <row r="25" spans="1:7" x14ac:dyDescent="0.2">
      <c r="C25" s="3" t="s">
        <v>211</v>
      </c>
      <c r="D25" s="138"/>
      <c r="F25" s="138">
        <f>'Payroll Summary'!U158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Summary'!X158</f>
        <v>0</v>
      </c>
    </row>
    <row r="31" spans="1:7" x14ac:dyDescent="0.2">
      <c r="C31" s="123" t="s">
        <v>49</v>
      </c>
      <c r="D31" s="138"/>
      <c r="F31" s="143">
        <f>'Payroll Summary'!W158</f>
        <v>0</v>
      </c>
    </row>
    <row r="32" spans="1:7" x14ac:dyDescent="0.2">
      <c r="C32" s="123" t="s">
        <v>53</v>
      </c>
      <c r="F32" s="139">
        <f>'Payroll Summary'!Y158</f>
        <v>0</v>
      </c>
    </row>
    <row r="33" spans="1:7" x14ac:dyDescent="0.2">
      <c r="C33" s="123" t="s">
        <v>212</v>
      </c>
      <c r="F33" s="145">
        <f>'Payroll Summary'!Z158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Summary'!AB158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Summary'!E159</f>
        <v>0</v>
      </c>
    </row>
    <row r="9" spans="1:8" x14ac:dyDescent="0.2">
      <c r="A9" s="125" t="s">
        <v>16</v>
      </c>
      <c r="B9" s="125"/>
      <c r="C9" s="38">
        <f>'Payroll Summary'!B159</f>
        <v>0</v>
      </c>
    </row>
    <row r="10" spans="1:8" x14ac:dyDescent="0.2">
      <c r="A10" s="125" t="s">
        <v>17</v>
      </c>
      <c r="B10" s="125"/>
      <c r="C10" s="125">
        <f>'Payroll Summary'!C159</f>
        <v>0</v>
      </c>
      <c r="E10" s="3" t="s">
        <v>92</v>
      </c>
      <c r="F10" s="3">
        <f>'Payroll Summary'!H159</f>
        <v>0</v>
      </c>
    </row>
    <row r="11" spans="1:8" x14ac:dyDescent="0.2">
      <c r="A11" s="125" t="s">
        <v>66</v>
      </c>
      <c r="B11" s="125"/>
      <c r="C11" s="125">
        <f>'Payroll Summary'!D159</f>
        <v>0</v>
      </c>
    </row>
    <row r="12" spans="1:8" x14ac:dyDescent="0.2">
      <c r="A12" s="123" t="s">
        <v>18</v>
      </c>
      <c r="B12" s="123"/>
      <c r="C12" s="202">
        <f>'Payroll Summary'!F159</f>
        <v>0</v>
      </c>
    </row>
    <row r="13" spans="1:8" x14ac:dyDescent="0.2">
      <c r="A13" s="123" t="s">
        <v>39</v>
      </c>
      <c r="B13" s="123"/>
      <c r="C13" s="202">
        <f>'Payroll Summary'!G159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Summary'!I159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Summary'!J159</f>
        <v>0</v>
      </c>
      <c r="C18" s="123" t="s">
        <v>6</v>
      </c>
      <c r="D18" s="143"/>
      <c r="F18" s="143">
        <f>'Payroll Summary'!N159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Summary'!O159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Summary'!P159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Summary'!Q159</f>
        <v>0</v>
      </c>
    </row>
    <row r="22" spans="1:7" x14ac:dyDescent="0.2">
      <c r="C22" s="123" t="s">
        <v>54</v>
      </c>
      <c r="D22" s="143"/>
      <c r="F22" s="143">
        <f>'Payroll Summary'!R159</f>
        <v>0</v>
      </c>
    </row>
    <row r="23" spans="1:7" x14ac:dyDescent="0.2">
      <c r="C23" s="123" t="s">
        <v>52</v>
      </c>
      <c r="D23" s="143"/>
      <c r="E23" s="144"/>
      <c r="F23" s="143">
        <f>'Payroll Summary'!S159</f>
        <v>0</v>
      </c>
    </row>
    <row r="24" spans="1:7" x14ac:dyDescent="0.2">
      <c r="C24" s="3" t="s">
        <v>38</v>
      </c>
      <c r="D24" s="138"/>
      <c r="F24" s="138">
        <f>'Payroll Summary'!T159</f>
        <v>0</v>
      </c>
    </row>
    <row r="25" spans="1:7" x14ac:dyDescent="0.2">
      <c r="C25" s="3" t="s">
        <v>211</v>
      </c>
      <c r="D25" s="138"/>
      <c r="F25" s="138">
        <f>'Payroll Summary'!U159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Summary'!X159</f>
        <v>0</v>
      </c>
    </row>
    <row r="31" spans="1:7" x14ac:dyDescent="0.2">
      <c r="C31" s="123" t="s">
        <v>49</v>
      </c>
      <c r="D31" s="138"/>
      <c r="F31" s="143">
        <f>'Payroll Summary'!W159</f>
        <v>0</v>
      </c>
    </row>
    <row r="32" spans="1:7" x14ac:dyDescent="0.2">
      <c r="C32" s="123" t="s">
        <v>53</v>
      </c>
      <c r="F32" s="139">
        <f>'Payroll Summary'!Y159</f>
        <v>0</v>
      </c>
    </row>
    <row r="33" spans="1:7" x14ac:dyDescent="0.2">
      <c r="C33" s="123" t="s">
        <v>212</v>
      </c>
      <c r="F33" s="145">
        <f>'Payroll Summary'!Z159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Summary'!AB159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Summary'!E160</f>
        <v>0</v>
      </c>
    </row>
    <row r="9" spans="1:8" x14ac:dyDescent="0.2">
      <c r="A9" s="125" t="s">
        <v>16</v>
      </c>
      <c r="B9" s="125"/>
      <c r="C9" s="38">
        <f>'Payroll Summary'!B160</f>
        <v>0</v>
      </c>
    </row>
    <row r="10" spans="1:8" x14ac:dyDescent="0.2">
      <c r="A10" s="125" t="s">
        <v>17</v>
      </c>
      <c r="B10" s="125"/>
      <c r="C10" s="125">
        <f>'Payroll Summary'!C160</f>
        <v>0</v>
      </c>
      <c r="E10" s="3" t="s">
        <v>92</v>
      </c>
      <c r="F10" s="3">
        <f>'Payroll Summary'!H160</f>
        <v>0</v>
      </c>
    </row>
    <row r="11" spans="1:8" x14ac:dyDescent="0.2">
      <c r="A11" s="125" t="s">
        <v>66</v>
      </c>
      <c r="B11" s="125"/>
      <c r="C11" s="125">
        <f>'Payroll Summary'!D160</f>
        <v>0</v>
      </c>
    </row>
    <row r="12" spans="1:8" x14ac:dyDescent="0.2">
      <c r="A12" s="123" t="s">
        <v>18</v>
      </c>
      <c r="B12" s="123"/>
      <c r="C12" s="202">
        <f>'Payroll Summary'!F160</f>
        <v>0</v>
      </c>
    </row>
    <row r="13" spans="1:8" x14ac:dyDescent="0.2">
      <c r="A13" s="123" t="s">
        <v>39</v>
      </c>
      <c r="B13" s="123"/>
      <c r="C13" s="202">
        <f>'Payroll Summary'!G160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Summary'!I160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Summary'!J160</f>
        <v>0</v>
      </c>
      <c r="C18" s="123" t="s">
        <v>6</v>
      </c>
      <c r="D18" s="143"/>
      <c r="F18" s="143">
        <f>'Payroll Summary'!N160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Summary'!O160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Summary'!P160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Summary'!Q160</f>
        <v>0</v>
      </c>
    </row>
    <row r="22" spans="1:7" x14ac:dyDescent="0.2">
      <c r="C22" s="123" t="s">
        <v>54</v>
      </c>
      <c r="D22" s="143"/>
      <c r="F22" s="143">
        <f>'Payroll Summary'!R160</f>
        <v>0</v>
      </c>
    </row>
    <row r="23" spans="1:7" x14ac:dyDescent="0.2">
      <c r="C23" s="123" t="s">
        <v>52</v>
      </c>
      <c r="D23" s="143"/>
      <c r="E23" s="144"/>
      <c r="F23" s="143">
        <f>'Payroll Summary'!S160</f>
        <v>0</v>
      </c>
    </row>
    <row r="24" spans="1:7" x14ac:dyDescent="0.2">
      <c r="C24" s="3" t="s">
        <v>38</v>
      </c>
      <c r="D24" s="138"/>
      <c r="F24" s="138">
        <f>'Payroll Summary'!T160</f>
        <v>0</v>
      </c>
    </row>
    <row r="25" spans="1:7" x14ac:dyDescent="0.2">
      <c r="C25" s="3" t="s">
        <v>211</v>
      </c>
      <c r="D25" s="138"/>
      <c r="F25" s="138">
        <f>'Payroll Summary'!U160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Summary'!X160</f>
        <v>0</v>
      </c>
    </row>
    <row r="31" spans="1:7" x14ac:dyDescent="0.2">
      <c r="C31" s="123" t="s">
        <v>49</v>
      </c>
      <c r="D31" s="138"/>
      <c r="F31" s="143">
        <f>'Payroll Summary'!W160</f>
        <v>0</v>
      </c>
    </row>
    <row r="32" spans="1:7" x14ac:dyDescent="0.2">
      <c r="C32" s="123" t="s">
        <v>53</v>
      </c>
      <c r="F32" s="139">
        <f>'Payroll Summary'!Y160</f>
        <v>0</v>
      </c>
    </row>
    <row r="33" spans="1:7" x14ac:dyDescent="0.2">
      <c r="C33" s="123" t="s">
        <v>212</v>
      </c>
      <c r="F33" s="145">
        <f>'Payroll Summary'!Z160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Summary'!AB160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Summary'!E161</f>
        <v>0</v>
      </c>
    </row>
    <row r="9" spans="1:8" x14ac:dyDescent="0.2">
      <c r="A9" s="125" t="s">
        <v>16</v>
      </c>
      <c r="B9" s="125"/>
      <c r="C9" s="38">
        <f>'Payroll Summary'!B161</f>
        <v>0</v>
      </c>
    </row>
    <row r="10" spans="1:8" x14ac:dyDescent="0.2">
      <c r="A10" s="125" t="s">
        <v>17</v>
      </c>
      <c r="B10" s="125"/>
      <c r="C10" s="125">
        <f>'Payroll Summary'!C161</f>
        <v>0</v>
      </c>
      <c r="E10" s="3" t="s">
        <v>92</v>
      </c>
      <c r="F10" s="3">
        <f>'Payroll Summary'!H161</f>
        <v>0</v>
      </c>
    </row>
    <row r="11" spans="1:8" x14ac:dyDescent="0.2">
      <c r="A11" s="125" t="s">
        <v>66</v>
      </c>
      <c r="B11" s="125"/>
      <c r="C11" s="125">
        <f>'Payroll Summary'!D161</f>
        <v>0</v>
      </c>
    </row>
    <row r="12" spans="1:8" x14ac:dyDescent="0.2">
      <c r="A12" s="123" t="s">
        <v>18</v>
      </c>
      <c r="B12" s="123"/>
      <c r="C12" s="202">
        <f>'Payroll Summary'!F161</f>
        <v>0</v>
      </c>
    </row>
    <row r="13" spans="1:8" x14ac:dyDescent="0.2">
      <c r="A13" s="123" t="s">
        <v>39</v>
      </c>
      <c r="B13" s="123"/>
      <c r="C13" s="202">
        <f>'Payroll Summary'!G161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Summary'!I161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Summary'!J161</f>
        <v>0</v>
      </c>
      <c r="C18" s="123" t="s">
        <v>6</v>
      </c>
      <c r="D18" s="143"/>
      <c r="F18" s="143">
        <f>'Payroll Summary'!N161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Summary'!O161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Summary'!P161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Summary'!Q161</f>
        <v>0</v>
      </c>
    </row>
    <row r="22" spans="1:7" x14ac:dyDescent="0.2">
      <c r="C22" s="123" t="s">
        <v>54</v>
      </c>
      <c r="D22" s="143"/>
      <c r="F22" s="143">
        <f>'Payroll Summary'!R161</f>
        <v>0</v>
      </c>
    </row>
    <row r="23" spans="1:7" x14ac:dyDescent="0.2">
      <c r="C23" s="123" t="s">
        <v>52</v>
      </c>
      <c r="D23" s="143"/>
      <c r="E23" s="144"/>
      <c r="F23" s="143">
        <f>'Payroll Summary'!S161</f>
        <v>0</v>
      </c>
    </row>
    <row r="24" spans="1:7" x14ac:dyDescent="0.2">
      <c r="C24" s="3" t="s">
        <v>38</v>
      </c>
      <c r="D24" s="138"/>
      <c r="F24" s="138">
        <f>'Payroll Summary'!T161</f>
        <v>0</v>
      </c>
    </row>
    <row r="25" spans="1:7" x14ac:dyDescent="0.2">
      <c r="C25" s="3" t="s">
        <v>211</v>
      </c>
      <c r="D25" s="138"/>
      <c r="F25" s="138">
        <f>'Payroll Summary'!U161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Summary'!X161</f>
        <v>0</v>
      </c>
    </row>
    <row r="31" spans="1:7" x14ac:dyDescent="0.2">
      <c r="C31" s="123" t="s">
        <v>49</v>
      </c>
      <c r="D31" s="138"/>
      <c r="F31" s="143">
        <f>'Payroll Summary'!W161</f>
        <v>0</v>
      </c>
    </row>
    <row r="32" spans="1:7" x14ac:dyDescent="0.2">
      <c r="C32" s="123" t="s">
        <v>53</v>
      </c>
      <c r="F32" s="139">
        <f>'Payroll Summary'!Y161</f>
        <v>0</v>
      </c>
    </row>
    <row r="33" spans="1:7" x14ac:dyDescent="0.2">
      <c r="C33" s="123" t="s">
        <v>212</v>
      </c>
      <c r="F33" s="145">
        <f>'Payroll Summary'!Z161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Summary'!AB161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Summary'!E162</f>
        <v>0</v>
      </c>
    </row>
    <row r="9" spans="1:8" x14ac:dyDescent="0.2">
      <c r="A9" s="125" t="s">
        <v>16</v>
      </c>
      <c r="B9" s="125"/>
      <c r="C9" s="38">
        <f>'Payroll Summary'!B162</f>
        <v>0</v>
      </c>
    </row>
    <row r="10" spans="1:8" x14ac:dyDescent="0.2">
      <c r="A10" s="125" t="s">
        <v>17</v>
      </c>
      <c r="B10" s="125"/>
      <c r="C10" s="125">
        <f>'Payroll Summary'!C162</f>
        <v>0</v>
      </c>
      <c r="E10" s="3" t="s">
        <v>92</v>
      </c>
      <c r="F10" s="3">
        <f>'Payroll Summary'!H162</f>
        <v>0</v>
      </c>
    </row>
    <row r="11" spans="1:8" x14ac:dyDescent="0.2">
      <c r="A11" s="125" t="s">
        <v>66</v>
      </c>
      <c r="B11" s="125"/>
      <c r="C11" s="125">
        <f>'Payroll Summary'!D162</f>
        <v>0</v>
      </c>
    </row>
    <row r="12" spans="1:8" x14ac:dyDescent="0.2">
      <c r="A12" s="123" t="s">
        <v>18</v>
      </c>
      <c r="B12" s="123"/>
      <c r="C12" s="202">
        <f>'Payroll Summary'!F162</f>
        <v>0</v>
      </c>
    </row>
    <row r="13" spans="1:8" x14ac:dyDescent="0.2">
      <c r="A13" s="123" t="s">
        <v>39</v>
      </c>
      <c r="B13" s="123"/>
      <c r="C13" s="202">
        <f>'Payroll Summary'!G162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Summary'!I162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Summary'!J162</f>
        <v>0</v>
      </c>
      <c r="C18" s="123" t="s">
        <v>6</v>
      </c>
      <c r="D18" s="143"/>
      <c r="F18" s="143">
        <f>'Payroll Summary'!N162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Summary'!O162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Summary'!P162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Summary'!Q162</f>
        <v>0</v>
      </c>
    </row>
    <row r="22" spans="1:7" x14ac:dyDescent="0.2">
      <c r="C22" s="123" t="s">
        <v>54</v>
      </c>
      <c r="D22" s="143"/>
      <c r="F22" s="143">
        <f>'Payroll Summary'!R162</f>
        <v>0</v>
      </c>
    </row>
    <row r="23" spans="1:7" x14ac:dyDescent="0.2">
      <c r="C23" s="123" t="s">
        <v>52</v>
      </c>
      <c r="D23" s="143"/>
      <c r="E23" s="144"/>
      <c r="F23" s="143">
        <f>'Payroll Summary'!S162</f>
        <v>0</v>
      </c>
    </row>
    <row r="24" spans="1:7" x14ac:dyDescent="0.2">
      <c r="C24" s="3" t="s">
        <v>38</v>
      </c>
      <c r="D24" s="138"/>
      <c r="F24" s="138">
        <f>'Payroll Summary'!T162</f>
        <v>0</v>
      </c>
    </row>
    <row r="25" spans="1:7" x14ac:dyDescent="0.2">
      <c r="C25" s="3" t="s">
        <v>211</v>
      </c>
      <c r="D25" s="138"/>
      <c r="F25" s="138">
        <f>'Payroll Summary'!U162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Summary'!X162</f>
        <v>0</v>
      </c>
    </row>
    <row r="31" spans="1:7" x14ac:dyDescent="0.2">
      <c r="C31" s="123" t="s">
        <v>49</v>
      </c>
      <c r="D31" s="138"/>
      <c r="F31" s="143">
        <f>'Payroll Summary'!W162</f>
        <v>0</v>
      </c>
    </row>
    <row r="32" spans="1:7" x14ac:dyDescent="0.2">
      <c r="C32" s="123" t="s">
        <v>53</v>
      </c>
      <c r="F32" s="139">
        <f>'Payroll Summary'!Y162</f>
        <v>0</v>
      </c>
    </row>
    <row r="33" spans="1:7" x14ac:dyDescent="0.2">
      <c r="C33" s="123" t="s">
        <v>212</v>
      </c>
      <c r="F33" s="145">
        <f>'Payroll Summary'!Z162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Summary'!AB162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Summary'!E163</f>
        <v>0</v>
      </c>
    </row>
    <row r="9" spans="1:8" x14ac:dyDescent="0.2">
      <c r="A9" s="125" t="s">
        <v>16</v>
      </c>
      <c r="B9" s="125"/>
      <c r="C9" s="38">
        <f>'Payroll Summary'!B163</f>
        <v>0</v>
      </c>
    </row>
    <row r="10" spans="1:8" x14ac:dyDescent="0.2">
      <c r="A10" s="125" t="s">
        <v>17</v>
      </c>
      <c r="B10" s="125"/>
      <c r="C10" s="125">
        <f>'Payroll Summary'!C163</f>
        <v>0</v>
      </c>
      <c r="E10" s="3" t="s">
        <v>92</v>
      </c>
      <c r="F10" s="3">
        <f>'Payroll Summary'!H163</f>
        <v>0</v>
      </c>
    </row>
    <row r="11" spans="1:8" x14ac:dyDescent="0.2">
      <c r="A11" s="125" t="s">
        <v>66</v>
      </c>
      <c r="B11" s="125"/>
      <c r="C11" s="125">
        <f>'Payroll Summary'!D163</f>
        <v>0</v>
      </c>
    </row>
    <row r="12" spans="1:8" x14ac:dyDescent="0.2">
      <c r="A12" s="123" t="s">
        <v>18</v>
      </c>
      <c r="B12" s="123"/>
      <c r="C12" s="202">
        <f>'Payroll Summary'!F163</f>
        <v>0</v>
      </c>
    </row>
    <row r="13" spans="1:8" x14ac:dyDescent="0.2">
      <c r="A13" s="123" t="s">
        <v>39</v>
      </c>
      <c r="B13" s="123"/>
      <c r="C13" s="202">
        <f>'Payroll Summary'!G163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Summary'!I163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Summary'!J163</f>
        <v>0</v>
      </c>
      <c r="C18" s="123" t="s">
        <v>6</v>
      </c>
      <c r="D18" s="143"/>
      <c r="F18" s="143">
        <f>'Payroll Summary'!N163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Summary'!O163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Summary'!P163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Summary'!Q163</f>
        <v>0</v>
      </c>
    </row>
    <row r="22" spans="1:7" x14ac:dyDescent="0.2">
      <c r="C22" s="123" t="s">
        <v>54</v>
      </c>
      <c r="D22" s="143"/>
      <c r="F22" s="143">
        <f>'Payroll Summary'!R163</f>
        <v>0</v>
      </c>
    </row>
    <row r="23" spans="1:7" x14ac:dyDescent="0.2">
      <c r="C23" s="123" t="s">
        <v>52</v>
      </c>
      <c r="D23" s="143"/>
      <c r="E23" s="144"/>
      <c r="F23" s="143">
        <f>'Payroll Summary'!S163</f>
        <v>0</v>
      </c>
    </row>
    <row r="24" spans="1:7" x14ac:dyDescent="0.2">
      <c r="C24" s="3" t="s">
        <v>38</v>
      </c>
      <c r="D24" s="138"/>
      <c r="F24" s="138">
        <f>'Payroll Summary'!T163</f>
        <v>0</v>
      </c>
    </row>
    <row r="25" spans="1:7" x14ac:dyDescent="0.2">
      <c r="C25" s="3" t="s">
        <v>211</v>
      </c>
      <c r="D25" s="138"/>
      <c r="F25" s="138">
        <f>'Payroll Summary'!U163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Summary'!X163</f>
        <v>0</v>
      </c>
    </row>
    <row r="31" spans="1:7" x14ac:dyDescent="0.2">
      <c r="C31" s="123" t="s">
        <v>49</v>
      </c>
      <c r="D31" s="138"/>
      <c r="F31" s="143">
        <f>'Payroll Summary'!W163</f>
        <v>0</v>
      </c>
    </row>
    <row r="32" spans="1:7" x14ac:dyDescent="0.2">
      <c r="C32" s="123" t="s">
        <v>53</v>
      </c>
      <c r="F32" s="139">
        <f>'Payroll Summary'!Y163</f>
        <v>0</v>
      </c>
    </row>
    <row r="33" spans="1:7" x14ac:dyDescent="0.2">
      <c r="C33" s="123" t="s">
        <v>212</v>
      </c>
      <c r="F33" s="145">
        <f>'Payroll Summary'!Z163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Summary'!AB163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Summary'!E164</f>
        <v>0</v>
      </c>
    </row>
    <row r="9" spans="1:8" x14ac:dyDescent="0.2">
      <c r="A9" s="125" t="s">
        <v>16</v>
      </c>
      <c r="B9" s="125"/>
      <c r="C9" s="38">
        <f>'Payroll Summary'!B164</f>
        <v>0</v>
      </c>
    </row>
    <row r="10" spans="1:8" x14ac:dyDescent="0.2">
      <c r="A10" s="125" t="s">
        <v>17</v>
      </c>
      <c r="B10" s="125"/>
      <c r="C10" s="125">
        <f>'Payroll Summary'!C164</f>
        <v>0</v>
      </c>
      <c r="E10" s="3" t="s">
        <v>92</v>
      </c>
      <c r="F10" s="3">
        <f>'Payroll Summary'!H164</f>
        <v>0</v>
      </c>
    </row>
    <row r="11" spans="1:8" x14ac:dyDescent="0.2">
      <c r="A11" s="125" t="s">
        <v>66</v>
      </c>
      <c r="B11" s="125"/>
      <c r="C11" s="125">
        <f>'Payroll Summary'!D164</f>
        <v>0</v>
      </c>
    </row>
    <row r="12" spans="1:8" x14ac:dyDescent="0.2">
      <c r="A12" s="123" t="s">
        <v>18</v>
      </c>
      <c r="B12" s="123"/>
      <c r="C12" s="202">
        <f>'Payroll Summary'!F164</f>
        <v>0</v>
      </c>
    </row>
    <row r="13" spans="1:8" x14ac:dyDescent="0.2">
      <c r="A13" s="123" t="s">
        <v>39</v>
      </c>
      <c r="B13" s="123"/>
      <c r="C13" s="202">
        <f>'Payroll Summary'!G164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Summary'!I164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Summary'!J164</f>
        <v>0</v>
      </c>
      <c r="C18" s="123" t="s">
        <v>6</v>
      </c>
      <c r="D18" s="143"/>
      <c r="F18" s="143">
        <f>'Payroll Summary'!N164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Summary'!O164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Summary'!P164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Summary'!Q164</f>
        <v>0</v>
      </c>
    </row>
    <row r="22" spans="1:7" x14ac:dyDescent="0.2">
      <c r="C22" s="123" t="s">
        <v>54</v>
      </c>
      <c r="D22" s="143"/>
      <c r="F22" s="143">
        <f>'Payroll Summary'!R164</f>
        <v>0</v>
      </c>
    </row>
    <row r="23" spans="1:7" x14ac:dyDescent="0.2">
      <c r="C23" s="123" t="s">
        <v>52</v>
      </c>
      <c r="D23" s="143"/>
      <c r="E23" s="144"/>
      <c r="F23" s="143">
        <f>'Payroll Summary'!S164</f>
        <v>0</v>
      </c>
    </row>
    <row r="24" spans="1:7" x14ac:dyDescent="0.2">
      <c r="C24" s="3" t="s">
        <v>38</v>
      </c>
      <c r="D24" s="138"/>
      <c r="F24" s="138">
        <f>'Payroll Summary'!T164</f>
        <v>0</v>
      </c>
    </row>
    <row r="25" spans="1:7" x14ac:dyDescent="0.2">
      <c r="C25" s="3" t="s">
        <v>211</v>
      </c>
      <c r="D25" s="138"/>
      <c r="F25" s="138">
        <f>'Payroll Summary'!U164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Summary'!X164</f>
        <v>0</v>
      </c>
    </row>
    <row r="31" spans="1:7" x14ac:dyDescent="0.2">
      <c r="C31" s="123" t="s">
        <v>49</v>
      </c>
      <c r="D31" s="138"/>
      <c r="F31" s="143">
        <f>'Payroll Summary'!W164</f>
        <v>0</v>
      </c>
    </row>
    <row r="32" spans="1:7" x14ac:dyDescent="0.2">
      <c r="C32" s="123" t="s">
        <v>53</v>
      </c>
      <c r="F32" s="139">
        <f>'Payroll Summary'!Y164</f>
        <v>0</v>
      </c>
    </row>
    <row r="33" spans="1:7" x14ac:dyDescent="0.2">
      <c r="C33" s="123" t="s">
        <v>212</v>
      </c>
      <c r="F33" s="145">
        <f>'Payroll Summary'!Z164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Summary'!AB164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Summary'!E165</f>
        <v>0</v>
      </c>
    </row>
    <row r="9" spans="1:8" x14ac:dyDescent="0.2">
      <c r="A9" s="125" t="s">
        <v>16</v>
      </c>
      <c r="B9" s="125"/>
      <c r="C9" s="38">
        <f>'Payroll Summary'!B165</f>
        <v>0</v>
      </c>
    </row>
    <row r="10" spans="1:8" x14ac:dyDescent="0.2">
      <c r="A10" s="125" t="s">
        <v>17</v>
      </c>
      <c r="B10" s="125"/>
      <c r="C10" s="125">
        <f>'Payroll Summary'!C165</f>
        <v>0</v>
      </c>
      <c r="E10" s="3" t="s">
        <v>92</v>
      </c>
      <c r="F10" s="3">
        <f>'Payroll Summary'!H165</f>
        <v>0</v>
      </c>
    </row>
    <row r="11" spans="1:8" x14ac:dyDescent="0.2">
      <c r="A11" s="125" t="s">
        <v>66</v>
      </c>
      <c r="B11" s="125"/>
      <c r="C11" s="125">
        <f>'Payroll Summary'!D165</f>
        <v>0</v>
      </c>
    </row>
    <row r="12" spans="1:8" x14ac:dyDescent="0.2">
      <c r="A12" s="123" t="s">
        <v>18</v>
      </c>
      <c r="B12" s="123"/>
      <c r="C12" s="202">
        <f>'Payroll Summary'!F165</f>
        <v>0</v>
      </c>
    </row>
    <row r="13" spans="1:8" x14ac:dyDescent="0.2">
      <c r="A13" s="123" t="s">
        <v>39</v>
      </c>
      <c r="B13" s="123"/>
      <c r="C13" s="202">
        <f>'Payroll Summary'!G165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Summary'!I165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Summary'!J165</f>
        <v>0</v>
      </c>
      <c r="C18" s="123" t="s">
        <v>6</v>
      </c>
      <c r="D18" s="143"/>
      <c r="F18" s="143">
        <f>'Payroll Summary'!N165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Summary'!O165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Summary'!P165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Summary'!Q165</f>
        <v>0</v>
      </c>
    </row>
    <row r="22" spans="1:7" x14ac:dyDescent="0.2">
      <c r="C22" s="123" t="s">
        <v>54</v>
      </c>
      <c r="D22" s="143"/>
      <c r="F22" s="143">
        <f>'Payroll Summary'!R165</f>
        <v>0</v>
      </c>
    </row>
    <row r="23" spans="1:7" x14ac:dyDescent="0.2">
      <c r="C23" s="123" t="s">
        <v>52</v>
      </c>
      <c r="D23" s="143"/>
      <c r="E23" s="144"/>
      <c r="F23" s="143">
        <f>'Payroll Summary'!S165</f>
        <v>0</v>
      </c>
    </row>
    <row r="24" spans="1:7" x14ac:dyDescent="0.2">
      <c r="C24" s="3" t="s">
        <v>38</v>
      </c>
      <c r="D24" s="138"/>
      <c r="F24" s="138">
        <f>'Payroll Summary'!T165</f>
        <v>0</v>
      </c>
    </row>
    <row r="25" spans="1:7" x14ac:dyDescent="0.2">
      <c r="C25" s="3" t="s">
        <v>211</v>
      </c>
      <c r="D25" s="138"/>
      <c r="F25" s="138">
        <f>'Payroll Summary'!U165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Summary'!X165</f>
        <v>0</v>
      </c>
    </row>
    <row r="31" spans="1:7" x14ac:dyDescent="0.2">
      <c r="C31" s="123" t="s">
        <v>49</v>
      </c>
      <c r="D31" s="138"/>
      <c r="F31" s="143">
        <f>'Payroll Summary'!W165</f>
        <v>0</v>
      </c>
    </row>
    <row r="32" spans="1:7" x14ac:dyDescent="0.2">
      <c r="C32" s="123" t="s">
        <v>53</v>
      </c>
      <c r="F32" s="139">
        <f>'Payroll Summary'!Y165</f>
        <v>0</v>
      </c>
    </row>
    <row r="33" spans="1:7" x14ac:dyDescent="0.2">
      <c r="C33" s="123" t="s">
        <v>212</v>
      </c>
      <c r="F33" s="145">
        <f>'Payroll Summary'!Z165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Summary'!AB165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 enableFormatConditionsCalculation="0">
    <tabColor indexed="27"/>
    <pageSetUpPr fitToPage="1"/>
  </sheetPr>
  <dimension ref="A6:H88"/>
  <sheetViews>
    <sheetView view="pageBreakPreview" topLeftCell="A2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Summary'!E166</f>
        <v>0</v>
      </c>
    </row>
    <row r="9" spans="1:8" x14ac:dyDescent="0.2">
      <c r="A9" s="125" t="s">
        <v>16</v>
      </c>
      <c r="B9" s="125"/>
      <c r="C9" s="38">
        <f>'Payroll Summary'!B166</f>
        <v>0</v>
      </c>
    </row>
    <row r="10" spans="1:8" x14ac:dyDescent="0.2">
      <c r="A10" s="125" t="s">
        <v>17</v>
      </c>
      <c r="B10" s="125"/>
      <c r="C10" s="125">
        <f>'Payroll Summary'!C166</f>
        <v>0</v>
      </c>
      <c r="E10" s="3" t="s">
        <v>92</v>
      </c>
      <c r="F10" s="3">
        <f>'Payroll Summary'!H166</f>
        <v>0</v>
      </c>
    </row>
    <row r="11" spans="1:8" x14ac:dyDescent="0.2">
      <c r="A11" s="125" t="s">
        <v>66</v>
      </c>
      <c r="B11" s="125"/>
      <c r="C11" s="125">
        <f>'Payroll Summary'!D166</f>
        <v>0</v>
      </c>
    </row>
    <row r="12" spans="1:8" x14ac:dyDescent="0.2">
      <c r="A12" s="123" t="s">
        <v>18</v>
      </c>
      <c r="B12" s="123"/>
      <c r="C12" s="202">
        <f>'Payroll Summary'!F166</f>
        <v>0</v>
      </c>
    </row>
    <row r="13" spans="1:8" x14ac:dyDescent="0.2">
      <c r="A13" s="123" t="s">
        <v>39</v>
      </c>
      <c r="B13" s="123"/>
      <c r="C13" s="202">
        <f>'Payroll Summary'!G166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Summary'!I166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Summary'!J166</f>
        <v>0</v>
      </c>
      <c r="C18" s="123" t="s">
        <v>6</v>
      </c>
      <c r="D18" s="143"/>
      <c r="F18" s="143">
        <f>'Payroll Summary'!N166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Summary'!O166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Summary'!P166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Summary'!Q166</f>
        <v>0</v>
      </c>
    </row>
    <row r="22" spans="1:7" x14ac:dyDescent="0.2">
      <c r="C22" s="123" t="s">
        <v>54</v>
      </c>
      <c r="D22" s="143"/>
      <c r="F22" s="143">
        <f>'Payroll Summary'!R166</f>
        <v>0</v>
      </c>
    </row>
    <row r="23" spans="1:7" x14ac:dyDescent="0.2">
      <c r="C23" s="123" t="s">
        <v>52</v>
      </c>
      <c r="D23" s="143"/>
      <c r="E23" s="144"/>
      <c r="F23" s="143">
        <f>'Payroll Summary'!S166</f>
        <v>0</v>
      </c>
    </row>
    <row r="24" spans="1:7" x14ac:dyDescent="0.2">
      <c r="C24" s="3" t="s">
        <v>38</v>
      </c>
      <c r="D24" s="138"/>
      <c r="F24" s="138">
        <f>'Payroll Summary'!T166</f>
        <v>0</v>
      </c>
    </row>
    <row r="25" spans="1:7" x14ac:dyDescent="0.2">
      <c r="C25" s="3" t="s">
        <v>211</v>
      </c>
      <c r="D25" s="138"/>
      <c r="F25" s="138">
        <f>'Payroll Summary'!U166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Summary'!X166</f>
        <v>0</v>
      </c>
    </row>
    <row r="31" spans="1:7" x14ac:dyDescent="0.2">
      <c r="C31" s="123" t="s">
        <v>49</v>
      </c>
      <c r="D31" s="138"/>
      <c r="F31" s="143">
        <f>'Payroll Summary'!W166</f>
        <v>0</v>
      </c>
    </row>
    <row r="32" spans="1:7" x14ac:dyDescent="0.2">
      <c r="C32" s="123" t="s">
        <v>53</v>
      </c>
      <c r="F32" s="139">
        <f>'Payroll Summary'!Y166</f>
        <v>0</v>
      </c>
    </row>
    <row r="33" spans="1:7" x14ac:dyDescent="0.2">
      <c r="C33" s="123" t="s">
        <v>212</v>
      </c>
      <c r="F33" s="145">
        <f>'Payroll Summary'!Z166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Summary'!AB166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Summary'!E167</f>
        <v>0</v>
      </c>
    </row>
    <row r="9" spans="1:8" x14ac:dyDescent="0.2">
      <c r="A9" s="125" t="s">
        <v>16</v>
      </c>
      <c r="B9" s="125"/>
      <c r="C9" s="38">
        <f>'Payroll Summary'!B167</f>
        <v>0</v>
      </c>
    </row>
    <row r="10" spans="1:8" x14ac:dyDescent="0.2">
      <c r="A10" s="125" t="s">
        <v>17</v>
      </c>
      <c r="B10" s="125"/>
      <c r="C10" s="125">
        <f>'Payroll Summary'!C167</f>
        <v>0</v>
      </c>
      <c r="E10" s="3" t="s">
        <v>92</v>
      </c>
      <c r="F10" s="3">
        <f>'Payroll Summary'!H167</f>
        <v>0</v>
      </c>
    </row>
    <row r="11" spans="1:8" x14ac:dyDescent="0.2">
      <c r="A11" s="125" t="s">
        <v>66</v>
      </c>
      <c r="B11" s="125"/>
      <c r="C11" s="125">
        <f>'Payroll Summary'!D167</f>
        <v>0</v>
      </c>
    </row>
    <row r="12" spans="1:8" x14ac:dyDescent="0.2">
      <c r="A12" s="123" t="s">
        <v>18</v>
      </c>
      <c r="B12" s="123"/>
      <c r="C12" s="202">
        <f>'Payroll Summary'!F167</f>
        <v>0</v>
      </c>
    </row>
    <row r="13" spans="1:8" x14ac:dyDescent="0.2">
      <c r="A13" s="123" t="s">
        <v>39</v>
      </c>
      <c r="B13" s="123"/>
      <c r="C13" s="202">
        <f>'Payroll Summary'!G167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Summary'!I167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Summary'!J167</f>
        <v>0</v>
      </c>
      <c r="C18" s="123" t="s">
        <v>6</v>
      </c>
      <c r="D18" s="143"/>
      <c r="F18" s="143">
        <f>'Payroll Summary'!N167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Summary'!O167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Summary'!P167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Summary'!Q167</f>
        <v>0</v>
      </c>
    </row>
    <row r="22" spans="1:7" x14ac:dyDescent="0.2">
      <c r="C22" s="123" t="s">
        <v>54</v>
      </c>
      <c r="D22" s="143"/>
      <c r="F22" s="143">
        <f>'Payroll Summary'!R167</f>
        <v>0</v>
      </c>
    </row>
    <row r="23" spans="1:7" x14ac:dyDescent="0.2">
      <c r="C23" s="123" t="s">
        <v>52</v>
      </c>
      <c r="D23" s="143"/>
      <c r="E23" s="144"/>
      <c r="F23" s="143">
        <f>'Payroll Summary'!S167</f>
        <v>0</v>
      </c>
    </row>
    <row r="24" spans="1:7" x14ac:dyDescent="0.2">
      <c r="C24" s="3" t="s">
        <v>38</v>
      </c>
      <c r="D24" s="138"/>
      <c r="F24" s="138">
        <f>'Payroll Summary'!T167</f>
        <v>0</v>
      </c>
    </row>
    <row r="25" spans="1:7" x14ac:dyDescent="0.2">
      <c r="C25" s="3" t="s">
        <v>211</v>
      </c>
      <c r="D25" s="138"/>
      <c r="F25" s="138">
        <f>'Payroll Summary'!U167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Summary'!X167</f>
        <v>0</v>
      </c>
    </row>
    <row r="31" spans="1:7" x14ac:dyDescent="0.2">
      <c r="C31" s="123" t="s">
        <v>49</v>
      </c>
      <c r="D31" s="138"/>
      <c r="F31" s="143">
        <f>'Payroll Summary'!W167</f>
        <v>0</v>
      </c>
    </row>
    <row r="32" spans="1:7" x14ac:dyDescent="0.2">
      <c r="C32" s="123" t="s">
        <v>53</v>
      </c>
      <c r="F32" s="139">
        <f>'Payroll Summary'!Y167</f>
        <v>0</v>
      </c>
    </row>
    <row r="33" spans="1:7" x14ac:dyDescent="0.2">
      <c r="C33" s="123" t="s">
        <v>212</v>
      </c>
      <c r="F33" s="145">
        <f>'Payroll Summary'!Z167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Summary'!AB167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Summary'!E168</f>
        <v>0</v>
      </c>
    </row>
    <row r="9" spans="1:8" x14ac:dyDescent="0.2">
      <c r="A9" s="125" t="s">
        <v>16</v>
      </c>
      <c r="B9" s="125"/>
      <c r="C9" s="38">
        <f>'Payroll Summary'!B168</f>
        <v>0</v>
      </c>
    </row>
    <row r="10" spans="1:8" x14ac:dyDescent="0.2">
      <c r="A10" s="125" t="s">
        <v>17</v>
      </c>
      <c r="B10" s="125"/>
      <c r="C10" s="125">
        <f>'Payroll Summary'!C168</f>
        <v>0</v>
      </c>
      <c r="E10" s="3" t="s">
        <v>92</v>
      </c>
      <c r="F10" s="3">
        <f>'Payroll Summary'!H168</f>
        <v>0</v>
      </c>
    </row>
    <row r="11" spans="1:8" x14ac:dyDescent="0.2">
      <c r="A11" s="125" t="s">
        <v>66</v>
      </c>
      <c r="B11" s="125"/>
      <c r="C11" s="125">
        <f>'Payroll Summary'!D168</f>
        <v>0</v>
      </c>
    </row>
    <row r="12" spans="1:8" x14ac:dyDescent="0.2">
      <c r="A12" s="123" t="s">
        <v>18</v>
      </c>
      <c r="B12" s="123"/>
      <c r="C12" s="202">
        <f>'Payroll Summary'!F168</f>
        <v>0</v>
      </c>
    </row>
    <row r="13" spans="1:8" x14ac:dyDescent="0.2">
      <c r="A13" s="123" t="s">
        <v>39</v>
      </c>
      <c r="B13" s="123"/>
      <c r="C13" s="202">
        <f>'Payroll Summary'!G168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Summary'!I168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Summary'!J168</f>
        <v>0</v>
      </c>
      <c r="C18" s="123" t="s">
        <v>6</v>
      </c>
      <c r="D18" s="143"/>
      <c r="F18" s="143">
        <f>'Payroll Summary'!N168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Summary'!O168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Summary'!P168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Summary'!Q168</f>
        <v>0</v>
      </c>
    </row>
    <row r="22" spans="1:7" x14ac:dyDescent="0.2">
      <c r="C22" s="123" t="s">
        <v>54</v>
      </c>
      <c r="D22" s="143"/>
      <c r="F22" s="143">
        <f>'Payroll Summary'!R168</f>
        <v>0</v>
      </c>
    </row>
    <row r="23" spans="1:7" x14ac:dyDescent="0.2">
      <c r="C23" s="123" t="s">
        <v>52</v>
      </c>
      <c r="D23" s="143"/>
      <c r="E23" s="144"/>
      <c r="F23" s="143">
        <f>'Payroll Summary'!S168</f>
        <v>0</v>
      </c>
    </row>
    <row r="24" spans="1:7" x14ac:dyDescent="0.2">
      <c r="C24" s="3" t="s">
        <v>38</v>
      </c>
      <c r="D24" s="138"/>
      <c r="F24" s="138">
        <f>'Payroll Summary'!T168</f>
        <v>0</v>
      </c>
    </row>
    <row r="25" spans="1:7" x14ac:dyDescent="0.2">
      <c r="C25" s="3" t="s">
        <v>211</v>
      </c>
      <c r="D25" s="138"/>
      <c r="F25" s="138">
        <f>'Payroll Summary'!U168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Summary'!X168</f>
        <v>0</v>
      </c>
    </row>
    <row r="31" spans="1:7" x14ac:dyDescent="0.2">
      <c r="C31" s="123" t="s">
        <v>49</v>
      </c>
      <c r="D31" s="138"/>
      <c r="F31" s="143">
        <f>'Payroll Summary'!W168</f>
        <v>0</v>
      </c>
    </row>
    <row r="32" spans="1:7" x14ac:dyDescent="0.2">
      <c r="C32" s="123" t="s">
        <v>53</v>
      </c>
      <c r="F32" s="139">
        <f>'Payroll Summary'!Y168</f>
        <v>0</v>
      </c>
    </row>
    <row r="33" spans="1:7" x14ac:dyDescent="0.2">
      <c r="C33" s="123" t="s">
        <v>212</v>
      </c>
      <c r="F33" s="145">
        <f>'Payroll Summary'!Z168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Summary'!AB168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 enableFormatConditionsCalculation="0">
    <tabColor indexed="27"/>
    <pageSetUpPr fitToPage="1"/>
  </sheetPr>
  <dimension ref="A6:H88"/>
  <sheetViews>
    <sheetView view="pageBreakPreview" zoomScale="60" zoomScaleNormal="100" workbookViewId="0">
      <selection activeCell="G35" sqref="G35"/>
    </sheetView>
  </sheetViews>
  <sheetFormatPr defaultColWidth="8.75" defaultRowHeight="12.75" x14ac:dyDescent="0.2"/>
  <cols>
    <col min="1" max="1" width="8" style="3" customWidth="1"/>
    <col min="2" max="2" width="9.375" style="3" bestFit="1" customWidth="1"/>
    <col min="3" max="3" width="20.5" style="3" customWidth="1"/>
    <col min="4" max="4" width="10.25" style="3" customWidth="1"/>
    <col min="5" max="5" width="8.625" style="3" customWidth="1"/>
    <col min="6" max="6" width="16.125" style="3" customWidth="1"/>
    <col min="7" max="7" width="8.75" style="3" customWidth="1"/>
    <col min="8" max="8" width="17.25" style="3" bestFit="1" customWidth="1"/>
    <col min="9" max="16384" width="8.75" style="3"/>
  </cols>
  <sheetData>
    <row r="6" spans="1:8" x14ac:dyDescent="0.2">
      <c r="A6" s="119"/>
      <c r="B6" s="120"/>
      <c r="C6" s="121"/>
      <c r="E6" s="122"/>
      <c r="F6" s="82"/>
      <c r="H6" s="118" t="s">
        <v>161</v>
      </c>
    </row>
    <row r="7" spans="1:8" x14ac:dyDescent="0.2">
      <c r="D7" s="123"/>
    </row>
    <row r="8" spans="1:8" x14ac:dyDescent="0.2">
      <c r="A8" s="38" t="s">
        <v>51</v>
      </c>
      <c r="B8" s="38"/>
      <c r="C8" s="124" t="str">
        <f>+'Payroll Summary'!$J$5</f>
        <v xml:space="preserve">[Ship's Name] </v>
      </c>
      <c r="E8" s="3" t="s">
        <v>90</v>
      </c>
      <c r="F8" s="3">
        <f>'Payroll Summary'!E169</f>
        <v>0</v>
      </c>
    </row>
    <row r="9" spans="1:8" x14ac:dyDescent="0.2">
      <c r="A9" s="125" t="s">
        <v>16</v>
      </c>
      <c r="B9" s="125"/>
      <c r="C9" s="38">
        <f>'Payroll Summary'!B169</f>
        <v>0</v>
      </c>
    </row>
    <row r="10" spans="1:8" x14ac:dyDescent="0.2">
      <c r="A10" s="125" t="s">
        <v>17</v>
      </c>
      <c r="B10" s="125"/>
      <c r="C10" s="125">
        <f>'Payroll Summary'!C169</f>
        <v>0</v>
      </c>
      <c r="E10" s="3" t="s">
        <v>92</v>
      </c>
      <c r="F10" s="3">
        <f>'Payroll Summary'!H169</f>
        <v>0</v>
      </c>
    </row>
    <row r="11" spans="1:8" x14ac:dyDescent="0.2">
      <c r="A11" s="125" t="s">
        <v>66</v>
      </c>
      <c r="B11" s="125"/>
      <c r="C11" s="125">
        <f>'Payroll Summary'!D169</f>
        <v>0</v>
      </c>
    </row>
    <row r="12" spans="1:8" x14ac:dyDescent="0.2">
      <c r="A12" s="123" t="s">
        <v>18</v>
      </c>
      <c r="B12" s="123"/>
      <c r="C12" s="202">
        <f>'Payroll Summary'!F169</f>
        <v>0</v>
      </c>
    </row>
    <row r="13" spans="1:8" x14ac:dyDescent="0.2">
      <c r="A13" s="123" t="s">
        <v>39</v>
      </c>
      <c r="B13" s="123"/>
      <c r="C13" s="202">
        <f>'Payroll Summary'!G169</f>
        <v>0</v>
      </c>
      <c r="F13" s="126" t="s">
        <v>33</v>
      </c>
    </row>
    <row r="14" spans="1:8" x14ac:dyDescent="0.2">
      <c r="A14" s="123"/>
      <c r="B14" s="123"/>
    </row>
    <row r="15" spans="1:8" x14ac:dyDescent="0.2">
      <c r="A15" s="125" t="s">
        <v>20</v>
      </c>
      <c r="B15" s="125"/>
      <c r="C15" s="127" t="str">
        <f>'Payroll Summary'!C5</f>
        <v>NOVEMBER</v>
      </c>
      <c r="D15" s="128" t="s">
        <v>21</v>
      </c>
      <c r="E15" s="142">
        <f>'Payroll Summary'!I169</f>
        <v>0</v>
      </c>
    </row>
    <row r="17" spans="1:7" x14ac:dyDescent="0.2">
      <c r="A17" s="129" t="s">
        <v>22</v>
      </c>
      <c r="B17" s="129"/>
      <c r="D17" s="128"/>
      <c r="F17" s="128" t="s">
        <v>46</v>
      </c>
    </row>
    <row r="18" spans="1:7" x14ac:dyDescent="0.2">
      <c r="A18" s="54"/>
      <c r="B18" s="130">
        <f>'Payroll Summary'!J169</f>
        <v>0</v>
      </c>
      <c r="C18" s="123" t="s">
        <v>6</v>
      </c>
      <c r="D18" s="143"/>
      <c r="F18" s="143">
        <f>'Payroll Summary'!N169</f>
        <v>0</v>
      </c>
      <c r="G18" s="132" t="s">
        <v>1</v>
      </c>
    </row>
    <row r="19" spans="1:7" x14ac:dyDescent="0.2">
      <c r="A19" s="38"/>
      <c r="B19" s="133"/>
      <c r="C19" s="134" t="s">
        <v>47</v>
      </c>
      <c r="D19" s="143"/>
      <c r="F19" s="143">
        <f>'Payroll Summary'!O169</f>
        <v>0</v>
      </c>
      <c r="G19" s="132" t="s">
        <v>1</v>
      </c>
    </row>
    <row r="20" spans="1:7" x14ac:dyDescent="0.2">
      <c r="C20" s="123" t="s">
        <v>44</v>
      </c>
      <c r="D20" s="143"/>
      <c r="F20" s="143">
        <f>'Payroll Summary'!P169</f>
        <v>0</v>
      </c>
      <c r="G20" s="132" t="s">
        <v>1</v>
      </c>
    </row>
    <row r="21" spans="1:7" x14ac:dyDescent="0.2">
      <c r="C21" s="123" t="s">
        <v>55</v>
      </c>
      <c r="D21" s="143"/>
      <c r="F21" s="143">
        <f>'Payroll Summary'!Q169</f>
        <v>0</v>
      </c>
    </row>
    <row r="22" spans="1:7" x14ac:dyDescent="0.2">
      <c r="C22" s="123" t="s">
        <v>54</v>
      </c>
      <c r="D22" s="143"/>
      <c r="F22" s="143">
        <f>'Payroll Summary'!R169</f>
        <v>0</v>
      </c>
    </row>
    <row r="23" spans="1:7" x14ac:dyDescent="0.2">
      <c r="C23" s="123" t="s">
        <v>52</v>
      </c>
      <c r="D23" s="143"/>
      <c r="E23" s="144"/>
      <c r="F23" s="143">
        <f>'Payroll Summary'!S169</f>
        <v>0</v>
      </c>
    </row>
    <row r="24" spans="1:7" x14ac:dyDescent="0.2">
      <c r="C24" s="3" t="s">
        <v>38</v>
      </c>
      <c r="D24" s="138"/>
      <c r="F24" s="138">
        <f>'Payroll Summary'!T169</f>
        <v>0</v>
      </c>
    </row>
    <row r="25" spans="1:7" x14ac:dyDescent="0.2">
      <c r="C25" s="3" t="s">
        <v>211</v>
      </c>
      <c r="D25" s="138"/>
      <c r="F25" s="138">
        <f>'Payroll Summary'!U169</f>
        <v>0</v>
      </c>
    </row>
    <row r="26" spans="1:7" x14ac:dyDescent="0.2">
      <c r="F26" s="131"/>
    </row>
    <row r="27" spans="1:7" x14ac:dyDescent="0.2">
      <c r="C27" s="123" t="s">
        <v>25</v>
      </c>
      <c r="F27" s="135">
        <f>SUM(F18:F26)</f>
        <v>0</v>
      </c>
    </row>
    <row r="28" spans="1:7" x14ac:dyDescent="0.2">
      <c r="F28" s="131"/>
    </row>
    <row r="29" spans="1:7" x14ac:dyDescent="0.2">
      <c r="A29" s="129" t="s">
        <v>26</v>
      </c>
      <c r="B29" s="129"/>
      <c r="F29" s="131"/>
    </row>
    <row r="30" spans="1:7" x14ac:dyDescent="0.2">
      <c r="C30" s="123" t="s">
        <v>29</v>
      </c>
      <c r="D30" s="136"/>
      <c r="E30" s="137"/>
      <c r="F30" s="131">
        <f>'Payroll Summary'!X169</f>
        <v>0</v>
      </c>
    </row>
    <row r="31" spans="1:7" x14ac:dyDescent="0.2">
      <c r="C31" s="123" t="s">
        <v>49</v>
      </c>
      <c r="D31" s="138"/>
      <c r="F31" s="143">
        <f>'Payroll Summary'!W169</f>
        <v>0</v>
      </c>
    </row>
    <row r="32" spans="1:7" x14ac:dyDescent="0.2">
      <c r="C32" s="123" t="s">
        <v>53</v>
      </c>
      <c r="F32" s="139">
        <f>'Payroll Summary'!Y169</f>
        <v>0</v>
      </c>
    </row>
    <row r="33" spans="1:7" x14ac:dyDescent="0.2">
      <c r="C33" s="123" t="s">
        <v>212</v>
      </c>
      <c r="F33" s="145">
        <f>'Payroll Summary'!Z169</f>
        <v>0</v>
      </c>
    </row>
    <row r="34" spans="1:7" x14ac:dyDescent="0.2">
      <c r="C34" s="123"/>
      <c r="F34" s="139"/>
    </row>
    <row r="35" spans="1:7" x14ac:dyDescent="0.2">
      <c r="C35" s="134" t="s">
        <v>30</v>
      </c>
      <c r="F35" s="139">
        <f>SUM(F30:F33)</f>
        <v>0</v>
      </c>
    </row>
    <row r="36" spans="1:7" x14ac:dyDescent="0.2">
      <c r="F36" s="131"/>
    </row>
    <row r="37" spans="1:7" x14ac:dyDescent="0.2">
      <c r="C37" s="123" t="s">
        <v>35</v>
      </c>
      <c r="F37" s="139">
        <f>F27-F35</f>
        <v>0</v>
      </c>
    </row>
    <row r="38" spans="1:7" x14ac:dyDescent="0.2">
      <c r="F38" s="131"/>
    </row>
    <row r="39" spans="1:7" x14ac:dyDescent="0.2">
      <c r="C39" s="3" t="s">
        <v>36</v>
      </c>
      <c r="F39" s="131">
        <f>'Payroll Summary'!AB169</f>
        <v>0</v>
      </c>
    </row>
    <row r="40" spans="1:7" x14ac:dyDescent="0.2">
      <c r="F40" s="131"/>
    </row>
    <row r="41" spans="1:7" x14ac:dyDescent="0.2">
      <c r="C41" s="3" t="s">
        <v>37</v>
      </c>
      <c r="F41" s="140">
        <f>+F37+F39</f>
        <v>0</v>
      </c>
    </row>
    <row r="42" spans="1:7" x14ac:dyDescent="0.2">
      <c r="F42" s="131"/>
    </row>
    <row r="43" spans="1:7" x14ac:dyDescent="0.2">
      <c r="F43" s="131"/>
    </row>
    <row r="44" spans="1:7" x14ac:dyDescent="0.2">
      <c r="A44" s="213" t="s">
        <v>45</v>
      </c>
      <c r="B44" s="213"/>
      <c r="C44" s="213"/>
      <c r="D44" s="213"/>
      <c r="E44" s="213"/>
      <c r="F44" s="213"/>
      <c r="G44" s="213"/>
    </row>
    <row r="45" spans="1:7" x14ac:dyDescent="0.2">
      <c r="F45" s="131"/>
    </row>
    <row r="46" spans="1:7" x14ac:dyDescent="0.2">
      <c r="F46" s="131"/>
    </row>
    <row r="47" spans="1:7" x14ac:dyDescent="0.2">
      <c r="C47" s="3" t="s">
        <v>41</v>
      </c>
      <c r="F47" s="131" t="s">
        <v>42</v>
      </c>
    </row>
    <row r="48" spans="1:7" x14ac:dyDescent="0.2">
      <c r="C48" s="141" t="s">
        <v>69</v>
      </c>
      <c r="F48" s="131" t="s">
        <v>40</v>
      </c>
    </row>
    <row r="49" spans="1:6" x14ac:dyDescent="0.2">
      <c r="F49" s="131"/>
    </row>
    <row r="50" spans="1:6" x14ac:dyDescent="0.2">
      <c r="A50" s="38"/>
      <c r="B50" s="38"/>
      <c r="C50" s="38"/>
      <c r="D50" s="38"/>
      <c r="F50" s="131"/>
    </row>
    <row r="51" spans="1:6" x14ac:dyDescent="0.2">
      <c r="F51" s="131"/>
    </row>
    <row r="52" spans="1:6" x14ac:dyDescent="0.2">
      <c r="F52" s="131"/>
    </row>
    <row r="53" spans="1:6" x14ac:dyDescent="0.2">
      <c r="F53" s="131"/>
    </row>
    <row r="54" spans="1:6" x14ac:dyDescent="0.2">
      <c r="F54" s="131"/>
    </row>
    <row r="55" spans="1:6" x14ac:dyDescent="0.2">
      <c r="F55" s="131"/>
    </row>
    <row r="56" spans="1:6" x14ac:dyDescent="0.2">
      <c r="F56" s="131"/>
    </row>
    <row r="57" spans="1:6" x14ac:dyDescent="0.2">
      <c r="F57" s="131"/>
    </row>
    <row r="58" spans="1:6" x14ac:dyDescent="0.2">
      <c r="F58" s="131"/>
    </row>
    <row r="59" spans="1:6" x14ac:dyDescent="0.2">
      <c r="F59" s="131"/>
    </row>
    <row r="60" spans="1:6" x14ac:dyDescent="0.2">
      <c r="F60" s="131"/>
    </row>
    <row r="61" spans="1:6" x14ac:dyDescent="0.2">
      <c r="F61" s="131"/>
    </row>
    <row r="62" spans="1:6" x14ac:dyDescent="0.2">
      <c r="F62" s="131"/>
    </row>
    <row r="63" spans="1:6" x14ac:dyDescent="0.2">
      <c r="F63" s="131"/>
    </row>
    <row r="64" spans="1:6" x14ac:dyDescent="0.2">
      <c r="F64" s="131"/>
    </row>
    <row r="65" spans="6:6" x14ac:dyDescent="0.2">
      <c r="F65" s="131"/>
    </row>
    <row r="66" spans="6:6" x14ac:dyDescent="0.2">
      <c r="F66" s="131"/>
    </row>
    <row r="67" spans="6:6" x14ac:dyDescent="0.2">
      <c r="F67" s="131"/>
    </row>
    <row r="68" spans="6:6" x14ac:dyDescent="0.2">
      <c r="F68" s="131"/>
    </row>
    <row r="69" spans="6:6" x14ac:dyDescent="0.2">
      <c r="F69" s="131"/>
    </row>
    <row r="70" spans="6:6" x14ac:dyDescent="0.2">
      <c r="F70" s="131"/>
    </row>
    <row r="71" spans="6:6" x14ac:dyDescent="0.2">
      <c r="F71" s="131"/>
    </row>
    <row r="72" spans="6:6" x14ac:dyDescent="0.2">
      <c r="F72" s="131"/>
    </row>
    <row r="73" spans="6:6" x14ac:dyDescent="0.2">
      <c r="F73" s="131"/>
    </row>
    <row r="74" spans="6:6" x14ac:dyDescent="0.2">
      <c r="F74" s="131"/>
    </row>
    <row r="75" spans="6:6" x14ac:dyDescent="0.2">
      <c r="F75" s="131"/>
    </row>
    <row r="76" spans="6:6" x14ac:dyDescent="0.2">
      <c r="F76" s="131"/>
    </row>
    <row r="77" spans="6:6" x14ac:dyDescent="0.2">
      <c r="F77" s="131"/>
    </row>
    <row r="78" spans="6:6" x14ac:dyDescent="0.2">
      <c r="F78" s="131"/>
    </row>
    <row r="79" spans="6:6" x14ac:dyDescent="0.2">
      <c r="F79" s="131"/>
    </row>
    <row r="80" spans="6:6" x14ac:dyDescent="0.2">
      <c r="F80" s="131"/>
    </row>
    <row r="81" spans="6:6" x14ac:dyDescent="0.2">
      <c r="F81" s="131"/>
    </row>
    <row r="82" spans="6:6" x14ac:dyDescent="0.2">
      <c r="F82" s="131"/>
    </row>
    <row r="83" spans="6:6" x14ac:dyDescent="0.2">
      <c r="F83" s="131"/>
    </row>
    <row r="84" spans="6:6" x14ac:dyDescent="0.2">
      <c r="F84" s="131"/>
    </row>
    <row r="85" spans="6:6" x14ac:dyDescent="0.2">
      <c r="F85" s="131"/>
    </row>
    <row r="86" spans="6:6" x14ac:dyDescent="0.2">
      <c r="F86" s="131"/>
    </row>
    <row r="87" spans="6:6" x14ac:dyDescent="0.2">
      <c r="F87" s="131"/>
    </row>
    <row r="88" spans="6:6" x14ac:dyDescent="0.2">
      <c r="F88" s="131"/>
    </row>
  </sheetData>
  <sheetProtection password="C406" sheet="1" objects="1" scenarios="1" formatCells="0" formatColumns="0" formatRows="0" autoFilter="0"/>
  <mergeCells count="1">
    <mergeCell ref="A44:G44"/>
  </mergeCells>
  <phoneticPr fontId="3" type="noConversion"/>
  <hyperlinks>
    <hyperlink ref="H6" location="Menu!A1" display="RETURN TO MAIN MENU"/>
  </hyperlinks>
  <printOptions horizontalCentered="1" verticalCentered="1"/>
  <pageMargins left="0.39370078740157483" right="0.19685039370078741" top="0.19685039370078741" bottom="0.19685039370078741" header="0" footer="0"/>
  <pageSetup paperSize="9" scale="74" orientation="portrait" r:id="rId1"/>
  <headerFooter alignWithMargins="0">
    <oddHeader>&amp;F</oddHeader>
    <oddFooter>&amp;LForm C616A&amp;CVersion: 2   Issued: 07/11    Revision: 0   Issued: Date&amp;RPage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166</vt:i4>
      </vt:variant>
      <vt:variant>
        <vt:lpstr>Named Ranges</vt:lpstr>
      </vt:variant>
      <vt:variant>
        <vt:i4>61</vt:i4>
      </vt:variant>
    </vt:vector>
  </HeadingPairs>
  <TitlesOfParts>
    <vt:vector size="227" baseType="lpstr">
      <vt:lpstr>Menu</vt:lpstr>
      <vt:lpstr>Payroll Summary</vt:lpstr>
      <vt:lpstr>Allotment List</vt:lpstr>
      <vt:lpstr>Cash book USD</vt:lpstr>
      <vt:lpstr>Cash book EUR</vt:lpstr>
      <vt:lpstr>VShips Internal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101</vt:lpstr>
      <vt:lpstr>102</vt:lpstr>
      <vt:lpstr>103</vt:lpstr>
      <vt:lpstr>104</vt:lpstr>
      <vt:lpstr>105</vt:lpstr>
      <vt:lpstr>106</vt:lpstr>
      <vt:lpstr>107</vt:lpstr>
      <vt:lpstr>108</vt:lpstr>
      <vt:lpstr>109</vt:lpstr>
      <vt:lpstr>110</vt:lpstr>
      <vt:lpstr>111</vt:lpstr>
      <vt:lpstr>112</vt:lpstr>
      <vt:lpstr>113</vt:lpstr>
      <vt:lpstr>114</vt:lpstr>
      <vt:lpstr>115</vt:lpstr>
      <vt:lpstr>116</vt:lpstr>
      <vt:lpstr>117</vt:lpstr>
      <vt:lpstr>118</vt:lpstr>
      <vt:lpstr>119</vt:lpstr>
      <vt:lpstr>120</vt:lpstr>
      <vt:lpstr>121</vt:lpstr>
      <vt:lpstr>122</vt:lpstr>
      <vt:lpstr>123</vt:lpstr>
      <vt:lpstr>124</vt:lpstr>
      <vt:lpstr>125</vt:lpstr>
      <vt:lpstr>126</vt:lpstr>
      <vt:lpstr>127</vt:lpstr>
      <vt:lpstr>128</vt:lpstr>
      <vt:lpstr>129</vt:lpstr>
      <vt:lpstr>130</vt:lpstr>
      <vt:lpstr>131</vt:lpstr>
      <vt:lpstr>132</vt:lpstr>
      <vt:lpstr>133</vt:lpstr>
      <vt:lpstr>134</vt:lpstr>
      <vt:lpstr>135</vt:lpstr>
      <vt:lpstr>136</vt:lpstr>
      <vt:lpstr>137</vt:lpstr>
      <vt:lpstr>138</vt:lpstr>
      <vt:lpstr>139</vt:lpstr>
      <vt:lpstr>140</vt:lpstr>
      <vt:lpstr>141</vt:lpstr>
      <vt:lpstr>142</vt:lpstr>
      <vt:lpstr>143</vt:lpstr>
      <vt:lpstr>144</vt:lpstr>
      <vt:lpstr>145</vt:lpstr>
      <vt:lpstr>146</vt:lpstr>
      <vt:lpstr>147</vt:lpstr>
      <vt:lpstr>148</vt:lpstr>
      <vt:lpstr>149</vt:lpstr>
      <vt:lpstr>150</vt:lpstr>
      <vt:lpstr>151</vt:lpstr>
      <vt:lpstr>152</vt:lpstr>
      <vt:lpstr>153</vt:lpstr>
      <vt:lpstr>154</vt:lpstr>
      <vt:lpstr>155</vt:lpstr>
      <vt:lpstr>156</vt:lpstr>
      <vt:lpstr>157</vt:lpstr>
      <vt:lpstr>158</vt:lpstr>
      <vt:lpstr>159</vt:lpstr>
      <vt:lpstr>160</vt:lpstr>
      <vt:lpstr>'1'!Print_Area</vt:lpstr>
      <vt:lpstr>'10'!Print_Area</vt:lpstr>
      <vt:lpstr>'11'!Print_Area</vt:lpstr>
      <vt:lpstr>'12'!Print_Area</vt:lpstr>
      <vt:lpstr>'13'!Print_Area</vt:lpstr>
      <vt:lpstr>'14'!Print_Area</vt:lpstr>
      <vt:lpstr>'143'!Print_Area</vt:lpstr>
      <vt:lpstr>'144'!Print_Area</vt:lpstr>
      <vt:lpstr>'15'!Print_Area</vt:lpstr>
      <vt:lpstr>'16'!Print_Area</vt:lpstr>
      <vt:lpstr>'17'!Print_Area</vt:lpstr>
      <vt:lpstr>'18'!Print_Area</vt:lpstr>
      <vt:lpstr>'19'!Print_Area</vt:lpstr>
      <vt:lpstr>'2'!Print_Area</vt:lpstr>
      <vt:lpstr>'20'!Print_Area</vt:lpstr>
      <vt:lpstr>'21'!Print_Area</vt:lpstr>
      <vt:lpstr>'22'!Print_Area</vt:lpstr>
      <vt:lpstr>'23'!Print_Area</vt:lpstr>
      <vt:lpstr>'24'!Print_Area</vt:lpstr>
      <vt:lpstr>'25'!Print_Area</vt:lpstr>
      <vt:lpstr>'26'!Print_Area</vt:lpstr>
      <vt:lpstr>'27'!Print_Area</vt:lpstr>
      <vt:lpstr>'28'!Print_Area</vt:lpstr>
      <vt:lpstr>'29'!Print_Area</vt:lpstr>
      <vt:lpstr>'3'!Print_Area</vt:lpstr>
      <vt:lpstr>'30'!Print_Area</vt:lpstr>
      <vt:lpstr>'31'!Print_Area</vt:lpstr>
      <vt:lpstr>'32'!Print_Area</vt:lpstr>
      <vt:lpstr>'33'!Print_Area</vt:lpstr>
      <vt:lpstr>'34'!Print_Area</vt:lpstr>
      <vt:lpstr>'35'!Print_Area</vt:lpstr>
      <vt:lpstr>'36'!Print_Area</vt:lpstr>
      <vt:lpstr>'37'!Print_Area</vt:lpstr>
      <vt:lpstr>'38'!Print_Area</vt:lpstr>
      <vt:lpstr>'39'!Print_Area</vt:lpstr>
      <vt:lpstr>'4'!Print_Area</vt:lpstr>
      <vt:lpstr>'40'!Print_Area</vt:lpstr>
      <vt:lpstr>'41'!Print_Area</vt:lpstr>
      <vt:lpstr>'42'!Print_Area</vt:lpstr>
      <vt:lpstr>'43'!Print_Area</vt:lpstr>
      <vt:lpstr>'44'!Print_Area</vt:lpstr>
      <vt:lpstr>'45'!Print_Area</vt:lpstr>
      <vt:lpstr>'46'!Print_Area</vt:lpstr>
      <vt:lpstr>'47'!Print_Area</vt:lpstr>
      <vt:lpstr>'48'!Print_Area</vt:lpstr>
      <vt:lpstr>'49'!Print_Area</vt:lpstr>
      <vt:lpstr>'5'!Print_Area</vt:lpstr>
      <vt:lpstr>'50'!Print_Area</vt:lpstr>
      <vt:lpstr>'51'!Print_Area</vt:lpstr>
      <vt:lpstr>'52'!Print_Area</vt:lpstr>
      <vt:lpstr>'53'!Print_Area</vt:lpstr>
      <vt:lpstr>'54'!Print_Area</vt:lpstr>
      <vt:lpstr>'6'!Print_Area</vt:lpstr>
      <vt:lpstr>'7'!Print_Area</vt:lpstr>
      <vt:lpstr>'8'!Print_Area</vt:lpstr>
      <vt:lpstr>'9'!Print_Area</vt:lpstr>
      <vt:lpstr>'Allotment List'!Print_Area</vt:lpstr>
      <vt:lpstr>'Cash book EUR'!Print_Area</vt:lpstr>
      <vt:lpstr>'Cash book USD'!Print_Area</vt:lpstr>
      <vt:lpstr>'Payroll Summary'!Print_Area</vt:lpstr>
      <vt:lpstr>'VShips Internal'!Print_Area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 Ships User</dc:creator>
  <cp:lastModifiedBy>Hewitt, Richard</cp:lastModifiedBy>
  <cp:lastPrinted>2011-08-26T10:11:20Z</cp:lastPrinted>
  <dcterms:created xsi:type="dcterms:W3CDTF">1998-09-08T07:07:05Z</dcterms:created>
  <dcterms:modified xsi:type="dcterms:W3CDTF">2016-04-11T09:07:48Z</dcterms:modified>
</cp:coreProperties>
</file>