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roccol\Documents\1.Silversea\12. IT\2021 Cyber Assessment\New Policies\"/>
    </mc:Choice>
  </mc:AlternateContent>
  <bookViews>
    <workbookView xWindow="0" yWindow="0" windowWidth="19155" windowHeight="7005" tabRatio="670" activeTab="3"/>
  </bookViews>
  <sheets>
    <sheet name="Cover" sheetId="25" r:id="rId1"/>
    <sheet name="Revision History" sheetId="30" r:id="rId2"/>
    <sheet name="Risk Analysis Process" sheetId="35" r:id="rId3"/>
    <sheet name="Risk Analysis" sheetId="34" r:id="rId4"/>
    <sheet name="Rationale for Impact Evaluation" sheetId="33" r:id="rId5"/>
    <sheet name="Questions" sheetId="20" state="hidden" r:id="rId6"/>
    <sheet name="ReferenceData" sheetId="16" state="hidden" r:id="rId7"/>
    <sheet name="Colours" sheetId="21" state="hidden" r:id="rId8"/>
  </sheets>
  <definedNames>
    <definedName name="_xlnm._FilterDatabase" localSheetId="4" hidden="1">'Rationale for Impact Evaluation'!$C$2:$C$19</definedName>
    <definedName name="_xlnm._FilterDatabase" localSheetId="3" hidden="1">'Risk Analysis'!$A$7:$AA$53</definedName>
    <definedName name="Impact_Category">OFFSET(Questions!$A$3,0,0,COUNTA(Questions!$A:$A)-1,1)</definedName>
    <definedName name="Option_Yes_No">OFFSET(ReferenceData!$B$2,0,0,COUNTA(ReferenceData!$B:$B)-1,1)</definedName>
    <definedName name="Personnel_Group">OFFSET(ReferenceData!$C$2,0,0,COUNTA(ReferenceData!$C:$C)-1,1)</definedName>
    <definedName name="Primary_System_Function">OFFSET(ReferenceData!$A$2,0,0,COUNTA(ReferenceData!$A:$A)-1,1)</definedName>
    <definedName name="System_Name_Function">OFFSET(#REF!,0,0,COUNTA(#REF!)-1,1)</definedName>
  </definedNames>
  <calcPr calcId="162913"/>
</workbook>
</file>

<file path=xl/calcChain.xml><?xml version="1.0" encoding="utf-8"?>
<calcChain xmlns="http://schemas.openxmlformats.org/spreadsheetml/2006/main">
  <c r="G15" i="33" l="1"/>
  <c r="N15" i="33"/>
  <c r="Y14" i="34" l="1"/>
  <c r="Y9" i="34" l="1"/>
  <c r="Y10" i="34"/>
  <c r="Y11" i="34"/>
  <c r="Y12" i="34"/>
  <c r="Y13" i="34"/>
  <c r="Y15" i="34"/>
  <c r="Y16" i="34"/>
  <c r="Y17" i="34"/>
  <c r="Y18" i="34"/>
  <c r="Y19" i="34"/>
  <c r="Y20" i="34"/>
  <c r="Y21" i="34"/>
  <c r="Y22" i="34"/>
  <c r="Y23" i="34"/>
  <c r="Y24" i="34"/>
  <c r="Y25" i="34"/>
  <c r="Y26" i="34"/>
  <c r="Y27" i="34"/>
  <c r="Y28" i="34"/>
  <c r="Y29" i="34"/>
  <c r="Y30" i="34"/>
  <c r="Y31" i="34"/>
  <c r="Y32" i="34"/>
  <c r="Y33" i="34"/>
  <c r="Y34" i="34"/>
  <c r="Y35" i="34"/>
  <c r="Y36" i="34"/>
  <c r="Y37" i="34"/>
  <c r="Y38" i="34"/>
  <c r="Y39" i="34"/>
  <c r="Y40" i="34"/>
  <c r="Y41" i="34"/>
  <c r="Y42" i="34"/>
  <c r="Y43" i="34"/>
  <c r="Y44" i="34"/>
  <c r="Y45" i="34"/>
  <c r="Y46" i="34"/>
  <c r="Y47" i="34"/>
  <c r="Y48" i="34"/>
  <c r="Y49" i="34"/>
  <c r="Y50" i="34"/>
  <c r="Y51" i="34"/>
  <c r="Y52" i="34"/>
  <c r="Y53" i="34"/>
  <c r="Y8" i="34"/>
  <c r="J15" i="33" l="1"/>
  <c r="H15" i="33"/>
  <c r="W15" i="33"/>
  <c r="M15" i="33"/>
  <c r="X14" i="34" s="1"/>
  <c r="O15" i="33"/>
  <c r="P15" i="33"/>
  <c r="Q15" i="33"/>
  <c r="R15" i="33"/>
  <c r="S15" i="33"/>
  <c r="T15" i="33"/>
  <c r="U15" i="33"/>
  <c r="V15" i="33"/>
  <c r="X15" i="33"/>
  <c r="Y15" i="33"/>
  <c r="Z15" i="33"/>
  <c r="AA15" i="33"/>
  <c r="AB15" i="33"/>
  <c r="AC15" i="33"/>
  <c r="AD15" i="33"/>
  <c r="AE15" i="33"/>
  <c r="AF15" i="33"/>
  <c r="AG15" i="33"/>
  <c r="AH15" i="33"/>
  <c r="AI15" i="33"/>
  <c r="AJ15" i="33"/>
  <c r="L15" i="33"/>
  <c r="X11" i="34" l="1"/>
  <c r="I15" i="33"/>
  <c r="X10" i="34" s="1"/>
  <c r="K15" i="33"/>
  <c r="AK15" i="33"/>
  <c r="AL15" i="33"/>
  <c r="AM15" i="33"/>
  <c r="AN15" i="33"/>
  <c r="X41" i="34" s="1"/>
  <c r="AO15" i="33"/>
  <c r="AP15" i="33"/>
  <c r="AQ15" i="33"/>
  <c r="AR15" i="33"/>
  <c r="AS15" i="33"/>
  <c r="AT15" i="33"/>
  <c r="AU15" i="33"/>
  <c r="AV15" i="33"/>
  <c r="AW15" i="33"/>
  <c r="AX15" i="33"/>
  <c r="AY15" i="33"/>
  <c r="AZ15" i="33"/>
  <c r="X53" i="34" s="1"/>
  <c r="X8" i="34"/>
  <c r="X36" i="34" l="1"/>
  <c r="X38" i="34"/>
  <c r="X52" i="34"/>
  <c r="X51" i="34"/>
  <c r="X50" i="34"/>
  <c r="X48" i="34"/>
  <c r="X46" i="34"/>
  <c r="X45" i="34"/>
  <c r="X44" i="34"/>
  <c r="X43" i="34"/>
  <c r="X39" i="34"/>
  <c r="X37" i="34"/>
  <c r="X35" i="34"/>
  <c r="X34" i="34"/>
  <c r="X33" i="34"/>
  <c r="X32" i="34"/>
  <c r="X31" i="34"/>
  <c r="X30" i="34"/>
  <c r="X29" i="34"/>
  <c r="X28" i="34"/>
  <c r="X27" i="34"/>
  <c r="X26" i="34"/>
  <c r="X25" i="34"/>
  <c r="X24" i="34"/>
  <c r="X23" i="34"/>
  <c r="X22" i="34"/>
  <c r="Z39" i="34"/>
  <c r="AA39" i="34" s="1"/>
  <c r="Z41" i="34"/>
  <c r="AA41" i="34" s="1"/>
  <c r="X49" i="34"/>
  <c r="X47" i="34"/>
  <c r="X42" i="34"/>
  <c r="X40" i="34"/>
  <c r="Z45" i="34" l="1"/>
  <c r="AA45" i="34" s="1"/>
  <c r="Z53" i="34"/>
  <c r="AA53" i="34" s="1"/>
  <c r="Z43" i="34"/>
  <c r="AA43" i="34" s="1"/>
  <c r="Z49" i="34"/>
  <c r="AA49" i="34" s="1"/>
  <c r="Z46" i="34"/>
  <c r="AA46" i="34" s="1"/>
  <c r="Z34" i="34"/>
  <c r="AA34" i="34" s="1"/>
  <c r="Z30" i="34"/>
  <c r="AA30" i="34" s="1"/>
  <c r="Z22" i="34"/>
  <c r="AA22" i="34" s="1"/>
  <c r="Z23" i="34"/>
  <c r="AA23" i="34" s="1"/>
  <c r="Z27" i="34"/>
  <c r="AA27" i="34" s="1"/>
  <c r="Z31" i="34"/>
  <c r="AA31" i="34" s="1"/>
  <c r="Z35" i="34"/>
  <c r="AA35" i="34" s="1"/>
  <c r="Z37" i="34"/>
  <c r="AA37" i="34" s="1"/>
  <c r="Z47" i="34"/>
  <c r="AA47" i="34" s="1"/>
  <c r="Z52" i="34"/>
  <c r="AA52" i="34" s="1"/>
  <c r="Z25" i="34"/>
  <c r="AA25" i="34" s="1"/>
  <c r="Z29" i="34"/>
  <c r="AA29" i="34" s="1"/>
  <c r="Z33" i="34"/>
  <c r="AA33" i="34" s="1"/>
  <c r="Z51" i="34"/>
  <c r="AA51" i="34" s="1"/>
  <c r="Z32" i="34"/>
  <c r="AA32" i="34" s="1"/>
  <c r="Z50" i="34"/>
  <c r="AA50" i="34" s="1"/>
  <c r="Z38" i="34"/>
  <c r="AA38" i="34" s="1"/>
  <c r="Z28" i="34"/>
  <c r="AA28" i="34" s="1"/>
  <c r="Z48" i="34"/>
  <c r="AA48" i="34" s="1"/>
  <c r="Z44" i="34"/>
  <c r="AA44" i="34" s="1"/>
  <c r="Z26" i="34"/>
  <c r="AA26" i="34" s="1"/>
  <c r="Z24" i="34"/>
  <c r="AA24" i="34" s="1"/>
  <c r="Z40" i="34"/>
  <c r="AA40" i="34" s="1"/>
  <c r="Z42" i="34"/>
  <c r="AA42" i="34" s="1"/>
  <c r="Z36" i="34"/>
  <c r="AA36" i="34" s="1"/>
  <c r="X21" i="34"/>
  <c r="X20" i="34"/>
  <c r="X19" i="34"/>
  <c r="X15" i="34"/>
  <c r="X13" i="34"/>
  <c r="Z10" i="34"/>
  <c r="AA10" i="34" s="1"/>
  <c r="X9" i="34"/>
  <c r="Z8" i="34"/>
  <c r="AA8" i="34" s="1"/>
  <c r="X18" i="34"/>
  <c r="Z18" i="34" s="1"/>
  <c r="AA18" i="34" s="1"/>
  <c r="X17" i="34"/>
  <c r="X16" i="34"/>
  <c r="X12" i="34"/>
  <c r="Z20" i="34" l="1"/>
  <c r="AA20" i="34" s="1"/>
  <c r="Z21" i="34"/>
  <c r="AA21" i="34" s="1"/>
  <c r="Z16" i="34"/>
  <c r="AA16" i="34" s="1"/>
  <c r="Z15" i="34"/>
  <c r="AA15" i="34" s="1"/>
  <c r="Z17" i="34"/>
  <c r="AA17" i="34" s="1"/>
  <c r="Z19" i="34"/>
  <c r="AA19" i="34" s="1"/>
  <c r="Z14" i="34"/>
  <c r="AA14" i="34" s="1"/>
  <c r="Z13" i="34"/>
  <c r="AA13" i="34" s="1"/>
  <c r="Z12" i="34"/>
  <c r="AA12" i="34" s="1"/>
  <c r="Z11" i="34"/>
  <c r="AA11" i="34" s="1"/>
  <c r="Z9" i="34"/>
  <c r="AA9" i="34" s="1"/>
</calcChain>
</file>

<file path=xl/comments1.xml><?xml version="1.0" encoding="utf-8"?>
<comments xmlns="http://schemas.openxmlformats.org/spreadsheetml/2006/main">
  <authors>
    <author>Wilson, Walter</author>
  </authors>
  <commentList>
    <comment ref="C2" authorId="0" shapeId="0">
      <text>
        <r>
          <rPr>
            <b/>
            <sz val="9"/>
            <color indexed="81"/>
            <rFont val="Tahoma"/>
            <family val="2"/>
          </rPr>
          <t xml:space="preserve">Support
</t>
        </r>
        <r>
          <rPr>
            <sz val="9"/>
            <color indexed="81"/>
            <rFont val="Tahoma"/>
            <family val="2"/>
          </rPr>
          <t>Is there someone identified who can be contacted to repair, or fix problems?</t>
        </r>
      </text>
    </comment>
    <comment ref="D2" authorId="0" shapeId="0">
      <text>
        <r>
          <rPr>
            <b/>
            <sz val="9"/>
            <color indexed="81"/>
            <rFont val="Tahoma"/>
            <family val="2"/>
          </rPr>
          <t xml:space="preserve">Networked
</t>
        </r>
        <r>
          <rPr>
            <sz val="9"/>
            <color indexed="81"/>
            <rFont val="Tahoma"/>
            <family val="2"/>
          </rPr>
          <t>Is the system connected to the vessel network?</t>
        </r>
      </text>
    </comment>
    <comment ref="E2" authorId="0" shapeId="0">
      <text>
        <r>
          <rPr>
            <b/>
            <sz val="9"/>
            <color indexed="81"/>
            <rFont val="Tahoma"/>
            <family val="2"/>
          </rPr>
          <t xml:space="preserve">Internet
</t>
        </r>
        <r>
          <rPr>
            <sz val="9"/>
            <color indexed="81"/>
            <rFont val="Tahoma"/>
            <family val="2"/>
          </rPr>
          <t>Does the system have access to the internet?</t>
        </r>
      </text>
    </comment>
    <comment ref="F2" authorId="0" shapeId="0">
      <text>
        <r>
          <rPr>
            <b/>
            <sz val="9"/>
            <color indexed="81"/>
            <rFont val="Tahoma"/>
            <family val="2"/>
          </rPr>
          <t xml:space="preserve">Settings/configuration restricted
</t>
        </r>
        <r>
          <rPr>
            <sz val="9"/>
            <color indexed="81"/>
            <rFont val="Tahoma"/>
            <family val="2"/>
          </rPr>
          <t>Are configuration settings restricted to 'Administrators' only?</t>
        </r>
      </text>
    </comment>
    <comment ref="G2" authorId="0" shapeId="0">
      <text>
        <r>
          <rPr>
            <b/>
            <sz val="9"/>
            <color indexed="81"/>
            <rFont val="Tahoma"/>
            <family val="2"/>
          </rPr>
          <t xml:space="preserve">Restricted Input
</t>
        </r>
        <r>
          <rPr>
            <sz val="9"/>
            <color indexed="81"/>
            <rFont val="Tahoma"/>
            <family val="2"/>
          </rPr>
          <t>Does the system allow data devices to be attached? (USB sticks, disc drives, DVD drives etc.</t>
        </r>
      </text>
    </comment>
  </commentList>
</comments>
</file>

<file path=xl/sharedStrings.xml><?xml version="1.0" encoding="utf-8"?>
<sst xmlns="http://schemas.openxmlformats.org/spreadsheetml/2006/main" count="406" uniqueCount="294">
  <si>
    <t>VMS Vessel IT Risk Assessment</t>
  </si>
  <si>
    <t>ID</t>
  </si>
  <si>
    <t>Description</t>
  </si>
  <si>
    <t>Email</t>
  </si>
  <si>
    <t>Critical</t>
  </si>
  <si>
    <t>Master</t>
  </si>
  <si>
    <t>VMS</t>
  </si>
  <si>
    <t>Moderate</t>
  </si>
  <si>
    <t>Cargo Management</t>
  </si>
  <si>
    <t>Major Cargo Impact</t>
  </si>
  <si>
    <t>Officer</t>
  </si>
  <si>
    <t>Impact Description</t>
  </si>
  <si>
    <t>Value</t>
  </si>
  <si>
    <t>Minor</t>
  </si>
  <si>
    <t>Severe</t>
  </si>
  <si>
    <t>Disastrous</t>
  </si>
  <si>
    <t>Meaning</t>
  </si>
  <si>
    <t>Very frequent</t>
  </si>
  <si>
    <t xml:space="preserve">Frequent </t>
  </si>
  <si>
    <t xml:space="preserve">Occasional </t>
  </si>
  <si>
    <t xml:space="preserve">Remote </t>
  </si>
  <si>
    <t xml:space="preserve">Improbable </t>
  </si>
  <si>
    <t xml:space="preserve">Extremely improbable </t>
  </si>
  <si>
    <t>System</t>
  </si>
  <si>
    <t>In the event of failure - do you know who to contact?</t>
  </si>
  <si>
    <t>Is it connected to the Ships Network?</t>
  </si>
  <si>
    <t>Does it have acces to Internet?</t>
  </si>
  <si>
    <t>Does this system have USB, DVD/CD Drives etc. ?</t>
  </si>
  <si>
    <t>Vulnerable Status &gt;&gt;</t>
  </si>
  <si>
    <t>No</t>
  </si>
  <si>
    <t>Yes</t>
  </si>
  <si>
    <t>Impact_Category</t>
  </si>
  <si>
    <t>IMPACT_SCORE</t>
  </si>
  <si>
    <t>Is access to changing the configuration on this system restricted to authorised personnel?</t>
  </si>
  <si>
    <t>Primary_System_Function</t>
  </si>
  <si>
    <t>Option_Yes_No</t>
  </si>
  <si>
    <t>Personnel_Group</t>
  </si>
  <si>
    <t>Navigation</t>
  </si>
  <si>
    <t>Communications</t>
  </si>
  <si>
    <t>Senior Officer</t>
  </si>
  <si>
    <t>Systems network</t>
  </si>
  <si>
    <t>Rating</t>
  </si>
  <si>
    <t>Propulsion</t>
  </si>
  <si>
    <t>Any</t>
  </si>
  <si>
    <t>Machinery/Power Control</t>
  </si>
  <si>
    <t>Physical Access Control</t>
  </si>
  <si>
    <t>Shipsure</t>
  </si>
  <si>
    <t>Other</t>
  </si>
  <si>
    <t>Value Check</t>
  </si>
  <si>
    <t>Value Colour</t>
  </si>
  <si>
    <t>Question Colour</t>
  </si>
  <si>
    <t>Protected Columns</t>
  </si>
  <si>
    <t>Blank Status</t>
  </si>
  <si>
    <t>Header</t>
  </si>
  <si>
    <t>Vulnerability</t>
  </si>
  <si>
    <t>Not Vulnerable</t>
  </si>
  <si>
    <t>Very High</t>
  </si>
  <si>
    <t>x</t>
  </si>
  <si>
    <t>High</t>
  </si>
  <si>
    <t>Medium</t>
  </si>
  <si>
    <t>Low</t>
  </si>
  <si>
    <t>Very Low</t>
  </si>
  <si>
    <t>Negligible</t>
  </si>
  <si>
    <t>Date</t>
  </si>
  <si>
    <t>Author</t>
  </si>
  <si>
    <t>Shipboard</t>
  </si>
  <si>
    <t>IT</t>
  </si>
  <si>
    <t>radio gmdss</t>
  </si>
  <si>
    <t>email</t>
  </si>
  <si>
    <t>OT</t>
  </si>
  <si>
    <t>vdr</t>
  </si>
  <si>
    <t>ecdis</t>
  </si>
  <si>
    <t>bwnas</t>
  </si>
  <si>
    <t>radar / arpa</t>
  </si>
  <si>
    <t>ais</t>
  </si>
  <si>
    <t>nav lights / signals</t>
  </si>
  <si>
    <t>Plants</t>
  </si>
  <si>
    <t>propulsion (controls, props)</t>
  </si>
  <si>
    <t>steering (rudders, pods, controls)</t>
  </si>
  <si>
    <t>power (gen, distr &amp; mngt, controls)</t>
  </si>
  <si>
    <t>ER automation (software &amp; hardware)</t>
  </si>
  <si>
    <t>hvac</t>
  </si>
  <si>
    <t>waste mngmt sys</t>
  </si>
  <si>
    <t>Safety</t>
  </si>
  <si>
    <t>fire detect and control</t>
  </si>
  <si>
    <t>water ingress detect</t>
  </si>
  <si>
    <t>doors /openings (fire, water, weather, shell)</t>
  </si>
  <si>
    <t>valves (controls, sensors, mgnt)</t>
  </si>
  <si>
    <t>stabilizers / fins</t>
  </si>
  <si>
    <t>ballast</t>
  </si>
  <si>
    <t>stability</t>
  </si>
  <si>
    <t>public address</t>
  </si>
  <si>
    <t>SSAS</t>
  </si>
  <si>
    <t>CCTV</t>
  </si>
  <si>
    <t>POB system</t>
  </si>
  <si>
    <t>Data</t>
  </si>
  <si>
    <t xml:space="preserve">Do not need to include in the Risk Assessment the systems of the vessel that are mechanical or electrical in nature. The actual impact of the failure of a specific system may depend on a range of factors which are best known to the Master, Chief Engineer or the Officer on board operating the system. The impact assessment on board should be made consulting these officers. </t>
  </si>
  <si>
    <t>Technology type</t>
  </si>
  <si>
    <t>Equipment</t>
  </si>
  <si>
    <t>Likelihood Description</t>
  </si>
  <si>
    <t>Threat Name</t>
  </si>
  <si>
    <t>Destruction of equipment or media</t>
  </si>
  <si>
    <t>Loss of Assets</t>
  </si>
  <si>
    <t>Error in use</t>
  </si>
  <si>
    <t>Unsecure data transfer</t>
  </si>
  <si>
    <t>Pandemic events (development of a large-scale dangerous disease)</t>
  </si>
  <si>
    <t>Equipment Failure</t>
  </si>
  <si>
    <t>Natural events</t>
  </si>
  <si>
    <t>Error caused by change</t>
  </si>
  <si>
    <t>Loss of power supply</t>
  </si>
  <si>
    <t>Use of unsupported software</t>
  </si>
  <si>
    <t>Software malfunction</t>
  </si>
  <si>
    <t>Abuse of rights</t>
  </si>
  <si>
    <t>Illegal Processing of data</t>
  </si>
  <si>
    <t>Unauthorised access</t>
  </si>
  <si>
    <t>Unauthorised use of information</t>
  </si>
  <si>
    <t>Cyber Crime (Malware, Spoofing, Phishing, etc...)</t>
  </si>
  <si>
    <t>Failure of telecommunication equipment</t>
  </si>
  <si>
    <t>Reduced business operativity</t>
  </si>
  <si>
    <t>Information Disclosure</t>
  </si>
  <si>
    <t>Inaccessibility to Services</t>
  </si>
  <si>
    <t>Unauthorised Use of Equipment from third parties</t>
  </si>
  <si>
    <t xml:space="preserve">Provisions not aligned with adequate security requirements </t>
  </si>
  <si>
    <t>Compliance Risk</t>
  </si>
  <si>
    <t>Lack of formal policy and procedures on device usage</t>
  </si>
  <si>
    <t>Main Threats</t>
  </si>
  <si>
    <t>Potential loss of external sensor/Data could compromise system</t>
  </si>
  <si>
    <t>Silver Compass</t>
  </si>
  <si>
    <t>Restaurant Reservation</t>
  </si>
  <si>
    <t>Table Assignment</t>
  </si>
  <si>
    <t>Remote Ordering</t>
  </si>
  <si>
    <t>Menu Management/Printing</t>
  </si>
  <si>
    <t>Online Comment Card</t>
  </si>
  <si>
    <t>On Boarding Platform</t>
  </si>
  <si>
    <t>Bunker Web</t>
  </si>
  <si>
    <t>MXP</t>
  </si>
  <si>
    <t>Pressreader</t>
  </si>
  <si>
    <t xml:space="preserve">Insufficient Authentication and Communication Protocol measures </t>
  </si>
  <si>
    <r>
      <t xml:space="preserve">Likely to occur </t>
    </r>
    <r>
      <rPr>
        <b/>
        <u/>
        <sz val="11"/>
        <rFont val="Arial"/>
        <family val="2"/>
      </rPr>
      <t>multiple times</t>
    </r>
    <r>
      <rPr>
        <sz val="11"/>
        <rFont val="Arial"/>
        <family val="2"/>
      </rPr>
      <t xml:space="preserve"> (has occurred very frequently)</t>
    </r>
  </si>
  <si>
    <r>
      <t xml:space="preserve">Likely to occur </t>
    </r>
    <r>
      <rPr>
        <b/>
        <u/>
        <sz val="11"/>
        <rFont val="Arial"/>
        <family val="2"/>
      </rPr>
      <t>many times</t>
    </r>
    <r>
      <rPr>
        <sz val="11"/>
        <rFont val="Arial"/>
        <family val="2"/>
      </rPr>
      <t xml:space="preserve"> (has occurred frequently) </t>
    </r>
  </si>
  <si>
    <r>
      <t xml:space="preserve">Likely to occur </t>
    </r>
    <r>
      <rPr>
        <b/>
        <u/>
        <sz val="11"/>
        <rFont val="Arial"/>
        <family val="2"/>
      </rPr>
      <t>sometimes</t>
    </r>
    <r>
      <rPr>
        <sz val="11"/>
        <rFont val="Arial"/>
        <family val="2"/>
      </rPr>
      <t xml:space="preserve"> (has occurred infrequently) </t>
    </r>
  </si>
  <si>
    <r>
      <rPr>
        <b/>
        <u/>
        <sz val="11"/>
        <rFont val="Arial"/>
        <family val="2"/>
      </rPr>
      <t>Unlikely</t>
    </r>
    <r>
      <rPr>
        <sz val="11"/>
        <rFont val="Arial"/>
        <family val="2"/>
      </rPr>
      <t xml:space="preserve"> to occur, but possible (has occurred rarely) </t>
    </r>
  </si>
  <si>
    <r>
      <rPr>
        <b/>
        <u/>
        <sz val="11"/>
        <rFont val="Arial"/>
        <family val="2"/>
      </rPr>
      <t>Very unlikely</t>
    </r>
    <r>
      <rPr>
        <b/>
        <sz val="11"/>
        <rFont val="Arial"/>
        <family val="2"/>
      </rPr>
      <t xml:space="preserve"> </t>
    </r>
    <r>
      <rPr>
        <sz val="11"/>
        <rFont val="Arial"/>
        <family val="2"/>
      </rPr>
      <t xml:space="preserve">to occur (not known to have occurred) </t>
    </r>
  </si>
  <si>
    <r>
      <rPr>
        <b/>
        <u/>
        <sz val="11"/>
        <rFont val="Arial"/>
        <family val="2"/>
      </rPr>
      <t>Almost inconceivable</t>
    </r>
    <r>
      <rPr>
        <sz val="11"/>
        <rFont val="Arial"/>
        <family val="2"/>
      </rPr>
      <t xml:space="preserve"> that the event will occur </t>
    </r>
  </si>
  <si>
    <t>Owner</t>
  </si>
  <si>
    <t>gnss/gps</t>
  </si>
  <si>
    <t>Marine Operation</t>
  </si>
  <si>
    <t>IT Dep</t>
  </si>
  <si>
    <t>Marine Operation (IT Dep)</t>
  </si>
  <si>
    <t>Hotel Operation (IT Dep)</t>
  </si>
  <si>
    <t>mobile devices</t>
  </si>
  <si>
    <t xml:space="preserve">PBX </t>
  </si>
  <si>
    <t>satellite (internet)</t>
  </si>
  <si>
    <t>internal network</t>
  </si>
  <si>
    <t>PMS Fidelio</t>
  </si>
  <si>
    <t>Amos</t>
  </si>
  <si>
    <t>File server (documents)</t>
  </si>
  <si>
    <t>POS</t>
  </si>
  <si>
    <t>Calc Menu - Kiosk</t>
  </si>
  <si>
    <t>Crtical Information</t>
  </si>
  <si>
    <t>Financial data</t>
  </si>
  <si>
    <t>Cruise data</t>
  </si>
  <si>
    <t>Lack of restore procedures
Lack of continuity plans</t>
  </si>
  <si>
    <t>Inadequate or careless use of physical access control</t>
  </si>
  <si>
    <t>Lack of systems to securely access data from a remote location</t>
  </si>
  <si>
    <t>Lack of identification and authentication mechanisms like user authentication/
Poor password management</t>
  </si>
  <si>
    <t>Insecure network architecture
Weak architecture network 
Inadequate network management (resilience of routing)</t>
  </si>
  <si>
    <t>Unstable power grid
Poor joint cabling</t>
  </si>
  <si>
    <t>Susceptibility to humidity, dust, soiling, heat, cold</t>
  </si>
  <si>
    <t>Lack of secure data transmission mechanisms and systems</t>
  </si>
  <si>
    <t>Lack of anti-virus and anti-malware systems</t>
  </si>
  <si>
    <t>Flaws in the software</t>
  </si>
  <si>
    <t>Unpatched or out-of-date operating systems</t>
  </si>
  <si>
    <t>Lack of data breach management procedures</t>
  </si>
  <si>
    <t>Network used in the ship</t>
  </si>
  <si>
    <t>Mail system</t>
  </si>
  <si>
    <t>email server</t>
  </si>
  <si>
    <t>Ship's contact center</t>
  </si>
  <si>
    <t>Tablets, smartphones…</t>
  </si>
  <si>
    <t>Collector of navigation data</t>
  </si>
  <si>
    <t>Electronic Chart Display</t>
  </si>
  <si>
    <t>GPS system</t>
  </si>
  <si>
    <t>Bridge Navigational Watch Alarm System</t>
  </si>
  <si>
    <t>Global Maritime Distress and Safety System</t>
  </si>
  <si>
    <t>Radar system</t>
  </si>
  <si>
    <t>Automatic Identification System</t>
  </si>
  <si>
    <t>Lights/Signals used for navigation</t>
  </si>
  <si>
    <t>Propulsion system control</t>
  </si>
  <si>
    <t>Steering control</t>
  </si>
  <si>
    <t>Power generation and distribution</t>
  </si>
  <si>
    <t>Automation System</t>
  </si>
  <si>
    <t>Climatization System</t>
  </si>
  <si>
    <t>Waste disposal management System</t>
  </si>
  <si>
    <t>Fire prevention system</t>
  </si>
  <si>
    <t>Water ingress detection system</t>
  </si>
  <si>
    <t>Door alarm (opening)</t>
  </si>
  <si>
    <t>Valves control system</t>
  </si>
  <si>
    <t>Ballast water system</t>
  </si>
  <si>
    <t>Control Camera system</t>
  </si>
  <si>
    <t>Personnel On Board trackin System</t>
  </si>
  <si>
    <t>Fleet management</t>
  </si>
  <si>
    <t>Server containing files</t>
  </si>
  <si>
    <t>Reservation System - Stores customers personal data</t>
  </si>
  <si>
    <t>Reservation system for restaurants</t>
  </si>
  <si>
    <t>Table Management</t>
  </si>
  <si>
    <t>Allows direct reservation for a specific table</t>
  </si>
  <si>
    <t>Creation and printing of the Menù</t>
  </si>
  <si>
    <t>Prices and Sales system</t>
  </si>
  <si>
    <t>Online survey comment</t>
  </si>
  <si>
    <t>Connecting to network (be it crew or guests)</t>
  </si>
  <si>
    <t>Fuel management system</t>
  </si>
  <si>
    <t>Provisioning system</t>
  </si>
  <si>
    <t>Helps chefs to train for the preparation of dishes</t>
  </si>
  <si>
    <t>Newspaper and magazines system</t>
  </si>
  <si>
    <t>My Cruise (information entertainment system)</t>
  </si>
  <si>
    <t>Major Impact</t>
  </si>
  <si>
    <t>Vendor Master data</t>
  </si>
  <si>
    <r>
      <t xml:space="preserve">Would have a </t>
    </r>
    <r>
      <rPr>
        <b/>
        <u/>
        <sz val="11"/>
        <rFont val="Arial"/>
        <family val="2"/>
      </rPr>
      <t>moderate</t>
    </r>
    <r>
      <rPr>
        <sz val="11"/>
        <rFont val="Arial"/>
        <family val="2"/>
      </rPr>
      <t xml:space="preserve"> impact on: safety, loss of data, health effect/injuries, environment, assets, finances, or to company’s reputation.</t>
    </r>
  </si>
  <si>
    <r>
      <rPr>
        <sz val="11"/>
        <rFont val="Arial"/>
        <family val="2"/>
      </rPr>
      <t xml:space="preserve">Can operate safely without, would have </t>
    </r>
    <r>
      <rPr>
        <b/>
        <u/>
        <sz val="11"/>
        <rFont val="Arial"/>
        <family val="2"/>
      </rPr>
      <t>minor</t>
    </r>
    <r>
      <rPr>
        <sz val="11"/>
        <rFont val="Arial"/>
        <family val="2"/>
      </rPr>
      <t xml:space="preserve"> impact on: safety, loss of data, health effect/injuries, environment, assets, finances, or to company’s reputation.</t>
    </r>
  </si>
  <si>
    <r>
      <t xml:space="preserve">Would have </t>
    </r>
    <r>
      <rPr>
        <b/>
        <u/>
        <sz val="11"/>
        <rFont val="Arial"/>
        <family val="2"/>
      </rPr>
      <t>severe</t>
    </r>
    <r>
      <rPr>
        <sz val="11"/>
        <rFont val="Arial"/>
        <family val="2"/>
      </rPr>
      <t xml:space="preserve"> impact on: safety, loss of data, health effect/injuries, environment, assets, finances, or to company’s reputation.</t>
    </r>
  </si>
  <si>
    <r>
      <t xml:space="preserve">Would have </t>
    </r>
    <r>
      <rPr>
        <b/>
        <u/>
        <sz val="11"/>
        <rFont val="Arial"/>
        <family val="2"/>
      </rPr>
      <t>major</t>
    </r>
    <r>
      <rPr>
        <sz val="11"/>
        <rFont val="Arial"/>
        <family val="2"/>
      </rPr>
      <t>, but local, impact on: safety, loss of data, health effect/injuries, environment, assets, finances, or to company’s reputation.</t>
    </r>
  </si>
  <si>
    <r>
      <t xml:space="preserve">Would have </t>
    </r>
    <r>
      <rPr>
        <b/>
        <u/>
        <sz val="11"/>
        <rFont val="Arial"/>
        <family val="2"/>
      </rPr>
      <t>critical</t>
    </r>
    <r>
      <rPr>
        <sz val="11"/>
        <rFont val="Arial"/>
        <family val="2"/>
      </rPr>
      <t>, and widespread, impact on: safety, loss of data, health effect/injuries, environment, assets, finances, or to company’s reputation.</t>
    </r>
  </si>
  <si>
    <t>Major</t>
  </si>
  <si>
    <r>
      <rPr>
        <sz val="11"/>
        <rFont val="Arial"/>
        <family val="2"/>
      </rPr>
      <t xml:space="preserve">Would have </t>
    </r>
    <r>
      <rPr>
        <b/>
        <u/>
        <sz val="11"/>
        <rFont val="Arial"/>
        <family val="2"/>
      </rPr>
      <t>disastrous</t>
    </r>
    <r>
      <rPr>
        <sz val="11"/>
        <rFont val="Arial"/>
        <family val="2"/>
      </rPr>
      <t>, fatal or permanent, impact on:  safety, loss of data, health effect/injuries, environment, assets, finances, or to company’s reputation.</t>
    </r>
  </si>
  <si>
    <t>Material management systems</t>
  </si>
  <si>
    <t>Integrity</t>
  </si>
  <si>
    <t>Availability</t>
  </si>
  <si>
    <t>Confidentiality</t>
  </si>
  <si>
    <t>Customer data (personal)</t>
  </si>
  <si>
    <t>Crew data</t>
  </si>
  <si>
    <t>Onboard Services data</t>
  </si>
  <si>
    <t>stabilizers</t>
  </si>
  <si>
    <t>Stability monitoring system (support on navigation - safety -: loads, ...)</t>
  </si>
  <si>
    <t>Stabilizer system (comfort for customers)</t>
  </si>
  <si>
    <t>Safety data</t>
  </si>
  <si>
    <t>Risk</t>
  </si>
  <si>
    <t>Effect of uncertainty on objectives</t>
  </si>
  <si>
    <t>Risk analysis</t>
  </si>
  <si>
    <t>Process to comprehend the nature of risk and to determine the level of risk</t>
  </si>
  <si>
    <t>Risk assessment</t>
  </si>
  <si>
    <t>Overall process of risk identification, risk analysis and risk evaluation</t>
  </si>
  <si>
    <t>Risk evaluation</t>
  </si>
  <si>
    <t>Process of comparing the results of risk analysis with risk criteria to determine whether the risk and/or its magnitude is acceptable or tolerable</t>
  </si>
  <si>
    <t>Risk criteria</t>
  </si>
  <si>
    <t>Terms of reference against which the significance of a risk is evaluated</t>
  </si>
  <si>
    <t>Risk identification</t>
  </si>
  <si>
    <t>Process of finding, recognizing and describing risks</t>
  </si>
  <si>
    <t>Risk treatment</t>
  </si>
  <si>
    <t>Process to modify risk</t>
  </si>
  <si>
    <t>Risk management</t>
  </si>
  <si>
    <t>Coordinated activities to direct and control an organization with regard to risk</t>
  </si>
  <si>
    <t>Threat</t>
  </si>
  <si>
    <t>Potential cause of an unwanted incident, which may result in harm to a system or organization.</t>
  </si>
  <si>
    <t>Weakness of an asset or control that can be exploited by one or more threats.</t>
  </si>
  <si>
    <t>Definitions</t>
  </si>
  <si>
    <t>Risk Analysis process</t>
  </si>
  <si>
    <t>Revision History</t>
  </si>
  <si>
    <t>Risk Evaluation</t>
  </si>
  <si>
    <t>Impact Evaluation</t>
  </si>
  <si>
    <t xml:space="preserve">    : Residual Impact calculated by considering the controls that mitigate the impact.</t>
  </si>
  <si>
    <t xml:space="preserve">    : Residual Probability calculated by considering the controls that mitigate the vulnerabilities and, consequently, the likelihood of occurrence.</t>
  </si>
  <si>
    <t xml:space="preserve"> 1; 2</t>
  </si>
  <si>
    <t>3; 5; 6; 7; 8; 10; 16; 17; 23.</t>
  </si>
  <si>
    <t>15.</t>
  </si>
  <si>
    <t>11; 15.</t>
  </si>
  <si>
    <t>11; 12; 13; 14; 19; 23.</t>
  </si>
  <si>
    <t>4; 23.</t>
  </si>
  <si>
    <t>13; 23.</t>
  </si>
  <si>
    <t>1; 5; 6.</t>
  </si>
  <si>
    <t>1; 6; 8; 16.</t>
  </si>
  <si>
    <t>10; 15; 23.</t>
  </si>
  <si>
    <t>15; 23.</t>
  </si>
  <si>
    <t>9; 10; 23.</t>
  </si>
  <si>
    <t>18; 20; 21; 23</t>
  </si>
  <si>
    <t>Risk Analysis</t>
  </si>
  <si>
    <r>
      <rPr>
        <b/>
        <i/>
        <sz val="10"/>
        <color theme="1"/>
        <rFont val="Arial"/>
        <family val="2"/>
      </rPr>
      <t>*Loss of Confidentiality of information</t>
    </r>
    <r>
      <rPr>
        <sz val="10"/>
        <color theme="1"/>
        <rFont val="Arial"/>
        <family val="2"/>
      </rPr>
      <t xml:space="preserve">, e.g. unauthorised access to and disclosure of information or data about the ship, crew, cargo and passengers
</t>
    </r>
    <r>
      <rPr>
        <b/>
        <i/>
        <sz val="10"/>
        <color theme="1"/>
        <rFont val="Arial"/>
        <family val="2"/>
      </rPr>
      <t>**Loss of Integrity</t>
    </r>
    <r>
      <rPr>
        <sz val="10"/>
        <color theme="1"/>
        <rFont val="Arial"/>
        <family val="2"/>
      </rPr>
      <t xml:space="preserve">, which would modify information and data relating to the safe and efficient operation and management of the ship
</t>
    </r>
    <r>
      <rPr>
        <b/>
        <i/>
        <sz val="10"/>
        <color theme="1"/>
        <rFont val="Arial"/>
        <family val="2"/>
      </rPr>
      <t>***Loss of Availability</t>
    </r>
    <r>
      <rPr>
        <sz val="10"/>
        <color theme="1"/>
        <rFont val="Arial"/>
        <family val="2"/>
      </rPr>
      <t xml:space="preserve"> due to the destruction of the information and data and/or the disruption to services/ operation of ship systems</t>
    </r>
  </si>
  <si>
    <t>Risk Analysis Process</t>
  </si>
  <si>
    <r>
      <t>The overall Residual Risk Level (R</t>
    </r>
    <r>
      <rPr>
        <vertAlign val="subscript"/>
        <sz val="10"/>
        <color theme="1"/>
        <rFont val="Arial"/>
        <family val="2"/>
      </rPr>
      <t>R</t>
    </r>
    <r>
      <rPr>
        <sz val="10"/>
        <color theme="1"/>
        <rFont val="Arial"/>
        <family val="2"/>
      </rPr>
      <t>) shall be calculated for each asset by multiplying the residual impact (I</t>
    </r>
    <r>
      <rPr>
        <vertAlign val="subscript"/>
        <sz val="10"/>
        <color theme="1"/>
        <rFont val="Arial"/>
        <family val="2"/>
      </rPr>
      <t>R</t>
    </r>
    <r>
      <rPr>
        <sz val="10"/>
        <color theme="1"/>
        <rFont val="Arial"/>
        <family val="2"/>
      </rPr>
      <t>) and the residual likelihood (L</t>
    </r>
    <r>
      <rPr>
        <vertAlign val="subscript"/>
        <sz val="10"/>
        <color theme="1"/>
        <rFont val="Arial"/>
        <family val="2"/>
      </rPr>
      <t>R</t>
    </r>
    <r>
      <rPr>
        <sz val="10"/>
        <color theme="1"/>
        <rFont val="Arial"/>
        <family val="2"/>
      </rPr>
      <t>) levels.</t>
    </r>
  </si>
  <si>
    <r>
      <t>R</t>
    </r>
    <r>
      <rPr>
        <b/>
        <i/>
        <vertAlign val="subscript"/>
        <sz val="14"/>
        <color theme="1"/>
        <rFont val="Arial"/>
        <family val="2"/>
      </rPr>
      <t>R</t>
    </r>
    <r>
      <rPr>
        <b/>
        <i/>
        <sz val="14"/>
        <color theme="1"/>
        <rFont val="Arial"/>
        <family val="2"/>
      </rPr>
      <t xml:space="preserve"> = I</t>
    </r>
    <r>
      <rPr>
        <b/>
        <i/>
        <vertAlign val="subscript"/>
        <sz val="14"/>
        <color theme="1"/>
        <rFont val="Arial"/>
        <family val="2"/>
      </rPr>
      <t>R</t>
    </r>
    <r>
      <rPr>
        <b/>
        <i/>
        <sz val="14"/>
        <color theme="1"/>
        <rFont val="Arial"/>
        <family val="2"/>
      </rPr>
      <t xml:space="preserve"> * L</t>
    </r>
    <r>
      <rPr>
        <b/>
        <i/>
        <vertAlign val="subscript"/>
        <sz val="14"/>
        <color theme="1"/>
        <rFont val="Arial"/>
        <family val="2"/>
      </rPr>
      <t>R</t>
    </r>
  </si>
  <si>
    <t>Threat Ref.</t>
  </si>
  <si>
    <r>
      <rPr>
        <b/>
        <i/>
        <sz val="8"/>
        <color theme="1"/>
        <rFont val="Arial"/>
        <family val="2"/>
      </rPr>
      <t>*Loss of Confidentiality of information</t>
    </r>
    <r>
      <rPr>
        <sz val="8"/>
        <color theme="1"/>
        <rFont val="Arial"/>
        <family val="2"/>
      </rPr>
      <t>, eg unauthorised access to and disclosure of information or data about the ship, crew, cargo and passengers</t>
    </r>
  </si>
  <si>
    <r>
      <rPr>
        <b/>
        <i/>
        <sz val="8"/>
        <color theme="1"/>
        <rFont val="Arial"/>
        <family val="2"/>
      </rPr>
      <t>**Loss of Integrity</t>
    </r>
    <r>
      <rPr>
        <sz val="8"/>
        <color theme="1"/>
        <rFont val="Arial"/>
        <family val="2"/>
      </rPr>
      <t>, which would modify information and data relating to the safe and efficient operation and management of the ship</t>
    </r>
  </si>
  <si>
    <r>
      <rPr>
        <b/>
        <i/>
        <sz val="8"/>
        <color theme="1"/>
        <rFont val="Arial"/>
        <family val="2"/>
      </rPr>
      <t>***Loss of Availability</t>
    </r>
    <r>
      <rPr>
        <b/>
        <sz val="8"/>
        <color theme="1"/>
        <rFont val="Arial"/>
        <family val="2"/>
      </rPr>
      <t xml:space="preserve"> </t>
    </r>
    <r>
      <rPr>
        <sz val="8"/>
        <color theme="1"/>
        <rFont val="Arial"/>
        <family val="2"/>
      </rPr>
      <t>due to the destruction of the information and data and/or the disruption to services/ operation of ship systems</t>
    </r>
  </si>
  <si>
    <r>
      <t xml:space="preserve">Impact Score (IR) </t>
    </r>
    <r>
      <rPr>
        <sz val="9"/>
        <rFont val="Arial"/>
        <family val="2"/>
      </rPr>
      <t>(to be evaluated on Confidentiality*, Integrity**, Availability***)</t>
    </r>
  </si>
  <si>
    <t xml:space="preserve">Residual Risk (RR) Score </t>
  </si>
  <si>
    <t>Communication</t>
  </si>
  <si>
    <t>Connecting to internet</t>
  </si>
  <si>
    <t>Ship’s Security Alert System - used for covertly sending an alert system shoreside in case of piracy/security attack/issue</t>
  </si>
  <si>
    <t>System onboard used for sounding alarms in case of emergency and making announcements to passengers and crew</t>
  </si>
  <si>
    <r>
      <t xml:space="preserve">Likelihood (LR) </t>
    </r>
    <r>
      <rPr>
        <sz val="9"/>
        <rFont val="Arial"/>
        <family val="2"/>
      </rPr>
      <t>(to be evaluated on existing procedures, controls, mitigating actions - see Risk Analysi Process tab)</t>
    </r>
  </si>
  <si>
    <t>Main Threats (see tab Threats)</t>
  </si>
  <si>
    <t>Impact *</t>
  </si>
  <si>
    <t>* Not Applicable = "0"</t>
  </si>
  <si>
    <t>Likelihood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</si>
</sst>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x14ac:knownFonts="1">
    <font>
      <sz val="11"/>
      <color theme="1"/>
      <name val="Calibri"/>
      <family val="2"/>
      <scheme val="minor"/>
    </font>
    <font>
      <b/>
      <sz val="12"/>
      <name val="Calibri"/>
      <family val="2"/>
      <scheme val="minor"/>
    </font>
    <font>
      <b/>
      <sz val="9"/>
      <color indexed="81"/>
      <name val="Tahoma"/>
      <family val="2"/>
    </font>
    <font>
      <sz val="9"/>
      <color indexed="81"/>
      <name val="Tahoma"/>
      <family val="2"/>
    </font>
    <font>
      <sz val="11"/>
      <color theme="0"/>
      <name val="Calibri"/>
      <family val="2"/>
      <scheme val="minor"/>
    </font>
    <font>
      <sz val="11"/>
      <name val="Calibri"/>
      <family val="2"/>
      <scheme val="minor"/>
    </font>
    <font>
      <sz val="10"/>
      <color rgb="FFFFFFFF"/>
      <name val="Calibri"/>
      <family val="2"/>
      <scheme val="minor"/>
    </font>
    <font>
      <sz val="10"/>
      <color theme="0"/>
      <name val="Calibri"/>
      <family val="2"/>
      <scheme val="minor"/>
    </font>
    <font>
      <sz val="10"/>
      <color theme="0"/>
      <name val="Segoe UI"/>
      <family val="2"/>
    </font>
    <font>
      <b/>
      <sz val="12"/>
      <color rgb="FFFFFFFF"/>
      <name val="Calibri"/>
      <family val="2"/>
      <scheme val="minor"/>
    </font>
    <font>
      <sz val="11"/>
      <name val="Calibri"/>
      <family val="2"/>
    </font>
    <font>
      <sz val="11"/>
      <color theme="1"/>
      <name val="Calibri"/>
      <family val="2"/>
    </font>
    <font>
      <sz val="11"/>
      <color rgb="FFFFFFFF"/>
      <name val="Calibri"/>
      <family val="2"/>
    </font>
    <font>
      <sz val="11"/>
      <color rgb="FF0070C0"/>
      <name val="Calibri"/>
      <family val="2"/>
      <scheme val="minor"/>
    </font>
    <font>
      <b/>
      <u/>
      <sz val="11"/>
      <color rgb="FF0070C0"/>
      <name val="Calibri"/>
      <family val="2"/>
      <scheme val="minor"/>
    </font>
    <font>
      <sz val="10"/>
      <name val="Arial"/>
      <family val="2"/>
    </font>
    <font>
      <b/>
      <sz val="16"/>
      <color theme="0"/>
      <name val="Arial"/>
      <family val="2"/>
    </font>
    <font>
      <sz val="10"/>
      <color theme="0"/>
      <name val="Arial"/>
      <family val="2"/>
    </font>
    <font>
      <b/>
      <sz val="10"/>
      <color theme="0"/>
      <name val="Arial"/>
      <family val="2"/>
    </font>
    <font>
      <i/>
      <sz val="10"/>
      <color theme="0"/>
      <name val="Arial"/>
      <family val="2"/>
    </font>
    <font>
      <sz val="11"/>
      <color theme="1"/>
      <name val="Arial"/>
      <family val="2"/>
    </font>
    <font>
      <b/>
      <sz val="12"/>
      <color rgb="FFFFFFFF"/>
      <name val="Arial"/>
      <family val="2"/>
    </font>
    <font>
      <sz val="11"/>
      <name val="Arial"/>
      <family val="2"/>
    </font>
    <font>
      <b/>
      <u/>
      <sz val="11"/>
      <name val="Arial"/>
      <family val="2"/>
    </font>
    <font>
      <b/>
      <sz val="11"/>
      <name val="Arial"/>
      <family val="2"/>
    </font>
    <font>
      <sz val="11"/>
      <color rgb="FF000000"/>
      <name val="Arial"/>
      <family val="2"/>
    </font>
    <font>
      <i/>
      <sz val="10"/>
      <color theme="1"/>
      <name val="Arial"/>
      <family val="2"/>
    </font>
    <font>
      <sz val="10"/>
      <color theme="1"/>
      <name val="Arial"/>
      <family val="2"/>
    </font>
    <font>
      <b/>
      <sz val="10"/>
      <color theme="1"/>
      <name val="Arial"/>
      <family val="2"/>
    </font>
    <font>
      <b/>
      <sz val="10"/>
      <name val="Arial"/>
      <family val="2"/>
    </font>
    <font>
      <b/>
      <i/>
      <sz val="10"/>
      <color theme="1"/>
      <name val="Arial"/>
      <family val="2"/>
    </font>
    <font>
      <b/>
      <sz val="9"/>
      <color theme="1"/>
      <name val="Arial"/>
      <family val="2"/>
    </font>
    <font>
      <b/>
      <sz val="11"/>
      <color theme="0"/>
      <name val="Calibri"/>
      <family val="2"/>
      <scheme val="minor"/>
    </font>
    <font>
      <sz val="9"/>
      <color theme="0"/>
      <name val="Arial"/>
      <family val="2"/>
    </font>
    <font>
      <b/>
      <sz val="11"/>
      <color theme="0"/>
      <name val="Arial"/>
      <family val="2"/>
    </font>
    <font>
      <b/>
      <sz val="12"/>
      <name val="Arial"/>
      <family val="2"/>
    </font>
    <font>
      <i/>
      <sz val="11"/>
      <name val="Arial"/>
      <family val="2"/>
    </font>
    <font>
      <vertAlign val="subscript"/>
      <sz val="10"/>
      <color theme="1"/>
      <name val="Arial"/>
      <family val="2"/>
    </font>
    <font>
      <b/>
      <i/>
      <sz val="14"/>
      <color theme="1"/>
      <name val="Arial"/>
      <family val="2"/>
    </font>
    <font>
      <b/>
      <i/>
      <vertAlign val="subscript"/>
      <sz val="14"/>
      <color theme="1"/>
      <name val="Arial"/>
      <family val="2"/>
    </font>
    <font>
      <b/>
      <sz val="12"/>
      <color theme="1"/>
      <name val="Arial"/>
      <family val="2"/>
    </font>
    <font>
      <b/>
      <sz val="8"/>
      <color theme="1"/>
      <name val="Arial"/>
      <family val="2"/>
    </font>
    <font>
      <sz val="8"/>
      <color theme="1"/>
      <name val="Arial"/>
      <family val="2"/>
    </font>
    <font>
      <b/>
      <i/>
      <sz val="8"/>
      <color theme="1"/>
      <name val="Arial"/>
      <family val="2"/>
    </font>
    <font>
      <b/>
      <sz val="9"/>
      <name val="Arial"/>
      <family val="2"/>
    </font>
    <font>
      <b/>
      <sz val="9"/>
      <color theme="0"/>
      <name val="Arial"/>
      <family val="2"/>
    </font>
    <font>
      <sz val="9"/>
      <name val="Arial"/>
      <family val="2"/>
    </font>
  </fonts>
  <fills count="21">
    <fill>
      <patternFill patternType="none"/>
    </fill>
    <fill>
      <patternFill patternType="gray125"/>
    </fill>
    <fill>
      <patternFill patternType="solid">
        <fgColor rgb="FF17635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3FABAB"/>
        <bgColor indexed="64"/>
      </patternFill>
    </fill>
    <fill>
      <patternFill patternType="solid">
        <fgColor rgb="FF256765"/>
        <bgColor indexed="64"/>
      </patternFill>
    </fill>
    <fill>
      <patternFill patternType="solid">
        <fgColor rgb="FFFF0000"/>
        <bgColor rgb="FF000000"/>
      </patternFill>
    </fill>
    <fill>
      <patternFill patternType="solid">
        <fgColor rgb="FFFFFF99"/>
        <bgColor indexed="64"/>
      </patternFill>
    </fill>
    <fill>
      <patternFill patternType="solid">
        <fgColor rgb="FFFF9933"/>
        <bgColor rgb="FF000000"/>
      </patternFill>
    </fill>
    <fill>
      <patternFill patternType="solid">
        <fgColor rgb="FFFFCC66"/>
        <bgColor rgb="FF000000"/>
      </patternFill>
    </fill>
    <fill>
      <patternFill patternType="solid">
        <fgColor rgb="FF00B050"/>
        <bgColor rgb="FF000000"/>
      </patternFill>
    </fill>
    <fill>
      <patternFill patternType="solid">
        <fgColor rgb="FF92D050"/>
        <bgColor indexed="64"/>
      </patternFill>
    </fill>
    <fill>
      <patternFill patternType="solid">
        <fgColor theme="0" tint="-0.249977111117893"/>
        <bgColor indexed="64"/>
      </patternFill>
    </fill>
    <fill>
      <patternFill patternType="solid">
        <fgColor theme="3"/>
        <bgColor indexed="64"/>
      </patternFill>
    </fill>
    <fill>
      <patternFill patternType="solid">
        <fgColor rgb="FF5B9BD5"/>
        <bgColor indexed="64"/>
      </patternFill>
    </fill>
    <fill>
      <patternFill patternType="solid">
        <fgColor theme="1"/>
        <bgColor indexed="64"/>
      </patternFill>
    </fill>
    <fill>
      <patternFill patternType="solid">
        <fgColor theme="0"/>
        <bgColor indexed="64"/>
      </patternFill>
    </fill>
    <fill>
      <patternFill patternType="solid">
        <fgColor rgb="FFFFFF00"/>
        <bgColor indexed="64"/>
      </patternFill>
    </fill>
    <fill>
      <patternFill patternType="solid">
        <fgColor theme="6"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56"/>
      </left>
      <right style="thin">
        <color indexed="56"/>
      </right>
      <top style="thin">
        <color indexed="56"/>
      </top>
      <bottom style="thin">
        <color indexed="56"/>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3">
    <xf numFmtId="0" fontId="0" fillId="0" borderId="0"/>
    <xf numFmtId="0" fontId="15" fillId="0" borderId="0"/>
    <xf numFmtId="0" fontId="15" fillId="0" borderId="0"/>
  </cellStyleXfs>
  <cellXfs count="134">
    <xf numFmtId="0" fontId="0" fillId="0" borderId="0" xfId="0"/>
    <xf numFmtId="0" fontId="0" fillId="0" borderId="0" xfId="0" applyAlignment="1"/>
    <xf numFmtId="0" fontId="4" fillId="2" borderId="0" xfId="0" applyFont="1" applyFill="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6" fillId="2"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1" fillId="4" borderId="1" xfId="0" applyFont="1" applyFill="1" applyBorder="1" applyAlignment="1">
      <alignment horizontal="center" wrapText="1"/>
    </xf>
    <xf numFmtId="0" fontId="7" fillId="2"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5" borderId="1" xfId="0" applyFont="1" applyFill="1" applyBorder="1" applyAlignment="1">
      <alignment horizontal="center"/>
    </xf>
    <xf numFmtId="0" fontId="8" fillId="7" borderId="1" xfId="0" applyFont="1" applyFill="1" applyBorder="1" applyAlignment="1" applyProtection="1">
      <alignment horizontal="center" vertical="center"/>
    </xf>
    <xf numFmtId="0" fontId="0" fillId="3" borderId="1" xfId="0" applyFill="1" applyBorder="1" applyAlignment="1">
      <alignment horizontal="center"/>
    </xf>
    <xf numFmtId="0" fontId="9" fillId="2"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xf>
    <xf numFmtId="0" fontId="12" fillId="8" borderId="1" xfId="0" applyFont="1" applyFill="1" applyBorder="1" applyAlignment="1">
      <alignment horizontal="center"/>
    </xf>
    <xf numFmtId="0" fontId="14" fillId="0" borderId="0" xfId="0" applyFont="1" applyAlignment="1">
      <alignment vertical="center"/>
    </xf>
    <xf numFmtId="0" fontId="13" fillId="0" borderId="0" xfId="0" applyFont="1" applyAlignment="1">
      <alignment vertical="center"/>
    </xf>
    <xf numFmtId="0" fontId="10" fillId="11" borderId="1" xfId="0" applyFont="1" applyFill="1" applyBorder="1" applyAlignment="1">
      <alignment horizontal="center" vertical="center"/>
    </xf>
    <xf numFmtId="0" fontId="10" fillId="12" borderId="1" xfId="0" applyFont="1" applyFill="1" applyBorder="1" applyAlignment="1">
      <alignment horizontal="center" vertical="center"/>
    </xf>
    <xf numFmtId="0" fontId="4" fillId="6" borderId="3" xfId="0" applyFont="1" applyFill="1" applyBorder="1" applyAlignment="1">
      <alignment horizontal="center" vertical="center"/>
    </xf>
    <xf numFmtId="0" fontId="10" fillId="10" borderId="1" xfId="0" applyFont="1" applyFill="1" applyBorder="1" applyAlignment="1">
      <alignment horizontal="center" vertical="center"/>
    </xf>
    <xf numFmtId="0" fontId="0" fillId="0" borderId="1" xfId="0" applyBorder="1" applyAlignment="1">
      <alignment horizontal="center"/>
    </xf>
    <xf numFmtId="0" fontId="0" fillId="13" borderId="1" xfId="0" applyFill="1" applyBorder="1" applyAlignment="1">
      <alignment horizontal="center"/>
    </xf>
    <xf numFmtId="0" fontId="5" fillId="0" borderId="4" xfId="0" applyFont="1" applyFill="1" applyBorder="1" applyAlignment="1">
      <alignment horizontal="center" vertical="center"/>
    </xf>
    <xf numFmtId="0" fontId="0" fillId="9" borderId="1" xfId="0" applyFill="1" applyBorder="1" applyAlignment="1">
      <alignment horizontal="center"/>
    </xf>
    <xf numFmtId="0" fontId="0" fillId="14" borderId="1" xfId="0" applyFill="1" applyBorder="1" applyAlignment="1">
      <alignment horizontal="center"/>
    </xf>
    <xf numFmtId="0" fontId="16" fillId="17" borderId="0" xfId="1" applyFont="1" applyFill="1"/>
    <xf numFmtId="0" fontId="17" fillId="17" borderId="0" xfId="1" applyFont="1" applyFill="1"/>
    <xf numFmtId="0" fontId="18" fillId="17" borderId="0" xfId="1" applyFont="1" applyFill="1"/>
    <xf numFmtId="0" fontId="19" fillId="17" borderId="0" xfId="1" applyFont="1" applyFill="1"/>
    <xf numFmtId="0" fontId="17" fillId="0" borderId="0" xfId="1" applyFont="1"/>
    <xf numFmtId="0" fontId="17" fillId="0" borderId="0" xfId="0" applyFont="1"/>
    <xf numFmtId="0" fontId="20" fillId="0" borderId="0" xfId="0" applyFont="1"/>
    <xf numFmtId="0" fontId="21" fillId="16" borderId="1" xfId="0" applyFont="1" applyFill="1" applyBorder="1" applyAlignment="1">
      <alignment horizontal="center" vertical="center" wrapText="1"/>
    </xf>
    <xf numFmtId="49" fontId="22" fillId="0" borderId="7" xfId="1" applyNumberFormat="1" applyFont="1" applyBorder="1" applyAlignment="1">
      <alignment horizontal="center" vertical="center" wrapText="1"/>
    </xf>
    <xf numFmtId="49" fontId="22" fillId="0" borderId="7" xfId="1" applyNumberFormat="1" applyFont="1" applyBorder="1" applyAlignment="1">
      <alignment horizontal="left" vertical="center" wrapText="1"/>
    </xf>
    <xf numFmtId="0" fontId="15" fillId="0" borderId="0" xfId="1" applyFont="1"/>
    <xf numFmtId="0" fontId="15" fillId="17" borderId="0" xfId="1" applyFont="1" applyFill="1"/>
    <xf numFmtId="0" fontId="22" fillId="0" borderId="1" xfId="0" applyFont="1" applyBorder="1" applyAlignment="1">
      <alignment horizontal="center" vertical="center"/>
    </xf>
    <xf numFmtId="0" fontId="22" fillId="0" borderId="1" xfId="0" applyFont="1" applyBorder="1" applyAlignment="1">
      <alignment vertical="center"/>
    </xf>
    <xf numFmtId="0" fontId="20" fillId="0" borderId="0" xfId="0" applyFont="1" applyAlignment="1">
      <alignment horizontal="center"/>
    </xf>
    <xf numFmtId="0" fontId="20" fillId="0" borderId="0" xfId="0" applyFont="1" applyAlignment="1">
      <alignment horizontal="left"/>
    </xf>
    <xf numFmtId="0" fontId="25" fillId="0" borderId="8" xfId="2" applyFont="1" applyFill="1" applyBorder="1" applyAlignment="1" applyProtection="1">
      <alignment vertical="center" wrapText="1"/>
      <protection locked="0"/>
    </xf>
    <xf numFmtId="0" fontId="25" fillId="0" borderId="1" xfId="2" applyFont="1" applyFill="1" applyBorder="1" applyAlignment="1" applyProtection="1">
      <alignment vertical="center" wrapText="1"/>
      <protection locked="0"/>
    </xf>
    <xf numFmtId="0" fontId="27" fillId="0" borderId="0" xfId="0" applyFont="1"/>
    <xf numFmtId="0" fontId="27" fillId="0" borderId="0" xfId="0" applyFont="1" applyAlignment="1">
      <alignment horizontal="center"/>
    </xf>
    <xf numFmtId="0" fontId="27" fillId="18" borderId="0" xfId="0" applyFont="1" applyFill="1"/>
    <xf numFmtId="2" fontId="28" fillId="0" borderId="4" xfId="0" applyNumberFormat="1" applyFont="1" applyBorder="1" applyAlignment="1">
      <alignment vertical="center"/>
    </xf>
    <xf numFmtId="2" fontId="28" fillId="0" borderId="6" xfId="0" applyNumberFormat="1" applyFont="1" applyBorder="1"/>
    <xf numFmtId="2" fontId="27" fillId="0" borderId="1" xfId="0" applyNumberFormat="1" applyFont="1" applyBorder="1"/>
    <xf numFmtId="0" fontId="28" fillId="0" borderId="4" xfId="0" applyFont="1" applyBorder="1" applyAlignment="1">
      <alignment vertical="center"/>
    </xf>
    <xf numFmtId="2" fontId="28" fillId="0" borderId="9" xfId="0" applyNumberFormat="1" applyFont="1" applyBorder="1"/>
    <xf numFmtId="0" fontId="28" fillId="0" borderId="6" xfId="0" applyFont="1" applyBorder="1" applyAlignment="1">
      <alignment vertical="center"/>
    </xf>
    <xf numFmtId="2" fontId="28" fillId="0" borderId="8" xfId="0" applyNumberFormat="1" applyFont="1" applyBorder="1" applyAlignment="1">
      <alignment vertical="center"/>
    </xf>
    <xf numFmtId="0" fontId="28" fillId="0" borderId="8" xfId="0" applyFont="1" applyBorder="1" applyAlignment="1">
      <alignment vertical="center"/>
    </xf>
    <xf numFmtId="2" fontId="28" fillId="0" borderId="9" xfId="0" applyNumberFormat="1" applyFont="1" applyBorder="1" applyAlignment="1">
      <alignment vertical="center"/>
    </xf>
    <xf numFmtId="0" fontId="26" fillId="0" borderId="0" xfId="0" applyFont="1" applyAlignment="1">
      <alignment horizontal="justify" vertical="center"/>
    </xf>
    <xf numFmtId="2" fontId="28" fillId="0" borderId="1" xfId="0" applyNumberFormat="1" applyFont="1" applyBorder="1"/>
    <xf numFmtId="2" fontId="29" fillId="0" borderId="4" xfId="0" applyNumberFormat="1" applyFont="1" applyBorder="1" applyAlignment="1">
      <alignment vertical="center"/>
    </xf>
    <xf numFmtId="0" fontId="27" fillId="0" borderId="0" xfId="0" applyFont="1" applyAlignment="1">
      <alignment vertical="center"/>
    </xf>
    <xf numFmtId="2" fontId="27" fillId="0" borderId="6" xfId="0" applyNumberFormat="1" applyFont="1" applyBorder="1"/>
    <xf numFmtId="2" fontId="27" fillId="0" borderId="1" xfId="0" applyNumberFormat="1" applyFont="1" applyBorder="1" applyAlignment="1">
      <alignment vertical="center"/>
    </xf>
    <xf numFmtId="2" fontId="28" fillId="18" borderId="9" xfId="0" applyNumberFormat="1" applyFont="1" applyFill="1" applyBorder="1" applyAlignment="1">
      <alignment vertical="center"/>
    </xf>
    <xf numFmtId="0" fontId="32" fillId="17" borderId="1" xfId="0" applyFont="1" applyFill="1" applyBorder="1" applyAlignment="1">
      <alignment horizontal="center" vertical="center" wrapText="1"/>
    </xf>
    <xf numFmtId="0" fontId="27" fillId="0" borderId="1" xfId="0" applyFont="1" applyBorder="1"/>
    <xf numFmtId="0" fontId="27" fillId="0" borderId="1" xfId="0" applyFont="1" applyBorder="1" applyAlignment="1">
      <alignment horizontal="right"/>
    </xf>
    <xf numFmtId="0" fontId="23" fillId="0" borderId="1" xfId="0" applyFont="1" applyBorder="1" applyAlignment="1">
      <alignment vertical="center" wrapText="1"/>
    </xf>
    <xf numFmtId="0" fontId="22" fillId="0" borderId="1" xfId="0" applyFont="1" applyBorder="1" applyAlignment="1">
      <alignment vertical="center" wrapText="1"/>
    </xf>
    <xf numFmtId="0" fontId="27" fillId="0" borderId="9" xfId="0" applyFont="1" applyFill="1" applyBorder="1" applyAlignment="1">
      <alignment vertical="center" wrapText="1"/>
    </xf>
    <xf numFmtId="0" fontId="27" fillId="0" borderId="9" xfId="0" applyFont="1" applyBorder="1" applyAlignment="1" applyProtection="1">
      <alignment vertical="center" wrapText="1"/>
      <protection locked="0"/>
    </xf>
    <xf numFmtId="2" fontId="27" fillId="0" borderId="1" xfId="0" applyNumberFormat="1" applyFont="1" applyBorder="1" applyAlignment="1" applyProtection="1">
      <alignment vertical="center" wrapText="1"/>
      <protection locked="0"/>
    </xf>
    <xf numFmtId="0" fontId="27" fillId="0" borderId="1" xfId="0" applyFont="1" applyFill="1" applyBorder="1"/>
    <xf numFmtId="0" fontId="27" fillId="0" borderId="0" xfId="0" applyFont="1" applyFill="1"/>
    <xf numFmtId="2" fontId="28" fillId="18" borderId="9" xfId="0" applyNumberFormat="1" applyFont="1" applyFill="1" applyBorder="1"/>
    <xf numFmtId="2" fontId="27" fillId="18" borderId="1" xfId="0" applyNumberFormat="1" applyFont="1" applyFill="1" applyBorder="1"/>
    <xf numFmtId="2" fontId="28" fillId="0" borderId="9" xfId="0" applyNumberFormat="1" applyFont="1" applyFill="1" applyBorder="1" applyAlignment="1">
      <alignment vertical="center"/>
    </xf>
    <xf numFmtId="0" fontId="29" fillId="19" borderId="1" xfId="0" applyFont="1" applyFill="1" applyBorder="1" applyAlignment="1" applyProtection="1">
      <alignment horizontal="center" vertical="center"/>
    </xf>
    <xf numFmtId="0" fontId="28" fillId="20" borderId="1" xfId="0" applyFont="1" applyFill="1" applyBorder="1" applyAlignment="1">
      <alignment horizontal="center" vertical="center"/>
    </xf>
    <xf numFmtId="2" fontId="33" fillId="15" borderId="1" xfId="0" applyNumberFormat="1" applyFont="1" applyFill="1" applyBorder="1" applyAlignment="1">
      <alignment vertical="center" wrapText="1"/>
    </xf>
    <xf numFmtId="2" fontId="33" fillId="15" borderId="6" xfId="0" applyNumberFormat="1" applyFont="1" applyFill="1" applyBorder="1" applyAlignment="1">
      <alignment vertical="center" wrapText="1"/>
    </xf>
    <xf numFmtId="0" fontId="24" fillId="4" borderId="1" xfId="0" applyFont="1" applyFill="1" applyBorder="1" applyAlignment="1">
      <alignment horizontal="center" vertical="center"/>
    </xf>
    <xf numFmtId="0" fontId="24" fillId="0" borderId="0" xfId="1" applyFont="1" applyBorder="1" applyAlignment="1"/>
    <xf numFmtId="0" fontId="34" fillId="17" borderId="1" xfId="1" applyFont="1" applyFill="1" applyBorder="1" applyAlignment="1">
      <alignment horizontal="left" vertical="center"/>
    </xf>
    <xf numFmtId="0" fontId="36" fillId="0" borderId="1" xfId="1" applyFont="1" applyBorder="1" applyAlignment="1"/>
    <xf numFmtId="0" fontId="38" fillId="0" borderId="0" xfId="0" applyFont="1" applyAlignment="1">
      <alignment horizontal="center" vertical="center"/>
    </xf>
    <xf numFmtId="0" fontId="26" fillId="0" borderId="0" xfId="0" applyFont="1"/>
    <xf numFmtId="0" fontId="35" fillId="0" borderId="0" xfId="1" applyFont="1"/>
    <xf numFmtId="0" fontId="40" fillId="0" borderId="0" xfId="0" applyFont="1"/>
    <xf numFmtId="0" fontId="25" fillId="18" borderId="8" xfId="2" applyFont="1" applyFill="1" applyBorder="1" applyAlignment="1" applyProtection="1">
      <alignment horizontal="center" vertical="center" wrapText="1"/>
      <protection locked="0"/>
    </xf>
    <xf numFmtId="0" fontId="25" fillId="18" borderId="1" xfId="2" applyFont="1" applyFill="1" applyBorder="1" applyAlignment="1" applyProtection="1">
      <alignment horizontal="center" vertical="center" wrapText="1"/>
      <protection locked="0"/>
    </xf>
    <xf numFmtId="0" fontId="40" fillId="0" borderId="0" xfId="0" applyFont="1" applyAlignment="1">
      <alignment horizontal="left" vertical="top"/>
    </xf>
    <xf numFmtId="2" fontId="27" fillId="18" borderId="9" xfId="0" applyNumberFormat="1" applyFont="1" applyFill="1" applyBorder="1"/>
    <xf numFmtId="2" fontId="15" fillId="18" borderId="9" xfId="0" applyNumberFormat="1" applyFont="1" applyFill="1" applyBorder="1"/>
    <xf numFmtId="0" fontId="42" fillId="0" borderId="0" xfId="0" applyFont="1"/>
    <xf numFmtId="0" fontId="28" fillId="0" borderId="0" xfId="0" applyFont="1" applyAlignment="1">
      <alignment vertical="center"/>
    </xf>
    <xf numFmtId="2" fontId="28" fillId="0" borderId="1" xfId="0" applyNumberFormat="1" applyFont="1" applyBorder="1" applyAlignment="1">
      <alignment vertical="center" wrapText="1"/>
    </xf>
    <xf numFmtId="2" fontId="28" fillId="18" borderId="1" xfId="0" applyNumberFormat="1" applyFont="1" applyFill="1" applyBorder="1" applyAlignment="1">
      <alignment vertical="center" wrapText="1"/>
    </xf>
    <xf numFmtId="2" fontId="28" fillId="0" borderId="1" xfId="0" applyNumberFormat="1" applyFont="1" applyFill="1" applyBorder="1" applyAlignment="1">
      <alignment vertical="center" wrapText="1"/>
    </xf>
    <xf numFmtId="0" fontId="27" fillId="0" borderId="0" xfId="0" applyFont="1" applyAlignment="1">
      <alignment vertical="center" wrapText="1"/>
    </xf>
    <xf numFmtId="0" fontId="27" fillId="0" borderId="1" xfId="0" applyFont="1" applyFill="1" applyBorder="1" applyAlignment="1">
      <alignment horizontal="right"/>
    </xf>
    <xf numFmtId="2" fontId="45" fillId="16" borderId="8" xfId="0" applyNumberFormat="1" applyFont="1" applyFill="1" applyBorder="1" applyAlignment="1">
      <alignment vertical="center" wrapText="1"/>
    </xf>
    <xf numFmtId="2" fontId="44" fillId="18" borderId="6" xfId="0" applyNumberFormat="1" applyFont="1" applyFill="1" applyBorder="1" applyAlignment="1">
      <alignment horizontal="left" vertical="top" wrapText="1"/>
    </xf>
    <xf numFmtId="2" fontId="45" fillId="15" borderId="3" xfId="0" applyNumberFormat="1" applyFont="1" applyFill="1" applyBorder="1" applyAlignment="1">
      <alignment horizontal="center" vertical="center" wrapText="1"/>
    </xf>
    <xf numFmtId="0" fontId="15" fillId="18" borderId="0" xfId="1" applyFont="1" applyFill="1"/>
    <xf numFmtId="0" fontId="15" fillId="0" borderId="0" xfId="1" applyFont="1" applyBorder="1"/>
    <xf numFmtId="0" fontId="29" fillId="0" borderId="0" xfId="1" applyFont="1" applyFill="1" applyBorder="1"/>
    <xf numFmtId="0" fontId="27" fillId="0" borderId="13" xfId="0" applyFont="1" applyBorder="1" applyAlignment="1">
      <alignment horizontal="left" vertical="top" wrapText="1"/>
    </xf>
    <xf numFmtId="0" fontId="27" fillId="0" borderId="14" xfId="0" applyFont="1" applyBorder="1" applyAlignment="1">
      <alignment horizontal="left" vertical="top" wrapText="1"/>
    </xf>
    <xf numFmtId="0" fontId="27" fillId="0" borderId="15" xfId="0" applyFont="1" applyBorder="1" applyAlignment="1">
      <alignment horizontal="left" vertical="top" wrapText="1"/>
    </xf>
    <xf numFmtId="0" fontId="27" fillId="0" borderId="16" xfId="0" applyFont="1" applyBorder="1" applyAlignment="1">
      <alignment horizontal="left" vertical="top" wrapText="1"/>
    </xf>
    <xf numFmtId="0" fontId="27" fillId="0" borderId="0" xfId="0" applyFont="1" applyBorder="1" applyAlignment="1">
      <alignment horizontal="left" vertical="top" wrapText="1"/>
    </xf>
    <xf numFmtId="0" fontId="27" fillId="0" borderId="17" xfId="0" applyFont="1" applyBorder="1" applyAlignment="1">
      <alignment horizontal="left" vertical="top" wrapText="1"/>
    </xf>
    <xf numFmtId="0" fontId="27" fillId="0" borderId="18" xfId="0" applyFont="1" applyBorder="1" applyAlignment="1">
      <alignment horizontal="left" vertical="top" wrapText="1"/>
    </xf>
    <xf numFmtId="0" fontId="27" fillId="0" borderId="19" xfId="0" applyFont="1" applyBorder="1" applyAlignment="1">
      <alignment horizontal="left" vertical="top" wrapText="1"/>
    </xf>
    <xf numFmtId="0" fontId="27" fillId="0" borderId="11" xfId="0" applyFont="1" applyBorder="1" applyAlignment="1">
      <alignment horizontal="left" vertical="top" wrapText="1"/>
    </xf>
    <xf numFmtId="0" fontId="26" fillId="18" borderId="0" xfId="0" applyFont="1" applyFill="1" applyBorder="1" applyAlignment="1">
      <alignment horizontal="left" vertical="top" wrapText="1"/>
    </xf>
    <xf numFmtId="0" fontId="44" fillId="14" borderId="5" xfId="0" applyFont="1" applyFill="1" applyBorder="1" applyAlignment="1" applyProtection="1">
      <alignment horizontal="center" vertical="center" wrapText="1"/>
    </xf>
    <xf numFmtId="0" fontId="44" fillId="14" borderId="4" xfId="0" applyFont="1" applyFill="1" applyBorder="1" applyAlignment="1" applyProtection="1">
      <alignment horizontal="center" vertical="center" wrapText="1"/>
    </xf>
    <xf numFmtId="0" fontId="44" fillId="14" borderId="6" xfId="0" applyFont="1" applyFill="1" applyBorder="1" applyAlignment="1" applyProtection="1">
      <alignment horizontal="center" vertical="center" wrapText="1"/>
    </xf>
    <xf numFmtId="2" fontId="45" fillId="15" borderId="2" xfId="0" applyNumberFormat="1" applyFont="1" applyFill="1" applyBorder="1" applyAlignment="1">
      <alignment horizontal="center" vertical="center" wrapText="1"/>
    </xf>
    <xf numFmtId="2" fontId="45" fillId="15" borderId="10" xfId="0" applyNumberFormat="1" applyFont="1" applyFill="1" applyBorder="1" applyAlignment="1">
      <alignment horizontal="center" vertical="center" wrapText="1"/>
    </xf>
    <xf numFmtId="2" fontId="45" fillId="15" borderId="3" xfId="0" applyNumberFormat="1" applyFont="1" applyFill="1" applyBorder="1" applyAlignment="1">
      <alignment horizontal="center" vertical="center" wrapText="1"/>
    </xf>
    <xf numFmtId="0" fontId="31" fillId="14" borderId="2" xfId="0" applyFont="1" applyFill="1" applyBorder="1" applyAlignment="1">
      <alignment horizontal="center" vertical="center" wrapText="1"/>
    </xf>
    <xf numFmtId="0" fontId="31" fillId="14" borderId="12" xfId="0" applyFont="1" applyFill="1" applyBorder="1" applyAlignment="1">
      <alignment horizontal="center" vertical="center" wrapText="1"/>
    </xf>
    <xf numFmtId="0" fontId="31" fillId="14" borderId="3" xfId="0" applyFont="1" applyFill="1" applyBorder="1" applyAlignment="1">
      <alignment horizontal="center" vertical="center" wrapText="1"/>
    </xf>
    <xf numFmtId="0" fontId="44" fillId="14" borderId="1" xfId="0" applyFont="1" applyFill="1" applyBorder="1" applyAlignment="1" applyProtection="1">
      <alignment horizontal="center" vertical="center" wrapText="1"/>
    </xf>
    <xf numFmtId="0" fontId="44" fillId="14" borderId="2" xfId="0" applyFont="1" applyFill="1" applyBorder="1" applyAlignment="1">
      <alignment horizontal="center" vertical="center" wrapText="1"/>
    </xf>
    <xf numFmtId="0" fontId="44" fillId="14" borderId="12" xfId="0" applyFont="1" applyFill="1" applyBorder="1" applyAlignment="1">
      <alignment horizontal="center" vertical="center" wrapText="1"/>
    </xf>
    <xf numFmtId="0" fontId="44" fillId="14" borderId="3" xfId="0" applyFont="1" applyFill="1" applyBorder="1" applyAlignment="1">
      <alignment horizontal="center" vertical="center" wrapText="1"/>
    </xf>
    <xf numFmtId="0" fontId="18" fillId="17" borderId="1" xfId="0" applyFont="1" applyFill="1" applyBorder="1" applyAlignment="1">
      <alignment horizontal="center"/>
    </xf>
  </cellXfs>
  <cellStyles count="3">
    <cellStyle name="Excel Built-in Normal" xfId="2"/>
    <cellStyle name="Normal" xfId="0" builtinId="0"/>
    <cellStyle name="Normal 2" xfId="1"/>
  </cellStyles>
  <dxfs count="4">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colors>
    <mruColors>
      <color rgb="FF5B9BD5"/>
      <color rgb="FFFFFF00"/>
      <color rgb="FFFFFF99"/>
      <color rgb="FFFFCC66"/>
      <color rgb="FFFF9933"/>
      <color rgb="FFFFFFCC"/>
      <color rgb="FF256765"/>
      <color rgb="FF3FABAB"/>
      <color rgb="FF2A7674"/>
      <color rgb="FF3C9E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279400</xdr:colOff>
      <xdr:row>2</xdr:row>
      <xdr:rowOff>82550</xdr:rowOff>
    </xdr:from>
    <xdr:to>
      <xdr:col>12</xdr:col>
      <xdr:colOff>275117</xdr:colOff>
      <xdr:row>20</xdr:row>
      <xdr:rowOff>134291</xdr:rowOff>
    </xdr:to>
    <xdr:sp macro="" textlink="">
      <xdr:nvSpPr>
        <xdr:cNvPr id="3" name="Oval 2">
          <a:extLst>
            <a:ext uri="{FF2B5EF4-FFF2-40B4-BE49-F238E27FC236}">
              <a16:creationId xmlns:a16="http://schemas.microsoft.com/office/drawing/2014/main" id="{00000000-0008-0000-0000-000003000000}"/>
            </a:ext>
          </a:extLst>
        </xdr:cNvPr>
        <xdr:cNvSpPr>
          <a:spLocks noChangeAspect="1"/>
        </xdr:cNvSpPr>
      </xdr:nvSpPr>
      <xdr:spPr>
        <a:xfrm>
          <a:off x="4546600" y="400050"/>
          <a:ext cx="3043717" cy="3042591"/>
        </a:xfrm>
        <a:prstGeom prst="ellipse">
          <a:avLst/>
        </a:prstGeom>
        <a:blipFill>
          <a:blip xmlns:r="http://schemas.openxmlformats.org/officeDocument/2006/relationships" r:embed="rId1"/>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127000</xdr:colOff>
      <xdr:row>0</xdr:row>
      <xdr:rowOff>69850</xdr:rowOff>
    </xdr:from>
    <xdr:to>
      <xdr:col>2</xdr:col>
      <xdr:colOff>422060</xdr:colOff>
      <xdr:row>3</xdr:row>
      <xdr:rowOff>65547</xdr:rowOff>
    </xdr:to>
    <xdr:pic>
      <xdr:nvPicPr>
        <xdr:cNvPr id="4" name="Picture 3" descr="Silversea Cruises - Ships and Itineraries 2020, 2021, 2022 | CruiseMapper">
          <a:extLst>
            <a:ext uri="{FF2B5EF4-FFF2-40B4-BE49-F238E27FC236}">
              <a16:creationId xmlns:a16="http://schemas.microsoft.com/office/drawing/2014/main" id="{00000000-0008-0000-0500-000006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739" t="30466" b="28548"/>
        <a:stretch/>
      </xdr:blipFill>
      <xdr:spPr bwMode="auto">
        <a:xfrm>
          <a:off x="127000" y="69850"/>
          <a:ext cx="1514260" cy="471947"/>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xdr:colOff>
      <xdr:row>21</xdr:row>
      <xdr:rowOff>158750</xdr:rowOff>
    </xdr:from>
    <xdr:ext cx="153695" cy="172227"/>
    <mc:AlternateContent xmlns:mc="http://schemas.openxmlformats.org/markup-compatibility/2006" xmlns:a14="http://schemas.microsoft.com/office/drawing/2010/main">
      <mc:Choice Requires="a14">
        <xdr:sp macro="" textlink="">
          <xdr:nvSpPr>
            <xdr:cNvPr id="6" name="TextBox 5"/>
            <xdr:cNvSpPr txBox="1"/>
          </xdr:nvSpPr>
          <xdr:spPr>
            <a:xfrm>
              <a:off x="619125" y="3302000"/>
              <a:ext cx="15369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𝐼</m:t>
                        </m:r>
                      </m:e>
                      <m:sub>
                        <m:r>
                          <a:rPr lang="it-IT" sz="1100" b="0" i="1">
                            <a:latin typeface="Cambria Math" panose="02040503050406030204" pitchFamily="18" charset="0"/>
                          </a:rPr>
                          <m:t>𝑅</m:t>
                        </m:r>
                      </m:sub>
                    </m:sSub>
                  </m:oMath>
                </m:oMathPara>
              </a14:m>
              <a:endParaRPr lang="it-IT" sz="1100"/>
            </a:p>
          </xdr:txBody>
        </xdr:sp>
      </mc:Choice>
      <mc:Fallback xmlns="">
        <xdr:sp macro="" textlink="">
          <xdr:nvSpPr>
            <xdr:cNvPr id="6" name="TextBox 5"/>
            <xdr:cNvSpPr txBox="1"/>
          </xdr:nvSpPr>
          <xdr:spPr>
            <a:xfrm>
              <a:off x="619125" y="3302000"/>
              <a:ext cx="15369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it-IT" sz="1100" b="0" i="0">
                  <a:latin typeface="Cambria Math" panose="02040503050406030204" pitchFamily="18" charset="0"/>
                </a:rPr>
                <a:t>𝐼_𝑅</a:t>
              </a:r>
              <a:endParaRPr lang="it-IT" sz="1100"/>
            </a:p>
          </xdr:txBody>
        </xdr:sp>
      </mc:Fallback>
    </mc:AlternateContent>
    <xdr:clientData/>
  </xdr:oneCellAnchor>
  <xdr:oneCellAnchor>
    <xdr:from>
      <xdr:col>1</xdr:col>
      <xdr:colOff>0</xdr:colOff>
      <xdr:row>23</xdr:row>
      <xdr:rowOff>0</xdr:rowOff>
    </xdr:from>
    <xdr:ext cx="183512" cy="172227"/>
    <mc:AlternateContent xmlns:mc="http://schemas.openxmlformats.org/markup-compatibility/2006" xmlns:a14="http://schemas.microsoft.com/office/drawing/2010/main">
      <mc:Choice Requires="a14">
        <xdr:sp macro="" textlink="">
          <xdr:nvSpPr>
            <xdr:cNvPr id="7" name="TextBox 6"/>
            <xdr:cNvSpPr txBox="1"/>
          </xdr:nvSpPr>
          <xdr:spPr>
            <a:xfrm>
              <a:off x="609600" y="3486150"/>
              <a:ext cx="1835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𝐿</m:t>
                        </m:r>
                      </m:e>
                      <m:sub>
                        <m:r>
                          <a:rPr lang="it-IT" sz="1100" b="0" i="1">
                            <a:latin typeface="Cambria Math" panose="02040503050406030204" pitchFamily="18" charset="0"/>
                          </a:rPr>
                          <m:t>𝑅</m:t>
                        </m:r>
                      </m:sub>
                    </m:sSub>
                  </m:oMath>
                </m:oMathPara>
              </a14:m>
              <a:endParaRPr lang="it-IT" sz="1100"/>
            </a:p>
          </xdr:txBody>
        </xdr:sp>
      </mc:Choice>
      <mc:Fallback xmlns="">
        <xdr:sp macro="" textlink="">
          <xdr:nvSpPr>
            <xdr:cNvPr id="7" name="TextBox 6"/>
            <xdr:cNvSpPr txBox="1"/>
          </xdr:nvSpPr>
          <xdr:spPr>
            <a:xfrm>
              <a:off x="609600" y="3486150"/>
              <a:ext cx="1835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it-IT" sz="1100" b="0" i="0">
                  <a:latin typeface="Cambria Math" panose="02040503050406030204" pitchFamily="18" charset="0"/>
                </a:rPr>
                <a:t>𝐿_𝑅</a:t>
              </a:r>
              <a:endParaRPr lang="it-IT" sz="1100"/>
            </a:p>
          </xdr:txBody>
        </xdr:sp>
      </mc:Fallback>
    </mc:AlternateContent>
    <xdr:clientData/>
  </xdr:oneCellAnchor>
  <xdr:twoCellAnchor>
    <xdr:from>
      <xdr:col>0</xdr:col>
      <xdr:colOff>74083</xdr:colOff>
      <xdr:row>26</xdr:row>
      <xdr:rowOff>154385</xdr:rowOff>
    </xdr:from>
    <xdr:to>
      <xdr:col>4</xdr:col>
      <xdr:colOff>542270</xdr:colOff>
      <xdr:row>32</xdr:row>
      <xdr:rowOff>42331</xdr:rowOff>
    </xdr:to>
    <xdr:grpSp>
      <xdr:nvGrpSpPr>
        <xdr:cNvPr id="62" name="Group 61"/>
        <xdr:cNvGrpSpPr/>
      </xdr:nvGrpSpPr>
      <xdr:grpSpPr>
        <a:xfrm>
          <a:off x="74083" y="4895718"/>
          <a:ext cx="13676187" cy="840446"/>
          <a:chOff x="228600" y="6918746"/>
          <a:chExt cx="13081365" cy="859827"/>
        </a:xfrm>
      </xdr:grpSpPr>
      <xdr:grpSp>
        <xdr:nvGrpSpPr>
          <xdr:cNvPr id="63" name="Group 62"/>
          <xdr:cNvGrpSpPr/>
        </xdr:nvGrpSpPr>
        <xdr:grpSpPr>
          <a:xfrm>
            <a:off x="228600" y="6918746"/>
            <a:ext cx="13081365" cy="851294"/>
            <a:chOff x="7464777" y="6920157"/>
            <a:chExt cx="13081365" cy="851294"/>
          </a:xfrm>
        </xdr:grpSpPr>
        <xdr:grpSp>
          <xdr:nvGrpSpPr>
            <xdr:cNvPr id="73" name="Group 72"/>
            <xdr:cNvGrpSpPr/>
          </xdr:nvGrpSpPr>
          <xdr:grpSpPr>
            <a:xfrm>
              <a:off x="7464777" y="6920157"/>
              <a:ext cx="13081365" cy="851294"/>
              <a:chOff x="7464777" y="6920157"/>
              <a:chExt cx="13081365" cy="851294"/>
            </a:xfrm>
          </xdr:grpSpPr>
          <xdr:sp macro="" textlink="">
            <xdr:nvSpPr>
              <xdr:cNvPr id="75" name="Oval 74"/>
              <xdr:cNvSpPr/>
            </xdr:nvSpPr>
            <xdr:spPr>
              <a:xfrm>
                <a:off x="7464777" y="7062610"/>
                <a:ext cx="1128889" cy="58561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it-IT" sz="1100" b="1"/>
                  <a:t>START</a:t>
                </a:r>
              </a:p>
            </xdr:txBody>
          </xdr:sp>
          <xdr:sp macro="" textlink="">
            <xdr:nvSpPr>
              <xdr:cNvPr id="76" name="Rounded Rectangle 75"/>
              <xdr:cNvSpPr/>
            </xdr:nvSpPr>
            <xdr:spPr>
              <a:xfrm>
                <a:off x="11022967" y="6931840"/>
                <a:ext cx="1742722" cy="839611"/>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it-IT" sz="1100" b="1">
                    <a:solidFill>
                      <a:schemeClr val="dk1"/>
                    </a:solidFill>
                    <a:effectLst/>
                    <a:latin typeface="+mn-lt"/>
                    <a:ea typeface="+mn-ea"/>
                    <a:cs typeface="+mn-cs"/>
                  </a:rPr>
                  <a:t>Identification of Threats</a:t>
                </a:r>
                <a:r>
                  <a:rPr lang="it-IT" sz="1100" b="1" baseline="0">
                    <a:solidFill>
                      <a:schemeClr val="dk1"/>
                    </a:solidFill>
                    <a:effectLst/>
                    <a:latin typeface="+mn-lt"/>
                    <a:ea typeface="+mn-ea"/>
                    <a:cs typeface="+mn-cs"/>
                  </a:rPr>
                  <a:t> and Vulnerabilities</a:t>
                </a:r>
                <a:endParaRPr lang="en-US">
                  <a:effectLst/>
                </a:endParaRPr>
              </a:p>
            </xdr:txBody>
          </xdr:sp>
          <xdr:cxnSp macro="">
            <xdr:nvCxnSpPr>
              <xdr:cNvPr id="77" name="Straight Arrow Connector 76"/>
              <xdr:cNvCxnSpPr>
                <a:stCxn id="75" idx="6"/>
                <a:endCxn id="64" idx="1"/>
              </xdr:cNvCxnSpPr>
            </xdr:nvCxnSpPr>
            <xdr:spPr>
              <a:xfrm>
                <a:off x="8593666" y="7355416"/>
                <a:ext cx="391714" cy="496"/>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sp macro="" textlink="">
            <xdr:nvSpPr>
              <xdr:cNvPr id="78" name="Rounded Rectangle 77"/>
              <xdr:cNvSpPr/>
            </xdr:nvSpPr>
            <xdr:spPr>
              <a:xfrm>
                <a:off x="15073588" y="6920157"/>
                <a:ext cx="2045738" cy="839611"/>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it-IT" sz="1100" b="1">
                    <a:solidFill>
                      <a:schemeClr val="dk1"/>
                    </a:solidFill>
                    <a:effectLst/>
                    <a:latin typeface="+mn-lt"/>
                    <a:ea typeface="+mn-ea"/>
                    <a:cs typeface="+mn-cs"/>
                  </a:rPr>
                  <a:t>Determination of the likelihood</a:t>
                </a:r>
                <a:r>
                  <a:rPr lang="it-IT" sz="1100" b="1" baseline="0">
                    <a:solidFill>
                      <a:schemeClr val="dk1"/>
                    </a:solidFill>
                    <a:effectLst/>
                    <a:latin typeface="+mn-lt"/>
                    <a:ea typeface="+mn-ea"/>
                    <a:cs typeface="+mn-cs"/>
                  </a:rPr>
                  <a:t> - net of </a:t>
                </a:r>
                <a:r>
                  <a:rPr lang="it-IT" sz="1100" b="1">
                    <a:solidFill>
                      <a:schemeClr val="dk1"/>
                    </a:solidFill>
                    <a:effectLst/>
                    <a:latin typeface="+mn-lt"/>
                    <a:ea typeface="+mn-ea"/>
                    <a:cs typeface="+mn-cs"/>
                  </a:rPr>
                  <a:t>existing</a:t>
                </a:r>
                <a:r>
                  <a:rPr lang="it-IT" sz="1100" b="1" baseline="0">
                    <a:solidFill>
                      <a:schemeClr val="dk1"/>
                    </a:solidFill>
                    <a:effectLst/>
                    <a:latin typeface="+mn-lt"/>
                    <a:ea typeface="+mn-ea"/>
                    <a:cs typeface="+mn-cs"/>
                  </a:rPr>
                  <a:t> </a:t>
                </a:r>
                <a:r>
                  <a:rPr lang="it-IT" sz="1100" b="1">
                    <a:solidFill>
                      <a:schemeClr val="dk1"/>
                    </a:solidFill>
                    <a:effectLst/>
                    <a:latin typeface="+mn-lt"/>
                    <a:ea typeface="+mn-ea"/>
                    <a:cs typeface="+mn-cs"/>
                  </a:rPr>
                  <a:t>procedures and</a:t>
                </a:r>
                <a:r>
                  <a:rPr lang="it-IT" sz="1100" b="1" baseline="0">
                    <a:solidFill>
                      <a:schemeClr val="dk1"/>
                    </a:solidFill>
                    <a:effectLst/>
                    <a:latin typeface="+mn-lt"/>
                    <a:ea typeface="+mn-ea"/>
                    <a:cs typeface="+mn-cs"/>
                  </a:rPr>
                  <a:t> mitigating controls</a:t>
                </a:r>
                <a:endParaRPr lang="it-IT" sz="800">
                  <a:effectLst/>
                </a:endParaRPr>
              </a:p>
            </xdr:txBody>
          </xdr:sp>
          <xdr:cxnSp macro="">
            <xdr:nvCxnSpPr>
              <xdr:cNvPr id="79" name="Straight Arrow Connector 78"/>
              <xdr:cNvCxnSpPr>
                <a:stCxn id="76" idx="3"/>
                <a:endCxn id="87" idx="1"/>
              </xdr:cNvCxnSpPr>
            </xdr:nvCxnSpPr>
            <xdr:spPr>
              <a:xfrm flipV="1">
                <a:off x="12765689" y="7350791"/>
                <a:ext cx="310067" cy="855"/>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xnSp macro="">
            <xdr:nvCxnSpPr>
              <xdr:cNvPr id="81" name="Straight Arrow Connector 80"/>
              <xdr:cNvCxnSpPr>
                <a:stCxn id="87" idx="3"/>
                <a:endCxn id="78" idx="1"/>
              </xdr:cNvCxnSpPr>
            </xdr:nvCxnSpPr>
            <xdr:spPr>
              <a:xfrm flipV="1">
                <a:off x="14818477" y="7339963"/>
                <a:ext cx="255111" cy="10828"/>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sp macro="" textlink="">
            <xdr:nvSpPr>
              <xdr:cNvPr id="82" name="Rounded Rectangle 81"/>
              <xdr:cNvSpPr/>
            </xdr:nvSpPr>
            <xdr:spPr>
              <a:xfrm>
                <a:off x="17343552" y="6920161"/>
                <a:ext cx="1742722" cy="839611"/>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it-IT" sz="1100" b="1"/>
                  <a:t>Calculation</a:t>
                </a:r>
                <a:r>
                  <a:rPr lang="it-IT" sz="1100" b="1" baseline="0"/>
                  <a:t> of the Risk value (Residual Risk)</a:t>
                </a:r>
              </a:p>
            </xdr:txBody>
          </xdr:sp>
          <xdr:cxnSp macro="">
            <xdr:nvCxnSpPr>
              <xdr:cNvPr id="83" name="Straight Arrow Connector 82"/>
              <xdr:cNvCxnSpPr>
                <a:stCxn id="78" idx="3"/>
                <a:endCxn id="82" idx="1"/>
              </xdr:cNvCxnSpPr>
            </xdr:nvCxnSpPr>
            <xdr:spPr>
              <a:xfrm>
                <a:off x="17119327" y="7339963"/>
                <a:ext cx="224225" cy="4"/>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sp macro="" textlink="">
            <xdr:nvSpPr>
              <xdr:cNvPr id="84" name="Oval 83"/>
              <xdr:cNvSpPr/>
            </xdr:nvSpPr>
            <xdr:spPr>
              <a:xfrm>
                <a:off x="19417253" y="7042926"/>
                <a:ext cx="1128889" cy="585611"/>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it-IT" sz="1100" b="1"/>
                  <a:t>END</a:t>
                </a:r>
              </a:p>
            </xdr:txBody>
          </xdr:sp>
        </xdr:grpSp>
        <xdr:cxnSp macro="">
          <xdr:nvCxnSpPr>
            <xdr:cNvPr id="74" name="Straight Arrow Connector 73"/>
            <xdr:cNvCxnSpPr>
              <a:stCxn id="82" idx="3"/>
              <a:endCxn id="84" idx="2"/>
            </xdr:cNvCxnSpPr>
          </xdr:nvCxnSpPr>
          <xdr:spPr>
            <a:xfrm flipV="1">
              <a:off x="19086274" y="7335732"/>
              <a:ext cx="330979" cy="4234"/>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grpSp>
      <xdr:sp macro="" textlink="">
        <xdr:nvSpPr>
          <xdr:cNvPr id="64" name="Rounded Rectangle 63"/>
          <xdr:cNvSpPr/>
        </xdr:nvSpPr>
        <xdr:spPr>
          <a:xfrm>
            <a:off x="1749204" y="6930428"/>
            <a:ext cx="1742722" cy="84814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it-IT" sz="1050" b="1"/>
              <a:t>Identification of</a:t>
            </a:r>
            <a:r>
              <a:rPr lang="it-IT" sz="1050" b="1" baseline="0"/>
              <a:t> Assets, Critical Information</a:t>
            </a:r>
          </a:p>
        </xdr:txBody>
      </xdr:sp>
      <xdr:cxnSp macro="">
        <xdr:nvCxnSpPr>
          <xdr:cNvPr id="65" name="Straight Arrow Connector 64"/>
          <xdr:cNvCxnSpPr>
            <a:stCxn id="64" idx="3"/>
            <a:endCxn id="76" idx="1"/>
          </xdr:cNvCxnSpPr>
        </xdr:nvCxnSpPr>
        <xdr:spPr>
          <a:xfrm flipV="1">
            <a:off x="3491926" y="7350235"/>
            <a:ext cx="294864" cy="4266"/>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4508502</xdr:colOff>
      <xdr:row>34</xdr:row>
      <xdr:rowOff>10581</xdr:rowOff>
    </xdr:from>
    <xdr:to>
      <xdr:col>2</xdr:col>
      <xdr:colOff>9821334</xdr:colOff>
      <xdr:row>45</xdr:row>
      <xdr:rowOff>52914</xdr:rowOff>
    </xdr:to>
    <xdr:sp macro="" textlink="">
      <xdr:nvSpPr>
        <xdr:cNvPr id="86" name="Rounded Rectangle 85"/>
        <xdr:cNvSpPr/>
      </xdr:nvSpPr>
      <xdr:spPr>
        <a:xfrm>
          <a:off x="6445252" y="6021914"/>
          <a:ext cx="5312832" cy="1788583"/>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it-IT" sz="1000" b="1"/>
            <a:t>*Mitigation Actions </a:t>
          </a:r>
        </a:p>
        <a:p>
          <a:pPr algn="l"/>
          <a:r>
            <a:rPr lang="it-IT" sz="1000" b="0"/>
            <a:t>Is access to changing the configuration on this system restricted to authorised personnel? </a:t>
          </a:r>
        </a:p>
        <a:p>
          <a:pPr algn="l"/>
          <a:r>
            <a:rPr lang="it-IT" sz="1000" b="0"/>
            <a:t>Does this system have USB, DVD/CD Drives etc. ?</a:t>
          </a:r>
        </a:p>
        <a:p>
          <a:pPr algn="l"/>
          <a:r>
            <a:rPr lang="it-IT" sz="1000" b="0"/>
            <a:t>Are password setting implemented to prevent the risk of unauthorized access?</a:t>
          </a:r>
        </a:p>
        <a:p>
          <a:pPr algn="l"/>
          <a:r>
            <a:rPr lang="it-IT" sz="1000" b="0"/>
            <a:t>Is phisical security implemented?</a:t>
          </a:r>
        </a:p>
        <a:p>
          <a:pPr algn="l"/>
          <a:r>
            <a:rPr lang="it-IT" sz="1000" b="0"/>
            <a:t>Are policy and procedure formalized?</a:t>
          </a:r>
        </a:p>
        <a:p>
          <a:pPr algn="l"/>
          <a:r>
            <a:rPr lang="it-IT" sz="1000" b="0"/>
            <a:t>Are the system provided by certificated entities?</a:t>
          </a:r>
        </a:p>
        <a:p>
          <a:pPr algn="l"/>
          <a:r>
            <a:rPr lang="it-IT" sz="1000" b="0"/>
            <a:t>Are third party involved in the IT processes periodically audited?</a:t>
          </a:r>
        </a:p>
        <a:p>
          <a:pPr algn="l"/>
          <a:r>
            <a:rPr lang="it-IT" sz="1000" b="0"/>
            <a:t>In the event of failure, do you know who to contact?</a:t>
          </a:r>
        </a:p>
      </xdr:txBody>
    </xdr:sp>
    <xdr:clientData/>
  </xdr:twoCellAnchor>
  <xdr:twoCellAnchor editAs="oneCell">
    <xdr:from>
      <xdr:col>0</xdr:col>
      <xdr:colOff>123473</xdr:colOff>
      <xdr:row>73</xdr:row>
      <xdr:rowOff>95250</xdr:rowOff>
    </xdr:from>
    <xdr:to>
      <xdr:col>2</xdr:col>
      <xdr:colOff>5800159</xdr:colOff>
      <xdr:row>89</xdr:row>
      <xdr:rowOff>1</xdr:rowOff>
    </xdr:to>
    <xdr:pic>
      <xdr:nvPicPr>
        <xdr:cNvPr id="36" name="Picture 35"/>
        <xdr:cNvPicPr>
          <a:picLocks noChangeAspect="1"/>
        </xdr:cNvPicPr>
      </xdr:nvPicPr>
      <xdr:blipFill rotWithShape="1">
        <a:blip xmlns:r="http://schemas.openxmlformats.org/officeDocument/2006/relationships" r:embed="rId1"/>
        <a:srcRect t="9404"/>
        <a:stretch/>
      </xdr:blipFill>
      <xdr:spPr>
        <a:xfrm>
          <a:off x="123473" y="13504333"/>
          <a:ext cx="7613436" cy="2487084"/>
        </a:xfrm>
        <a:prstGeom prst="rect">
          <a:avLst/>
        </a:prstGeom>
      </xdr:spPr>
    </xdr:pic>
    <xdr:clientData/>
  </xdr:twoCellAnchor>
  <xdr:twoCellAnchor>
    <xdr:from>
      <xdr:col>2</xdr:col>
      <xdr:colOff>7161504</xdr:colOff>
      <xdr:row>32</xdr:row>
      <xdr:rowOff>22570</xdr:rowOff>
    </xdr:from>
    <xdr:to>
      <xdr:col>2</xdr:col>
      <xdr:colOff>7164918</xdr:colOff>
      <xdr:row>34</xdr:row>
      <xdr:rowOff>10581</xdr:rowOff>
    </xdr:to>
    <xdr:cxnSp macro="">
      <xdr:nvCxnSpPr>
        <xdr:cNvPr id="72" name="Straight Arrow Connector 71"/>
        <xdr:cNvCxnSpPr>
          <a:stCxn id="78" idx="2"/>
          <a:endCxn id="86" idx="0"/>
        </xdr:cNvCxnSpPr>
      </xdr:nvCxnSpPr>
      <xdr:spPr>
        <a:xfrm>
          <a:off x="9098254" y="5716403"/>
          <a:ext cx="3414" cy="305511"/>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4003448</xdr:colOff>
      <xdr:row>27</xdr:row>
      <xdr:rowOff>6219</xdr:rowOff>
    </xdr:from>
    <xdr:to>
      <xdr:col>2</xdr:col>
      <xdr:colOff>5825413</xdr:colOff>
      <xdr:row>32</xdr:row>
      <xdr:rowOff>33154</xdr:rowOff>
    </xdr:to>
    <xdr:sp macro="" textlink="">
      <xdr:nvSpPr>
        <xdr:cNvPr id="87" name="Rounded Rectangle 86"/>
        <xdr:cNvSpPr/>
      </xdr:nvSpPr>
      <xdr:spPr>
        <a:xfrm>
          <a:off x="5940198" y="4906302"/>
          <a:ext cx="1821965" cy="82068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it-IT" sz="1100" b="1"/>
            <a:t>Determination of the impact</a:t>
          </a:r>
          <a:r>
            <a:rPr lang="it-IT" sz="1100" b="1" baseline="0"/>
            <a:t> </a:t>
          </a:r>
        </a:p>
        <a:p>
          <a:pPr algn="ctr"/>
          <a:r>
            <a:rPr lang="it-IT" sz="800" b="0" baseline="0"/>
            <a:t>Considering confidentiality, integrity, availability</a:t>
          </a:r>
          <a:endParaRPr lang="it-IT" sz="800" b="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24</xdr:col>
      <xdr:colOff>153987</xdr:colOff>
      <xdr:row>5</xdr:row>
      <xdr:rowOff>546894</xdr:rowOff>
    </xdr:from>
    <xdr:ext cx="65" cy="172227"/>
    <xdr:sp macro="" textlink="">
      <xdr:nvSpPr>
        <xdr:cNvPr id="2" name="TextBox 1"/>
        <xdr:cNvSpPr txBox="1"/>
      </xdr:nvSpPr>
      <xdr:spPr>
        <a:xfrm>
          <a:off x="28046362" y="26900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2:G18"/>
  <sheetViews>
    <sheetView showGridLines="0" workbookViewId="0">
      <selection activeCell="D23" sqref="D23"/>
    </sheetView>
  </sheetViews>
  <sheetFormatPr defaultColWidth="8.7109375" defaultRowHeight="12.75" x14ac:dyDescent="0.2"/>
  <cols>
    <col min="1" max="16384" width="8.7109375" style="41"/>
  </cols>
  <sheetData>
    <row r="12" spans="2:7" ht="20.25" x14ac:dyDescent="0.3">
      <c r="B12" s="30" t="s">
        <v>0</v>
      </c>
      <c r="C12" s="31"/>
      <c r="D12" s="31"/>
      <c r="E12" s="31"/>
      <c r="F12" s="31"/>
      <c r="G12" s="31"/>
    </row>
    <row r="13" spans="2:7" x14ac:dyDescent="0.2">
      <c r="B13" s="32"/>
      <c r="C13" s="31"/>
      <c r="D13" s="31"/>
      <c r="E13" s="31"/>
      <c r="F13" s="31"/>
      <c r="G13" s="31"/>
    </row>
    <row r="14" spans="2:7" x14ac:dyDescent="0.2">
      <c r="B14" s="33"/>
      <c r="C14" s="31"/>
      <c r="D14" s="31"/>
      <c r="E14" s="31"/>
      <c r="F14" s="31"/>
      <c r="G14" s="31"/>
    </row>
    <row r="15" spans="2:7" x14ac:dyDescent="0.2">
      <c r="B15" s="32"/>
      <c r="C15" s="31"/>
      <c r="D15" s="31"/>
      <c r="E15" s="31"/>
      <c r="F15" s="31"/>
      <c r="G15" s="31"/>
    </row>
    <row r="16" spans="2:7" x14ac:dyDescent="0.2">
      <c r="B16" s="32"/>
      <c r="C16" s="31"/>
      <c r="D16" s="31"/>
      <c r="E16" s="31"/>
      <c r="F16" s="31"/>
      <c r="G16" s="31"/>
    </row>
    <row r="17" spans="2:7" x14ac:dyDescent="0.2">
      <c r="B17" s="32"/>
      <c r="C17" s="31"/>
      <c r="D17" s="31"/>
      <c r="E17" s="31"/>
      <c r="F17" s="31"/>
      <c r="G17" s="31"/>
    </row>
    <row r="18" spans="2:7" x14ac:dyDescent="0.2">
      <c r="B18" s="32"/>
      <c r="C18" s="31"/>
      <c r="D18" s="31"/>
      <c r="E18" s="31"/>
      <c r="F18" s="31"/>
      <c r="G18" s="31"/>
    </row>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B9BD5"/>
  </sheetPr>
  <dimension ref="B2:E13"/>
  <sheetViews>
    <sheetView showGridLines="0" zoomScale="90" zoomScaleNormal="90" workbookViewId="0">
      <pane ySplit="4" topLeftCell="A5" activePane="bottomLeft" state="frozen"/>
      <selection activeCell="D21" sqref="D21"/>
      <selection pane="bottomLeft" activeCell="C50" sqref="C50"/>
    </sheetView>
  </sheetViews>
  <sheetFormatPr defaultColWidth="8.7109375" defaultRowHeight="12.75" x14ac:dyDescent="0.2"/>
  <cols>
    <col min="1" max="1" width="2.5703125" style="40" customWidth="1"/>
    <col min="2" max="5" width="17.140625" style="40" customWidth="1"/>
    <col min="6" max="16384" width="8.7109375" style="40"/>
  </cols>
  <sheetData>
    <row r="2" spans="2:5" s="36" customFormat="1" ht="15.75" x14ac:dyDescent="0.25">
      <c r="B2" s="91" t="s">
        <v>256</v>
      </c>
    </row>
    <row r="4" spans="2:5" s="36" customFormat="1" ht="15.75" x14ac:dyDescent="0.2">
      <c r="B4" s="37" t="s">
        <v>1</v>
      </c>
      <c r="C4" s="37" t="s">
        <v>63</v>
      </c>
      <c r="D4" s="37" t="s">
        <v>2</v>
      </c>
      <c r="E4" s="37" t="s">
        <v>64</v>
      </c>
    </row>
    <row r="5" spans="2:5" ht="14.25" x14ac:dyDescent="0.2">
      <c r="B5" s="38"/>
      <c r="C5" s="38"/>
      <c r="D5" s="39"/>
      <c r="E5" s="38"/>
    </row>
    <row r="6" spans="2:5" ht="14.25" x14ac:dyDescent="0.2">
      <c r="B6" s="38"/>
      <c r="C6" s="38"/>
      <c r="D6" s="39"/>
      <c r="E6" s="38"/>
    </row>
    <row r="7" spans="2:5" ht="14.25" x14ac:dyDescent="0.2">
      <c r="B7" s="38"/>
      <c r="C7" s="38"/>
      <c r="D7" s="39"/>
      <c r="E7" s="38"/>
    </row>
    <row r="8" spans="2:5" ht="14.25" x14ac:dyDescent="0.2">
      <c r="B8" s="38"/>
      <c r="C8" s="38"/>
      <c r="D8" s="39"/>
      <c r="E8" s="38"/>
    </row>
    <row r="9" spans="2:5" ht="14.25" x14ac:dyDescent="0.2">
      <c r="B9" s="38"/>
      <c r="C9" s="38"/>
      <c r="D9" s="39"/>
      <c r="E9" s="38"/>
    </row>
    <row r="10" spans="2:5" ht="14.25" x14ac:dyDescent="0.2">
      <c r="B10" s="38"/>
      <c r="C10" s="38"/>
      <c r="D10" s="39"/>
      <c r="E10" s="38"/>
    </row>
    <row r="13" spans="2:5" x14ac:dyDescent="0.2">
      <c r="B13" s="34"/>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J118"/>
  <sheetViews>
    <sheetView showGridLines="0" zoomScale="90" zoomScaleNormal="90" workbookViewId="0">
      <pane ySplit="5" topLeftCell="A84" activePane="bottomLeft" state="frozen"/>
      <selection pane="bottomLeft" activeCell="I42" sqref="I42"/>
    </sheetView>
  </sheetViews>
  <sheetFormatPr defaultColWidth="8.7109375" defaultRowHeight="12.75" x14ac:dyDescent="0.2"/>
  <cols>
    <col min="1" max="1" width="3.140625" style="40" customWidth="1"/>
    <col min="2" max="2" width="25.85546875" style="40" customWidth="1"/>
    <col min="3" max="3" width="148.85546875" style="40" customWidth="1"/>
    <col min="4" max="4" width="20.140625" style="40" customWidth="1"/>
    <col min="5" max="16384" width="8.7109375" style="40"/>
  </cols>
  <sheetData>
    <row r="2" spans="2:3" ht="15.75" x14ac:dyDescent="0.25">
      <c r="B2" s="90" t="s">
        <v>276</v>
      </c>
    </row>
    <row r="4" spans="2:3" ht="15" x14ac:dyDescent="0.25">
      <c r="B4" s="85" t="s">
        <v>254</v>
      </c>
    </row>
    <row r="6" spans="2:3" ht="15" x14ac:dyDescent="0.2">
      <c r="B6" s="86" t="s">
        <v>235</v>
      </c>
      <c r="C6" s="87" t="s">
        <v>236</v>
      </c>
    </row>
    <row r="7" spans="2:3" ht="15" x14ac:dyDescent="0.2">
      <c r="B7" s="86" t="s">
        <v>237</v>
      </c>
      <c r="C7" s="87" t="s">
        <v>238</v>
      </c>
    </row>
    <row r="8" spans="2:3" ht="15" x14ac:dyDescent="0.2">
      <c r="B8" s="86" t="s">
        <v>239</v>
      </c>
      <c r="C8" s="87" t="s">
        <v>240</v>
      </c>
    </row>
    <row r="9" spans="2:3" ht="15" x14ac:dyDescent="0.2">
      <c r="B9" s="86" t="s">
        <v>241</v>
      </c>
      <c r="C9" s="87" t="s">
        <v>242</v>
      </c>
    </row>
    <row r="10" spans="2:3" ht="15" x14ac:dyDescent="0.2">
      <c r="B10" s="86" t="s">
        <v>243</v>
      </c>
      <c r="C10" s="87" t="s">
        <v>244</v>
      </c>
    </row>
    <row r="11" spans="2:3" ht="15" x14ac:dyDescent="0.2">
      <c r="B11" s="86" t="s">
        <v>245</v>
      </c>
      <c r="C11" s="87" t="s">
        <v>246</v>
      </c>
    </row>
    <row r="12" spans="2:3" ht="15" x14ac:dyDescent="0.2">
      <c r="B12" s="86" t="s">
        <v>247</v>
      </c>
      <c r="C12" s="87" t="s">
        <v>248</v>
      </c>
    </row>
    <row r="13" spans="2:3" ht="15" x14ac:dyDescent="0.2">
      <c r="B13" s="86" t="s">
        <v>249</v>
      </c>
      <c r="C13" s="87" t="s">
        <v>250</v>
      </c>
    </row>
    <row r="14" spans="2:3" ht="15" x14ac:dyDescent="0.2">
      <c r="B14" s="86" t="s">
        <v>251</v>
      </c>
      <c r="C14" s="87" t="s">
        <v>252</v>
      </c>
    </row>
    <row r="15" spans="2:3" ht="15" x14ac:dyDescent="0.2">
      <c r="B15" s="86" t="s">
        <v>54</v>
      </c>
      <c r="C15" s="87" t="s">
        <v>253</v>
      </c>
    </row>
    <row r="18" spans="2:4" ht="15.75" x14ac:dyDescent="0.25">
      <c r="B18" s="91" t="s">
        <v>255</v>
      </c>
    </row>
    <row r="19" spans="2:4" ht="15.75" x14ac:dyDescent="0.25">
      <c r="B19" s="91"/>
    </row>
    <row r="20" spans="2:4" ht="15.75" x14ac:dyDescent="0.3">
      <c r="B20" s="48" t="s">
        <v>277</v>
      </c>
    </row>
    <row r="21" spans="2:4" ht="20.25" x14ac:dyDescent="0.2">
      <c r="C21" s="88" t="s">
        <v>278</v>
      </c>
    </row>
    <row r="22" spans="2:4" x14ac:dyDescent="0.2">
      <c r="C22" s="60"/>
    </row>
    <row r="23" spans="2:4" x14ac:dyDescent="0.2">
      <c r="B23" s="89" t="s">
        <v>259</v>
      </c>
      <c r="C23" s="60"/>
    </row>
    <row r="24" spans="2:4" x14ac:dyDescent="0.2">
      <c r="B24" s="89" t="s">
        <v>260</v>
      </c>
    </row>
    <row r="26" spans="2:4" x14ac:dyDescent="0.2">
      <c r="C26" s="107"/>
    </row>
    <row r="28" spans="2:4" x14ac:dyDescent="0.2">
      <c r="D28" s="108"/>
    </row>
    <row r="34" spans="3:10" x14ac:dyDescent="0.2">
      <c r="J34" s="109"/>
    </row>
    <row r="35" spans="3:10" x14ac:dyDescent="0.2">
      <c r="J35" s="108"/>
    </row>
    <row r="36" spans="3:10" x14ac:dyDescent="0.2">
      <c r="J36" s="108"/>
    </row>
    <row r="37" spans="3:10" x14ac:dyDescent="0.2">
      <c r="J37" s="108"/>
    </row>
    <row r="38" spans="3:10" x14ac:dyDescent="0.2">
      <c r="J38" s="108"/>
    </row>
    <row r="39" spans="3:10" x14ac:dyDescent="0.2">
      <c r="J39" s="108"/>
    </row>
    <row r="40" spans="3:10" x14ac:dyDescent="0.2">
      <c r="J40" s="108"/>
    </row>
    <row r="41" spans="3:10" x14ac:dyDescent="0.2">
      <c r="C41" s="107"/>
      <c r="J41" s="108"/>
    </row>
    <row r="42" spans="3:10" x14ac:dyDescent="0.2">
      <c r="J42" s="108"/>
    </row>
    <row r="43" spans="3:10" x14ac:dyDescent="0.2">
      <c r="D43" s="108"/>
    </row>
    <row r="44" spans="3:10" x14ac:dyDescent="0.2">
      <c r="D44" s="108"/>
    </row>
    <row r="50" spans="2:4" ht="15.75" customHeight="1" x14ac:dyDescent="0.25">
      <c r="B50" s="91" t="s">
        <v>11</v>
      </c>
      <c r="C50" s="36"/>
      <c r="D50" s="36"/>
    </row>
    <row r="51" spans="2:4" ht="15.75" customHeight="1" x14ac:dyDescent="0.2">
      <c r="B51" s="36"/>
      <c r="C51" s="36"/>
      <c r="D51" s="36"/>
    </row>
    <row r="52" spans="2:4" ht="16.5" customHeight="1" x14ac:dyDescent="0.2">
      <c r="B52" s="37" t="s">
        <v>291</v>
      </c>
      <c r="C52" s="37" t="s">
        <v>2</v>
      </c>
      <c r="D52" s="37" t="s">
        <v>12</v>
      </c>
    </row>
    <row r="53" spans="2:4" ht="16.5" customHeight="1" x14ac:dyDescent="0.2">
      <c r="B53" s="84" t="s">
        <v>13</v>
      </c>
      <c r="C53" s="70" t="s">
        <v>218</v>
      </c>
      <c r="D53" s="42">
        <v>1</v>
      </c>
    </row>
    <row r="54" spans="2:4" ht="16.5" customHeight="1" x14ac:dyDescent="0.2">
      <c r="B54" s="84" t="s">
        <v>7</v>
      </c>
      <c r="C54" s="71" t="s">
        <v>217</v>
      </c>
      <c r="D54" s="42">
        <v>2</v>
      </c>
    </row>
    <row r="55" spans="2:4" ht="16.5" customHeight="1" x14ac:dyDescent="0.2">
      <c r="B55" s="84" t="s">
        <v>14</v>
      </c>
      <c r="C55" s="71" t="s">
        <v>219</v>
      </c>
      <c r="D55" s="42">
        <v>3</v>
      </c>
    </row>
    <row r="56" spans="2:4" ht="16.5" customHeight="1" x14ac:dyDescent="0.2">
      <c r="B56" s="84" t="s">
        <v>222</v>
      </c>
      <c r="C56" s="71" t="s">
        <v>220</v>
      </c>
      <c r="D56" s="42">
        <v>4</v>
      </c>
    </row>
    <row r="57" spans="2:4" ht="16.5" customHeight="1" x14ac:dyDescent="0.2">
      <c r="B57" s="84" t="s">
        <v>4</v>
      </c>
      <c r="C57" s="71" t="s">
        <v>221</v>
      </c>
      <c r="D57" s="42">
        <v>5</v>
      </c>
    </row>
    <row r="58" spans="2:4" ht="16.5" customHeight="1" x14ac:dyDescent="0.2">
      <c r="B58" s="84" t="s">
        <v>15</v>
      </c>
      <c r="C58" s="70" t="s">
        <v>223</v>
      </c>
      <c r="D58" s="42">
        <v>6</v>
      </c>
    </row>
    <row r="59" spans="2:4" ht="15.75" customHeight="1" x14ac:dyDescent="0.2">
      <c r="C59" s="36"/>
      <c r="D59" s="36"/>
    </row>
    <row r="60" spans="2:4" ht="15.75" customHeight="1" x14ac:dyDescent="0.25">
      <c r="B60" s="91" t="s">
        <v>99</v>
      </c>
      <c r="C60" s="36"/>
      <c r="D60" s="44"/>
    </row>
    <row r="61" spans="2:4" ht="15.75" customHeight="1" x14ac:dyDescent="0.2">
      <c r="B61" s="35"/>
      <c r="C61" s="36"/>
      <c r="D61" s="44"/>
    </row>
    <row r="62" spans="2:4" ht="15.75" customHeight="1" x14ac:dyDescent="0.2">
      <c r="B62" s="37" t="s">
        <v>293</v>
      </c>
      <c r="C62" s="37" t="s">
        <v>16</v>
      </c>
      <c r="D62" s="37" t="s">
        <v>12</v>
      </c>
    </row>
    <row r="63" spans="2:4" ht="15.75" customHeight="1" x14ac:dyDescent="0.2">
      <c r="B63" s="84" t="s">
        <v>17</v>
      </c>
      <c r="C63" s="43" t="s">
        <v>138</v>
      </c>
      <c r="D63" s="42">
        <v>6</v>
      </c>
    </row>
    <row r="64" spans="2:4" ht="15.75" customHeight="1" x14ac:dyDescent="0.2">
      <c r="B64" s="84" t="s">
        <v>18</v>
      </c>
      <c r="C64" s="43" t="s">
        <v>139</v>
      </c>
      <c r="D64" s="42">
        <v>5</v>
      </c>
    </row>
    <row r="65" spans="2:4" ht="15.75" customHeight="1" x14ac:dyDescent="0.2">
      <c r="B65" s="84" t="s">
        <v>19</v>
      </c>
      <c r="C65" s="43" t="s">
        <v>140</v>
      </c>
      <c r="D65" s="42">
        <v>4</v>
      </c>
    </row>
    <row r="66" spans="2:4" ht="15.75" customHeight="1" x14ac:dyDescent="0.2">
      <c r="B66" s="84" t="s">
        <v>20</v>
      </c>
      <c r="C66" s="43" t="s">
        <v>141</v>
      </c>
      <c r="D66" s="42">
        <v>3</v>
      </c>
    </row>
    <row r="67" spans="2:4" ht="15.75" customHeight="1" x14ac:dyDescent="0.2">
      <c r="B67" s="84" t="s">
        <v>21</v>
      </c>
      <c r="C67" s="43" t="s">
        <v>142</v>
      </c>
      <c r="D67" s="42">
        <v>2</v>
      </c>
    </row>
    <row r="68" spans="2:4" ht="15.75" customHeight="1" x14ac:dyDescent="0.2">
      <c r="B68" s="84" t="s">
        <v>22</v>
      </c>
      <c r="C68" s="43" t="s">
        <v>143</v>
      </c>
      <c r="D68" s="42">
        <v>1</v>
      </c>
    </row>
    <row r="70" spans="2:4" ht="14.25" x14ac:dyDescent="0.2">
      <c r="B70" s="36" t="s">
        <v>292</v>
      </c>
    </row>
    <row r="73" spans="2:4" ht="15.75" x14ac:dyDescent="0.25">
      <c r="B73" s="91" t="s">
        <v>257</v>
      </c>
    </row>
    <row r="74" spans="2:4" ht="15.75" x14ac:dyDescent="0.25">
      <c r="B74" s="91"/>
    </row>
    <row r="93" spans="2:3" ht="15.75" x14ac:dyDescent="0.25">
      <c r="B93" s="91" t="s">
        <v>125</v>
      </c>
    </row>
    <row r="94" spans="2:3" ht="14.25" x14ac:dyDescent="0.2">
      <c r="B94" s="45"/>
      <c r="C94" s="36"/>
    </row>
    <row r="95" spans="2:3" ht="15.75" x14ac:dyDescent="0.2">
      <c r="B95" s="37" t="s">
        <v>279</v>
      </c>
      <c r="C95" s="37" t="s">
        <v>100</v>
      </c>
    </row>
    <row r="96" spans="2:3" ht="14.25" x14ac:dyDescent="0.2">
      <c r="B96" s="92">
        <v>1</v>
      </c>
      <c r="C96" s="46" t="s">
        <v>101</v>
      </c>
    </row>
    <row r="97" spans="2:3" ht="14.25" x14ac:dyDescent="0.2">
      <c r="B97" s="92">
        <v>2</v>
      </c>
      <c r="C97" s="46" t="s">
        <v>102</v>
      </c>
    </row>
    <row r="98" spans="2:3" ht="14.25" x14ac:dyDescent="0.2">
      <c r="B98" s="92">
        <v>3</v>
      </c>
      <c r="C98" s="46" t="s">
        <v>103</v>
      </c>
    </row>
    <row r="99" spans="2:3" ht="14.25" x14ac:dyDescent="0.2">
      <c r="B99" s="92">
        <v>4</v>
      </c>
      <c r="C99" s="46" t="s">
        <v>104</v>
      </c>
    </row>
    <row r="100" spans="2:3" ht="14.25" x14ac:dyDescent="0.2">
      <c r="B100" s="92">
        <v>5</v>
      </c>
      <c r="C100" s="46" t="s">
        <v>106</v>
      </c>
    </row>
    <row r="101" spans="2:3" ht="14.25" x14ac:dyDescent="0.2">
      <c r="B101" s="92">
        <v>6</v>
      </c>
      <c r="C101" s="46" t="s">
        <v>107</v>
      </c>
    </row>
    <row r="102" spans="2:3" ht="14.25" x14ac:dyDescent="0.2">
      <c r="B102" s="92">
        <v>7</v>
      </c>
      <c r="C102" s="46" t="s">
        <v>108</v>
      </c>
    </row>
    <row r="103" spans="2:3" ht="14.25" x14ac:dyDescent="0.2">
      <c r="B103" s="92">
        <v>8</v>
      </c>
      <c r="C103" s="46" t="s">
        <v>109</v>
      </c>
    </row>
    <row r="104" spans="2:3" ht="14.25" x14ac:dyDescent="0.2">
      <c r="B104" s="92">
        <v>9</v>
      </c>
      <c r="C104" s="46" t="s">
        <v>110</v>
      </c>
    </row>
    <row r="105" spans="2:3" ht="14.25" x14ac:dyDescent="0.2">
      <c r="B105" s="92">
        <v>10</v>
      </c>
      <c r="C105" s="46" t="s">
        <v>111</v>
      </c>
    </row>
    <row r="106" spans="2:3" ht="14.25" x14ac:dyDescent="0.2">
      <c r="B106" s="92">
        <v>11</v>
      </c>
      <c r="C106" s="46" t="s">
        <v>112</v>
      </c>
    </row>
    <row r="107" spans="2:3" ht="14.25" x14ac:dyDescent="0.2">
      <c r="B107" s="92">
        <v>12</v>
      </c>
      <c r="C107" s="46" t="s">
        <v>113</v>
      </c>
    </row>
    <row r="108" spans="2:3" ht="14.25" x14ac:dyDescent="0.2">
      <c r="B108" s="92">
        <v>13</v>
      </c>
      <c r="C108" s="46" t="s">
        <v>114</v>
      </c>
    </row>
    <row r="109" spans="2:3" ht="14.25" x14ac:dyDescent="0.2">
      <c r="B109" s="92">
        <v>14</v>
      </c>
      <c r="C109" s="46" t="s">
        <v>115</v>
      </c>
    </row>
    <row r="110" spans="2:3" ht="14.25" x14ac:dyDescent="0.2">
      <c r="B110" s="92">
        <v>15</v>
      </c>
      <c r="C110" s="46" t="s">
        <v>116</v>
      </c>
    </row>
    <row r="111" spans="2:3" ht="14.25" x14ac:dyDescent="0.2">
      <c r="B111" s="92">
        <v>16</v>
      </c>
      <c r="C111" s="46" t="s">
        <v>117</v>
      </c>
    </row>
    <row r="112" spans="2:3" ht="14.25" x14ac:dyDescent="0.2">
      <c r="B112" s="92">
        <v>17</v>
      </c>
      <c r="C112" s="46" t="s">
        <v>118</v>
      </c>
    </row>
    <row r="113" spans="2:3" ht="14.25" x14ac:dyDescent="0.2">
      <c r="B113" s="92">
        <v>18</v>
      </c>
      <c r="C113" s="46" t="s">
        <v>119</v>
      </c>
    </row>
    <row r="114" spans="2:3" ht="14.25" x14ac:dyDescent="0.2">
      <c r="B114" s="92">
        <v>19</v>
      </c>
      <c r="C114" s="46" t="s">
        <v>120</v>
      </c>
    </row>
    <row r="115" spans="2:3" ht="14.25" x14ac:dyDescent="0.2">
      <c r="B115" s="92">
        <v>20</v>
      </c>
      <c r="C115" s="46" t="s">
        <v>121</v>
      </c>
    </row>
    <row r="116" spans="2:3" ht="14.25" x14ac:dyDescent="0.2">
      <c r="B116" s="92">
        <v>21</v>
      </c>
      <c r="C116" s="46" t="s">
        <v>122</v>
      </c>
    </row>
    <row r="117" spans="2:3" ht="14.25" x14ac:dyDescent="0.2">
      <c r="B117" s="93">
        <v>22</v>
      </c>
      <c r="C117" s="47" t="s">
        <v>123</v>
      </c>
    </row>
    <row r="118" spans="2:3" ht="14.25" x14ac:dyDescent="0.2">
      <c r="B118" s="93">
        <v>23</v>
      </c>
      <c r="C118" s="47" t="s">
        <v>105</v>
      </c>
    </row>
  </sheetData>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C2:AI65"/>
  <sheetViews>
    <sheetView showGridLines="0" tabSelected="1" topLeftCell="B1" zoomScale="90" zoomScaleNormal="90" workbookViewId="0">
      <pane xSplit="4" ySplit="7" topLeftCell="F8" activePane="bottomRight" state="frozen"/>
      <selection activeCell="B1" sqref="B1"/>
      <selection pane="topRight" activeCell="E1" sqref="E1"/>
      <selection pane="bottomLeft" activeCell="B8" sqref="B8"/>
      <selection pane="bottomRight" activeCell="H8" sqref="H8"/>
    </sheetView>
  </sheetViews>
  <sheetFormatPr defaultColWidth="8.7109375" defaultRowHeight="12.75" x14ac:dyDescent="0.2"/>
  <cols>
    <col min="1" max="2" width="1.85546875" style="48" customWidth="1"/>
    <col min="3" max="3" width="18.5703125" style="49" customWidth="1"/>
    <col min="4" max="4" width="18.5703125" style="48" customWidth="1"/>
    <col min="5" max="5" width="36.42578125" style="48" customWidth="1"/>
    <col min="6" max="6" width="38.7109375" style="48" customWidth="1"/>
    <col min="7" max="7" width="29.28515625" style="48" customWidth="1"/>
    <col min="8" max="22" width="18.85546875" style="48" customWidth="1"/>
    <col min="23" max="23" width="4.28515625" style="48" customWidth="1"/>
    <col min="24" max="26" width="15.5703125" style="48" customWidth="1"/>
    <col min="27" max="27" width="14.42578125" style="48" customWidth="1"/>
    <col min="28" max="16384" width="8.7109375" style="48"/>
  </cols>
  <sheetData>
    <row r="2" spans="3:35" ht="15.75" x14ac:dyDescent="0.2">
      <c r="C2" s="94" t="s">
        <v>274</v>
      </c>
    </row>
    <row r="4" spans="3:35" ht="31.5" customHeight="1" thickBot="1" x14ac:dyDescent="0.25">
      <c r="C4" s="119" t="s">
        <v>96</v>
      </c>
      <c r="D4" s="119"/>
      <c r="E4" s="119"/>
      <c r="F4" s="119"/>
      <c r="G4" s="119"/>
      <c r="H4" s="119"/>
      <c r="I4" s="119"/>
      <c r="J4" s="119"/>
      <c r="K4" s="119"/>
    </row>
    <row r="5" spans="3:35" ht="14.45" customHeight="1" x14ac:dyDescent="0.2">
      <c r="C5" s="130" t="s">
        <v>65</v>
      </c>
      <c r="D5" s="131"/>
      <c r="E5" s="131"/>
      <c r="F5" s="131"/>
      <c r="G5" s="132"/>
      <c r="H5" s="126" t="s">
        <v>54</v>
      </c>
      <c r="I5" s="127"/>
      <c r="J5" s="127"/>
      <c r="K5" s="127"/>
      <c r="L5" s="127"/>
      <c r="M5" s="127"/>
      <c r="N5" s="127"/>
      <c r="O5" s="127"/>
      <c r="P5" s="127"/>
      <c r="Q5" s="127"/>
      <c r="R5" s="127"/>
      <c r="S5" s="127"/>
      <c r="T5" s="127"/>
      <c r="U5" s="127"/>
      <c r="V5" s="128"/>
      <c r="X5" s="120" t="s">
        <v>283</v>
      </c>
      <c r="Y5" s="120" t="s">
        <v>289</v>
      </c>
      <c r="Z5" s="120" t="s">
        <v>284</v>
      </c>
      <c r="AA5" s="129" t="s">
        <v>257</v>
      </c>
      <c r="AC5" s="110" t="s">
        <v>275</v>
      </c>
      <c r="AD5" s="111"/>
      <c r="AE5" s="111"/>
      <c r="AF5" s="111"/>
      <c r="AG5" s="111"/>
      <c r="AH5" s="111"/>
      <c r="AI5" s="112"/>
    </row>
    <row r="6" spans="3:35" ht="84" x14ac:dyDescent="0.2">
      <c r="C6" s="104" t="s">
        <v>97</v>
      </c>
      <c r="D6" s="104" t="s">
        <v>23</v>
      </c>
      <c r="E6" s="104" t="s">
        <v>98</v>
      </c>
      <c r="F6" s="104" t="s">
        <v>2</v>
      </c>
      <c r="G6" s="104" t="s">
        <v>144</v>
      </c>
      <c r="H6" s="105" t="s">
        <v>162</v>
      </c>
      <c r="I6" s="105" t="s">
        <v>163</v>
      </c>
      <c r="J6" s="105" t="s">
        <v>164</v>
      </c>
      <c r="K6" s="105" t="s">
        <v>165</v>
      </c>
      <c r="L6" s="105" t="s">
        <v>137</v>
      </c>
      <c r="M6" s="105" t="s">
        <v>166</v>
      </c>
      <c r="N6" s="105" t="s">
        <v>126</v>
      </c>
      <c r="O6" s="105" t="s">
        <v>167</v>
      </c>
      <c r="P6" s="105" t="s">
        <v>168</v>
      </c>
      <c r="Q6" s="105" t="s">
        <v>169</v>
      </c>
      <c r="R6" s="105" t="s">
        <v>170</v>
      </c>
      <c r="S6" s="105" t="s">
        <v>171</v>
      </c>
      <c r="T6" s="105" t="s">
        <v>172</v>
      </c>
      <c r="U6" s="105" t="s">
        <v>173</v>
      </c>
      <c r="V6" s="105" t="s">
        <v>124</v>
      </c>
      <c r="X6" s="121"/>
      <c r="Y6" s="121"/>
      <c r="Z6" s="121"/>
      <c r="AA6" s="129"/>
      <c r="AC6" s="113"/>
      <c r="AD6" s="114"/>
      <c r="AE6" s="114"/>
      <c r="AF6" s="114"/>
      <c r="AG6" s="114"/>
      <c r="AH6" s="114"/>
      <c r="AI6" s="115"/>
    </row>
    <row r="7" spans="3:35" s="50" customFormat="1" ht="47.45" customHeight="1" thickBot="1" x14ac:dyDescent="0.25">
      <c r="C7" s="123" t="s">
        <v>290</v>
      </c>
      <c r="D7" s="124"/>
      <c r="E7" s="125"/>
      <c r="F7" s="106"/>
      <c r="G7" s="106"/>
      <c r="H7" s="82" t="s">
        <v>262</v>
      </c>
      <c r="I7" s="82" t="s">
        <v>267</v>
      </c>
      <c r="J7" s="82" t="s">
        <v>266</v>
      </c>
      <c r="K7" s="82" t="s">
        <v>265</v>
      </c>
      <c r="L7" s="82" t="s">
        <v>263</v>
      </c>
      <c r="M7" s="82" t="s">
        <v>264</v>
      </c>
      <c r="N7" s="82"/>
      <c r="O7" s="82" t="s">
        <v>269</v>
      </c>
      <c r="P7" s="82" t="s">
        <v>268</v>
      </c>
      <c r="Q7" s="82" t="s">
        <v>266</v>
      </c>
      <c r="R7" s="82" t="s">
        <v>270</v>
      </c>
      <c r="S7" s="82" t="s">
        <v>271</v>
      </c>
      <c r="T7" s="82" t="s">
        <v>272</v>
      </c>
      <c r="U7" s="82" t="s">
        <v>273</v>
      </c>
      <c r="V7" s="83" t="s">
        <v>261</v>
      </c>
      <c r="X7" s="122"/>
      <c r="Y7" s="122"/>
      <c r="Z7" s="122"/>
      <c r="AA7" s="129"/>
      <c r="AC7" s="116"/>
      <c r="AD7" s="117"/>
      <c r="AE7" s="117"/>
      <c r="AF7" s="117"/>
      <c r="AG7" s="117"/>
      <c r="AH7" s="117"/>
      <c r="AI7" s="118"/>
    </row>
    <row r="8" spans="3:35" x14ac:dyDescent="0.2">
      <c r="C8" s="62" t="s">
        <v>66</v>
      </c>
      <c r="D8" s="51" t="s">
        <v>285</v>
      </c>
      <c r="E8" s="52" t="s">
        <v>152</v>
      </c>
      <c r="F8" s="64" t="s">
        <v>286</v>
      </c>
      <c r="G8" s="61" t="s">
        <v>147</v>
      </c>
      <c r="H8" s="95">
        <v>0</v>
      </c>
      <c r="I8" s="95">
        <v>2</v>
      </c>
      <c r="J8" s="95">
        <v>4</v>
      </c>
      <c r="K8" s="95">
        <v>4</v>
      </c>
      <c r="L8" s="78">
        <v>0</v>
      </c>
      <c r="M8" s="95">
        <v>1</v>
      </c>
      <c r="N8" s="95">
        <v>0</v>
      </c>
      <c r="O8" s="95">
        <v>2</v>
      </c>
      <c r="P8" s="95">
        <v>4</v>
      </c>
      <c r="Q8" s="95">
        <v>1</v>
      </c>
      <c r="R8" s="95">
        <v>0</v>
      </c>
      <c r="S8" s="95">
        <v>4</v>
      </c>
      <c r="T8" s="95">
        <v>4</v>
      </c>
      <c r="U8" s="95">
        <v>0</v>
      </c>
      <c r="V8" s="78">
        <v>4</v>
      </c>
      <c r="X8" s="72">
        <f>'Rationale for Impact Evaluation'!G15</f>
        <v>3</v>
      </c>
      <c r="Y8" s="74">
        <f t="shared" ref="Y8:Y53" si="0">ROUNDUP(AVERAGE(H8:V8),0)</f>
        <v>2</v>
      </c>
      <c r="Z8" s="73">
        <f t="shared" ref="Z8:Z53" si="1">X8*Y8</f>
        <v>6</v>
      </c>
      <c r="AA8" s="80" t="str">
        <f>IF(Z8&lt;6.1,"Low",IF(Z8&lt;12.1,"Medium",IF(Z8&lt;20.1,"High",IF(Z8&lt;36.1,"Extreme"))))</f>
        <v>Low</v>
      </c>
    </row>
    <row r="9" spans="3:35" x14ac:dyDescent="0.2">
      <c r="C9" s="54"/>
      <c r="D9" s="54"/>
      <c r="E9" s="55" t="s">
        <v>153</v>
      </c>
      <c r="F9" s="53" t="s">
        <v>174</v>
      </c>
      <c r="G9" s="61" t="s">
        <v>147</v>
      </c>
      <c r="H9" s="95">
        <v>0</v>
      </c>
      <c r="I9" s="95">
        <v>2</v>
      </c>
      <c r="J9" s="95">
        <v>4</v>
      </c>
      <c r="K9" s="95">
        <v>4</v>
      </c>
      <c r="L9" s="78">
        <v>0</v>
      </c>
      <c r="M9" s="95">
        <v>1</v>
      </c>
      <c r="N9" s="95">
        <v>0</v>
      </c>
      <c r="O9" s="95">
        <v>2</v>
      </c>
      <c r="P9" s="95">
        <v>4</v>
      </c>
      <c r="Q9" s="95">
        <v>3</v>
      </c>
      <c r="R9" s="95">
        <v>0</v>
      </c>
      <c r="S9" s="95">
        <v>4</v>
      </c>
      <c r="T9" s="95">
        <v>4</v>
      </c>
      <c r="U9" s="95">
        <v>0</v>
      </c>
      <c r="V9" s="78">
        <v>4</v>
      </c>
      <c r="X9" s="72">
        <f>'Rationale for Impact Evaluation'!H15</f>
        <v>5</v>
      </c>
      <c r="Y9" s="74">
        <f t="shared" si="0"/>
        <v>3</v>
      </c>
      <c r="Z9" s="73">
        <f t="shared" si="1"/>
        <v>15</v>
      </c>
      <c r="AA9" s="80" t="str">
        <f t="shared" ref="AA9:AA53" si="2">IF(Z9&lt;6.1,"Low",IF(Z9&lt;12.1,"Medium",IF(Z9&lt;20.1,"High",IF(Z9&lt;36.1,"Extreme"))))</f>
        <v>High</v>
      </c>
    </row>
    <row r="10" spans="3:35" x14ac:dyDescent="0.2">
      <c r="C10" s="54"/>
      <c r="D10" s="54"/>
      <c r="E10" s="55" t="s">
        <v>176</v>
      </c>
      <c r="F10" s="53" t="s">
        <v>175</v>
      </c>
      <c r="G10" s="61" t="s">
        <v>147</v>
      </c>
      <c r="H10" s="95">
        <v>0</v>
      </c>
      <c r="I10" s="95">
        <v>2</v>
      </c>
      <c r="J10" s="95">
        <v>4</v>
      </c>
      <c r="K10" s="95">
        <v>4</v>
      </c>
      <c r="L10" s="78">
        <v>3</v>
      </c>
      <c r="M10" s="95">
        <v>1</v>
      </c>
      <c r="N10" s="95">
        <v>0</v>
      </c>
      <c r="O10" s="95">
        <v>2</v>
      </c>
      <c r="P10" s="95">
        <v>2</v>
      </c>
      <c r="Q10" s="95">
        <v>3</v>
      </c>
      <c r="R10" s="95">
        <v>2</v>
      </c>
      <c r="S10" s="95">
        <v>4</v>
      </c>
      <c r="T10" s="95">
        <v>4</v>
      </c>
      <c r="U10" s="95">
        <v>5</v>
      </c>
      <c r="V10" s="78">
        <v>4</v>
      </c>
      <c r="X10" s="72">
        <f>'Rationale for Impact Evaluation'!I15</f>
        <v>5</v>
      </c>
      <c r="Y10" s="74">
        <f t="shared" si="0"/>
        <v>3</v>
      </c>
      <c r="Z10" s="73">
        <f t="shared" si="1"/>
        <v>15</v>
      </c>
      <c r="AA10" s="80" t="str">
        <f t="shared" si="2"/>
        <v>High</v>
      </c>
    </row>
    <row r="11" spans="3:35" x14ac:dyDescent="0.2">
      <c r="C11" s="54"/>
      <c r="D11" s="54"/>
      <c r="E11" s="61" t="s">
        <v>151</v>
      </c>
      <c r="F11" s="53" t="s">
        <v>177</v>
      </c>
      <c r="G11" s="61" t="s">
        <v>147</v>
      </c>
      <c r="H11" s="78">
        <v>0</v>
      </c>
      <c r="I11" s="95">
        <v>2</v>
      </c>
      <c r="J11" s="95">
        <v>4</v>
      </c>
      <c r="K11" s="95">
        <v>4</v>
      </c>
      <c r="L11" s="78">
        <v>0</v>
      </c>
      <c r="M11" s="95">
        <v>1</v>
      </c>
      <c r="N11" s="95">
        <v>0</v>
      </c>
      <c r="O11" s="95">
        <v>2</v>
      </c>
      <c r="P11" s="78">
        <v>2</v>
      </c>
      <c r="Q11" s="95">
        <v>3</v>
      </c>
      <c r="R11" s="78">
        <v>0</v>
      </c>
      <c r="S11" s="95">
        <v>4</v>
      </c>
      <c r="T11" s="95">
        <v>4</v>
      </c>
      <c r="U11" s="95">
        <v>0</v>
      </c>
      <c r="V11" s="78">
        <v>4</v>
      </c>
      <c r="X11" s="72">
        <f>'Rationale for Impact Evaluation'!J15</f>
        <v>1</v>
      </c>
      <c r="Y11" s="74">
        <f t="shared" si="0"/>
        <v>2</v>
      </c>
      <c r="Z11" s="73">
        <f t="shared" si="1"/>
        <v>2</v>
      </c>
      <c r="AA11" s="80" t="str">
        <f t="shared" si="2"/>
        <v>Low</v>
      </c>
    </row>
    <row r="12" spans="3:35" x14ac:dyDescent="0.2">
      <c r="C12" s="56"/>
      <c r="D12" s="56"/>
      <c r="E12" s="55" t="s">
        <v>150</v>
      </c>
      <c r="F12" s="53" t="s">
        <v>178</v>
      </c>
      <c r="G12" s="61" t="s">
        <v>147</v>
      </c>
      <c r="H12" s="95">
        <v>0</v>
      </c>
      <c r="I12" s="95">
        <v>2</v>
      </c>
      <c r="J12" s="95">
        <v>4</v>
      </c>
      <c r="K12" s="95">
        <v>4</v>
      </c>
      <c r="L12" s="78">
        <v>0</v>
      </c>
      <c r="M12" s="95">
        <v>1</v>
      </c>
      <c r="N12" s="95">
        <v>0</v>
      </c>
      <c r="O12" s="95">
        <v>2</v>
      </c>
      <c r="P12" s="95">
        <v>2</v>
      </c>
      <c r="Q12" s="95">
        <v>3</v>
      </c>
      <c r="R12" s="95">
        <v>0</v>
      </c>
      <c r="S12" s="95">
        <v>4</v>
      </c>
      <c r="T12" s="95">
        <v>4</v>
      </c>
      <c r="U12" s="95">
        <v>0</v>
      </c>
      <c r="V12" s="78">
        <v>4</v>
      </c>
      <c r="X12" s="72">
        <f>'Rationale for Impact Evaluation'!K15</f>
        <v>1</v>
      </c>
      <c r="Y12" s="74">
        <f t="shared" si="0"/>
        <v>2</v>
      </c>
      <c r="Z12" s="73">
        <f t="shared" si="1"/>
        <v>2</v>
      </c>
      <c r="AA12" s="80" t="str">
        <f t="shared" si="2"/>
        <v>Low</v>
      </c>
    </row>
    <row r="13" spans="3:35" x14ac:dyDescent="0.2">
      <c r="C13" s="57" t="s">
        <v>69</v>
      </c>
      <c r="D13" s="57" t="s">
        <v>37</v>
      </c>
      <c r="E13" s="55" t="s">
        <v>70</v>
      </c>
      <c r="F13" s="53" t="s">
        <v>179</v>
      </c>
      <c r="G13" s="61" t="s">
        <v>146</v>
      </c>
      <c r="H13" s="95">
        <v>0</v>
      </c>
      <c r="I13" s="95">
        <v>2</v>
      </c>
      <c r="J13" s="95">
        <v>1</v>
      </c>
      <c r="K13" s="95">
        <v>4</v>
      </c>
      <c r="L13" s="95">
        <v>1</v>
      </c>
      <c r="M13" s="95">
        <v>1</v>
      </c>
      <c r="N13" s="95">
        <v>2</v>
      </c>
      <c r="O13" s="95">
        <v>1</v>
      </c>
      <c r="P13" s="95">
        <v>1</v>
      </c>
      <c r="Q13" s="95">
        <v>2</v>
      </c>
      <c r="R13" s="95">
        <v>2</v>
      </c>
      <c r="S13" s="95">
        <v>4</v>
      </c>
      <c r="T13" s="95">
        <v>4</v>
      </c>
      <c r="U13" s="95">
        <v>6</v>
      </c>
      <c r="V13" s="78">
        <v>0</v>
      </c>
      <c r="X13" s="72">
        <f>'Rationale for Impact Evaluation'!L15</f>
        <v>3</v>
      </c>
      <c r="Y13" s="74">
        <f t="shared" si="0"/>
        <v>3</v>
      </c>
      <c r="Z13" s="73">
        <f t="shared" si="1"/>
        <v>9</v>
      </c>
      <c r="AA13" s="80" t="str">
        <f t="shared" si="2"/>
        <v>Medium</v>
      </c>
    </row>
    <row r="14" spans="3:35" x14ac:dyDescent="0.2">
      <c r="C14" s="54"/>
      <c r="D14" s="54"/>
      <c r="E14" s="55" t="s">
        <v>71</v>
      </c>
      <c r="F14" s="53" t="s">
        <v>180</v>
      </c>
      <c r="G14" s="61" t="s">
        <v>146</v>
      </c>
      <c r="H14" s="95">
        <v>0</v>
      </c>
      <c r="I14" s="95">
        <v>2</v>
      </c>
      <c r="J14" s="95">
        <v>1</v>
      </c>
      <c r="K14" s="95">
        <v>4</v>
      </c>
      <c r="L14" s="95">
        <v>1</v>
      </c>
      <c r="M14" s="95">
        <v>1</v>
      </c>
      <c r="N14" s="95">
        <v>2</v>
      </c>
      <c r="O14" s="95">
        <v>1</v>
      </c>
      <c r="P14" s="95">
        <v>1</v>
      </c>
      <c r="Q14" s="95">
        <v>1</v>
      </c>
      <c r="R14" s="95">
        <v>1</v>
      </c>
      <c r="S14" s="95">
        <v>2</v>
      </c>
      <c r="T14" s="95">
        <v>2</v>
      </c>
      <c r="U14" s="95">
        <v>0</v>
      </c>
      <c r="V14" s="78">
        <v>0</v>
      </c>
      <c r="X14" s="72">
        <f>'Rationale for Impact Evaluation'!M15</f>
        <v>3</v>
      </c>
      <c r="Y14" s="74">
        <f t="shared" si="0"/>
        <v>2</v>
      </c>
      <c r="Z14" s="73">
        <f t="shared" si="1"/>
        <v>6</v>
      </c>
      <c r="AA14" s="80" t="str">
        <f t="shared" si="2"/>
        <v>Low</v>
      </c>
    </row>
    <row r="15" spans="3:35" x14ac:dyDescent="0.2">
      <c r="C15" s="54"/>
      <c r="D15" s="54"/>
      <c r="E15" s="55" t="s">
        <v>145</v>
      </c>
      <c r="F15" s="53" t="s">
        <v>181</v>
      </c>
      <c r="G15" s="61" t="s">
        <v>146</v>
      </c>
      <c r="H15" s="95">
        <v>0</v>
      </c>
      <c r="I15" s="95">
        <v>2</v>
      </c>
      <c r="J15" s="95">
        <v>1</v>
      </c>
      <c r="K15" s="95">
        <v>4</v>
      </c>
      <c r="L15" s="95">
        <v>1</v>
      </c>
      <c r="M15" s="95">
        <v>1</v>
      </c>
      <c r="N15" s="95">
        <v>2</v>
      </c>
      <c r="O15" s="95">
        <v>1</v>
      </c>
      <c r="P15" s="95">
        <v>1</v>
      </c>
      <c r="Q15" s="95">
        <v>1</v>
      </c>
      <c r="R15" s="95">
        <v>1</v>
      </c>
      <c r="S15" s="95">
        <v>2</v>
      </c>
      <c r="T15" s="95">
        <v>2</v>
      </c>
      <c r="U15" s="95">
        <v>0</v>
      </c>
      <c r="V15" s="78">
        <v>0</v>
      </c>
      <c r="X15" s="72">
        <f>'Rationale for Impact Evaluation'!N15</f>
        <v>3</v>
      </c>
      <c r="Y15" s="74">
        <f t="shared" si="0"/>
        <v>2</v>
      </c>
      <c r="Z15" s="73">
        <f t="shared" si="1"/>
        <v>6</v>
      </c>
      <c r="AA15" s="80" t="str">
        <f t="shared" si="2"/>
        <v>Low</v>
      </c>
    </row>
    <row r="16" spans="3:35" x14ac:dyDescent="0.2">
      <c r="C16" s="54"/>
      <c r="D16" s="54"/>
      <c r="E16" s="55" t="s">
        <v>72</v>
      </c>
      <c r="F16" s="53" t="s">
        <v>182</v>
      </c>
      <c r="G16" s="61" t="s">
        <v>146</v>
      </c>
      <c r="H16" s="95">
        <v>0</v>
      </c>
      <c r="I16" s="95">
        <v>2</v>
      </c>
      <c r="J16" s="95">
        <v>0</v>
      </c>
      <c r="K16" s="95">
        <v>4</v>
      </c>
      <c r="L16" s="95">
        <v>0</v>
      </c>
      <c r="M16" s="95">
        <v>0</v>
      </c>
      <c r="N16" s="95">
        <v>2</v>
      </c>
      <c r="O16" s="95">
        <v>1</v>
      </c>
      <c r="P16" s="95">
        <v>1</v>
      </c>
      <c r="Q16" s="95">
        <v>1</v>
      </c>
      <c r="R16" s="95">
        <v>1</v>
      </c>
      <c r="S16" s="95">
        <v>2</v>
      </c>
      <c r="T16" s="95">
        <v>2</v>
      </c>
      <c r="U16" s="95">
        <v>0</v>
      </c>
      <c r="V16" s="78">
        <v>0</v>
      </c>
      <c r="X16" s="72">
        <f>'Rationale for Impact Evaluation'!O15</f>
        <v>3</v>
      </c>
      <c r="Y16" s="74">
        <f t="shared" si="0"/>
        <v>2</v>
      </c>
      <c r="Z16" s="73">
        <f t="shared" si="1"/>
        <v>6</v>
      </c>
      <c r="AA16" s="80" t="str">
        <f t="shared" si="2"/>
        <v>Low</v>
      </c>
    </row>
    <row r="17" spans="3:27" x14ac:dyDescent="0.2">
      <c r="C17" s="54"/>
      <c r="D17" s="54"/>
      <c r="E17" s="77" t="s">
        <v>67</v>
      </c>
      <c r="F17" s="78" t="s">
        <v>183</v>
      </c>
      <c r="G17" s="61" t="s">
        <v>146</v>
      </c>
      <c r="H17" s="95">
        <v>0</v>
      </c>
      <c r="I17" s="95">
        <v>2</v>
      </c>
      <c r="J17" s="95">
        <v>0</v>
      </c>
      <c r="K17" s="95">
        <v>4</v>
      </c>
      <c r="L17" s="95">
        <v>0</v>
      </c>
      <c r="M17" s="95">
        <v>0</v>
      </c>
      <c r="N17" s="95">
        <v>2</v>
      </c>
      <c r="O17" s="95">
        <v>1</v>
      </c>
      <c r="P17" s="95">
        <v>1</v>
      </c>
      <c r="Q17" s="95">
        <v>1</v>
      </c>
      <c r="R17" s="95">
        <v>1</v>
      </c>
      <c r="S17" s="95">
        <v>2</v>
      </c>
      <c r="T17" s="95">
        <v>2</v>
      </c>
      <c r="U17" s="95">
        <v>0</v>
      </c>
      <c r="V17" s="78">
        <v>0</v>
      </c>
      <c r="X17" s="72">
        <f>'Rationale for Impact Evaluation'!P15</f>
        <v>3</v>
      </c>
      <c r="Y17" s="74">
        <f t="shared" si="0"/>
        <v>2</v>
      </c>
      <c r="Z17" s="73">
        <f t="shared" si="1"/>
        <v>6</v>
      </c>
      <c r="AA17" s="80" t="str">
        <f t="shared" si="2"/>
        <v>Low</v>
      </c>
    </row>
    <row r="18" spans="3:27" x14ac:dyDescent="0.2">
      <c r="C18" s="54"/>
      <c r="D18" s="54"/>
      <c r="E18" s="55" t="s">
        <v>73</v>
      </c>
      <c r="F18" s="53" t="s">
        <v>184</v>
      </c>
      <c r="G18" s="61" t="s">
        <v>146</v>
      </c>
      <c r="H18" s="95">
        <v>0</v>
      </c>
      <c r="I18" s="95">
        <v>2</v>
      </c>
      <c r="J18" s="95">
        <v>1</v>
      </c>
      <c r="K18" s="95">
        <v>4</v>
      </c>
      <c r="L18" s="95">
        <v>1</v>
      </c>
      <c r="M18" s="95">
        <v>1</v>
      </c>
      <c r="N18" s="95">
        <v>2</v>
      </c>
      <c r="O18" s="95">
        <v>1</v>
      </c>
      <c r="P18" s="95">
        <v>1</v>
      </c>
      <c r="Q18" s="95">
        <v>1</v>
      </c>
      <c r="R18" s="95">
        <v>1</v>
      </c>
      <c r="S18" s="95">
        <v>2</v>
      </c>
      <c r="T18" s="95">
        <v>2</v>
      </c>
      <c r="U18" s="95">
        <v>0</v>
      </c>
      <c r="V18" s="78">
        <v>0</v>
      </c>
      <c r="X18" s="72">
        <f>'Rationale for Impact Evaluation'!Q15</f>
        <v>3</v>
      </c>
      <c r="Y18" s="74">
        <f t="shared" si="0"/>
        <v>2</v>
      </c>
      <c r="Z18" s="73">
        <f t="shared" si="1"/>
        <v>6</v>
      </c>
      <c r="AA18" s="80" t="str">
        <f t="shared" si="2"/>
        <v>Low</v>
      </c>
    </row>
    <row r="19" spans="3:27" x14ac:dyDescent="0.2">
      <c r="C19" s="54"/>
      <c r="D19" s="54"/>
      <c r="E19" s="55" t="s">
        <v>74</v>
      </c>
      <c r="F19" s="53" t="s">
        <v>185</v>
      </c>
      <c r="G19" s="61" t="s">
        <v>146</v>
      </c>
      <c r="H19" s="95">
        <v>0</v>
      </c>
      <c r="I19" s="95">
        <v>2</v>
      </c>
      <c r="J19" s="95">
        <v>1</v>
      </c>
      <c r="K19" s="95">
        <v>4</v>
      </c>
      <c r="L19" s="95">
        <v>1</v>
      </c>
      <c r="M19" s="95">
        <v>1</v>
      </c>
      <c r="N19" s="95">
        <v>2</v>
      </c>
      <c r="O19" s="95">
        <v>1</v>
      </c>
      <c r="P19" s="95">
        <v>1</v>
      </c>
      <c r="Q19" s="95">
        <v>1</v>
      </c>
      <c r="R19" s="95">
        <v>1</v>
      </c>
      <c r="S19" s="95">
        <v>2</v>
      </c>
      <c r="T19" s="95">
        <v>2</v>
      </c>
      <c r="U19" s="95">
        <v>0</v>
      </c>
      <c r="V19" s="78">
        <v>0</v>
      </c>
      <c r="X19" s="72">
        <f>'Rationale for Impact Evaluation'!R15</f>
        <v>3</v>
      </c>
      <c r="Y19" s="74">
        <f t="shared" si="0"/>
        <v>2</v>
      </c>
      <c r="Z19" s="73">
        <f t="shared" si="1"/>
        <v>6</v>
      </c>
      <c r="AA19" s="80" t="str">
        <f t="shared" si="2"/>
        <v>Low</v>
      </c>
    </row>
    <row r="20" spans="3:27" x14ac:dyDescent="0.2">
      <c r="C20" s="54"/>
      <c r="D20" s="54"/>
      <c r="E20" s="55" t="s">
        <v>75</v>
      </c>
      <c r="F20" s="53" t="s">
        <v>186</v>
      </c>
      <c r="G20" s="61" t="s">
        <v>146</v>
      </c>
      <c r="H20" s="95">
        <v>0</v>
      </c>
      <c r="I20" s="95">
        <v>2</v>
      </c>
      <c r="J20" s="95">
        <v>0</v>
      </c>
      <c r="K20" s="95">
        <v>4</v>
      </c>
      <c r="L20" s="95">
        <v>0</v>
      </c>
      <c r="M20" s="95">
        <v>0</v>
      </c>
      <c r="N20" s="95">
        <v>2</v>
      </c>
      <c r="O20" s="95">
        <v>1</v>
      </c>
      <c r="P20" s="95">
        <v>1</v>
      </c>
      <c r="Q20" s="95">
        <v>1</v>
      </c>
      <c r="R20" s="95">
        <v>1</v>
      </c>
      <c r="S20" s="95">
        <v>2</v>
      </c>
      <c r="T20" s="95">
        <v>2</v>
      </c>
      <c r="U20" s="95">
        <v>0</v>
      </c>
      <c r="V20" s="78">
        <v>0</v>
      </c>
      <c r="X20" s="72">
        <f>'Rationale for Impact Evaluation'!S15</f>
        <v>3</v>
      </c>
      <c r="Y20" s="74">
        <f t="shared" si="0"/>
        <v>2</v>
      </c>
      <c r="Z20" s="73">
        <f t="shared" si="1"/>
        <v>6</v>
      </c>
      <c r="AA20" s="80" t="str">
        <f t="shared" si="2"/>
        <v>Low</v>
      </c>
    </row>
    <row r="21" spans="3:27" x14ac:dyDescent="0.2">
      <c r="C21" s="57" t="s">
        <v>69</v>
      </c>
      <c r="D21" s="57" t="s">
        <v>76</v>
      </c>
      <c r="E21" s="55" t="s">
        <v>77</v>
      </c>
      <c r="F21" s="53" t="s">
        <v>187</v>
      </c>
      <c r="G21" s="61" t="s">
        <v>146</v>
      </c>
      <c r="H21" s="95">
        <v>0</v>
      </c>
      <c r="I21" s="95">
        <v>2</v>
      </c>
      <c r="J21" s="95">
        <v>1</v>
      </c>
      <c r="K21" s="95">
        <v>4</v>
      </c>
      <c r="L21" s="95">
        <v>1</v>
      </c>
      <c r="M21" s="95">
        <v>1</v>
      </c>
      <c r="N21" s="95">
        <v>2</v>
      </c>
      <c r="O21" s="95">
        <v>1</v>
      </c>
      <c r="P21" s="95">
        <v>1</v>
      </c>
      <c r="Q21" s="95">
        <v>2</v>
      </c>
      <c r="R21" s="95">
        <v>2</v>
      </c>
      <c r="S21" s="95">
        <v>4</v>
      </c>
      <c r="T21" s="95">
        <v>4</v>
      </c>
      <c r="U21" s="95">
        <v>0</v>
      </c>
      <c r="V21" s="78">
        <v>0</v>
      </c>
      <c r="X21" s="72">
        <f>'Rationale for Impact Evaluation'!T15</f>
        <v>3</v>
      </c>
      <c r="Y21" s="74">
        <f t="shared" si="0"/>
        <v>2</v>
      </c>
      <c r="Z21" s="73">
        <f t="shared" si="1"/>
        <v>6</v>
      </c>
      <c r="AA21" s="80" t="str">
        <f t="shared" si="2"/>
        <v>Low</v>
      </c>
    </row>
    <row r="22" spans="3:27" x14ac:dyDescent="0.2">
      <c r="C22" s="54"/>
      <c r="D22" s="54"/>
      <c r="E22" s="55" t="s">
        <v>78</v>
      </c>
      <c r="F22" s="53" t="s">
        <v>188</v>
      </c>
      <c r="G22" s="61" t="s">
        <v>146</v>
      </c>
      <c r="H22" s="95">
        <v>0</v>
      </c>
      <c r="I22" s="95">
        <v>2</v>
      </c>
      <c r="J22" s="95">
        <v>1</v>
      </c>
      <c r="K22" s="95">
        <v>4</v>
      </c>
      <c r="L22" s="95">
        <v>1</v>
      </c>
      <c r="M22" s="95">
        <v>1</v>
      </c>
      <c r="N22" s="95">
        <v>2</v>
      </c>
      <c r="O22" s="95">
        <v>1</v>
      </c>
      <c r="P22" s="95">
        <v>1</v>
      </c>
      <c r="Q22" s="95">
        <v>2</v>
      </c>
      <c r="R22" s="95">
        <v>2</v>
      </c>
      <c r="S22" s="95">
        <v>4</v>
      </c>
      <c r="T22" s="95">
        <v>4</v>
      </c>
      <c r="U22" s="95">
        <v>0</v>
      </c>
      <c r="V22" s="78">
        <v>0</v>
      </c>
      <c r="X22" s="72">
        <f>'Rationale for Impact Evaluation'!U15</f>
        <v>3</v>
      </c>
      <c r="Y22" s="74">
        <f t="shared" si="0"/>
        <v>2</v>
      </c>
      <c r="Z22" s="73">
        <f t="shared" si="1"/>
        <v>6</v>
      </c>
      <c r="AA22" s="80" t="str">
        <f t="shared" si="2"/>
        <v>Low</v>
      </c>
    </row>
    <row r="23" spans="3:27" x14ac:dyDescent="0.2">
      <c r="C23" s="54"/>
      <c r="D23" s="54"/>
      <c r="E23" s="55" t="s">
        <v>79</v>
      </c>
      <c r="F23" s="53" t="s">
        <v>189</v>
      </c>
      <c r="G23" s="61" t="s">
        <v>146</v>
      </c>
      <c r="H23" s="95">
        <v>0</v>
      </c>
      <c r="I23" s="95">
        <v>2</v>
      </c>
      <c r="J23" s="95">
        <v>1</v>
      </c>
      <c r="K23" s="95">
        <v>4</v>
      </c>
      <c r="L23" s="95">
        <v>1</v>
      </c>
      <c r="M23" s="95">
        <v>1</v>
      </c>
      <c r="N23" s="95">
        <v>2</v>
      </c>
      <c r="O23" s="95">
        <v>1</v>
      </c>
      <c r="P23" s="95">
        <v>1</v>
      </c>
      <c r="Q23" s="95">
        <v>2</v>
      </c>
      <c r="R23" s="95">
        <v>2</v>
      </c>
      <c r="S23" s="95">
        <v>4</v>
      </c>
      <c r="T23" s="95">
        <v>4</v>
      </c>
      <c r="U23" s="95">
        <v>0</v>
      </c>
      <c r="V23" s="78">
        <v>0</v>
      </c>
      <c r="X23" s="72">
        <f>'Rationale for Impact Evaluation'!V15</f>
        <v>3</v>
      </c>
      <c r="Y23" s="74">
        <f t="shared" si="0"/>
        <v>2</v>
      </c>
      <c r="Z23" s="73">
        <f t="shared" si="1"/>
        <v>6</v>
      </c>
      <c r="AA23" s="80" t="str">
        <f t="shared" si="2"/>
        <v>Low</v>
      </c>
    </row>
    <row r="24" spans="3:27" x14ac:dyDescent="0.2">
      <c r="C24" s="54"/>
      <c r="D24" s="54"/>
      <c r="E24" s="55" t="s">
        <v>80</v>
      </c>
      <c r="F24" s="53" t="s">
        <v>190</v>
      </c>
      <c r="G24" s="61" t="s">
        <v>146</v>
      </c>
      <c r="H24" s="95">
        <v>0</v>
      </c>
      <c r="I24" s="95">
        <v>2</v>
      </c>
      <c r="J24" s="95">
        <v>1</v>
      </c>
      <c r="K24" s="95">
        <v>4</v>
      </c>
      <c r="L24" s="95">
        <v>1</v>
      </c>
      <c r="M24" s="95">
        <v>1</v>
      </c>
      <c r="N24" s="95">
        <v>2</v>
      </c>
      <c r="O24" s="95">
        <v>1</v>
      </c>
      <c r="P24" s="95">
        <v>1</v>
      </c>
      <c r="Q24" s="95">
        <v>2</v>
      </c>
      <c r="R24" s="95">
        <v>2</v>
      </c>
      <c r="S24" s="95">
        <v>4</v>
      </c>
      <c r="T24" s="95">
        <v>4</v>
      </c>
      <c r="U24" s="95">
        <v>0</v>
      </c>
      <c r="V24" s="78">
        <v>0</v>
      </c>
      <c r="X24" s="72">
        <f>'Rationale for Impact Evaluation'!W15</f>
        <v>3</v>
      </c>
      <c r="Y24" s="74">
        <f t="shared" si="0"/>
        <v>2</v>
      </c>
      <c r="Z24" s="73">
        <f t="shared" si="1"/>
        <v>6</v>
      </c>
      <c r="AA24" s="80" t="str">
        <f t="shared" si="2"/>
        <v>Low</v>
      </c>
    </row>
    <row r="25" spans="3:27" x14ac:dyDescent="0.2">
      <c r="C25" s="54"/>
      <c r="D25" s="54"/>
      <c r="E25" s="55" t="s">
        <v>81</v>
      </c>
      <c r="F25" s="53" t="s">
        <v>191</v>
      </c>
      <c r="G25" s="61" t="s">
        <v>146</v>
      </c>
      <c r="H25" s="95">
        <v>0</v>
      </c>
      <c r="I25" s="95">
        <v>2</v>
      </c>
      <c r="J25" s="95">
        <v>1</v>
      </c>
      <c r="K25" s="95">
        <v>4</v>
      </c>
      <c r="L25" s="95">
        <v>1</v>
      </c>
      <c r="M25" s="95">
        <v>1</v>
      </c>
      <c r="N25" s="95">
        <v>2</v>
      </c>
      <c r="O25" s="95">
        <v>1</v>
      </c>
      <c r="P25" s="95">
        <v>1</v>
      </c>
      <c r="Q25" s="95">
        <v>2</v>
      </c>
      <c r="R25" s="95">
        <v>2</v>
      </c>
      <c r="S25" s="95">
        <v>4</v>
      </c>
      <c r="T25" s="95">
        <v>4</v>
      </c>
      <c r="U25" s="95">
        <v>0</v>
      </c>
      <c r="V25" s="78">
        <v>0</v>
      </c>
      <c r="X25" s="72">
        <f>'Rationale for Impact Evaluation'!X15</f>
        <v>3</v>
      </c>
      <c r="Y25" s="74">
        <f t="shared" si="0"/>
        <v>2</v>
      </c>
      <c r="Z25" s="73">
        <f t="shared" si="1"/>
        <v>6</v>
      </c>
      <c r="AA25" s="80" t="str">
        <f t="shared" si="2"/>
        <v>Low</v>
      </c>
    </row>
    <row r="26" spans="3:27" x14ac:dyDescent="0.2">
      <c r="C26" s="54"/>
      <c r="D26" s="54"/>
      <c r="E26" s="55" t="s">
        <v>82</v>
      </c>
      <c r="F26" s="53" t="s">
        <v>192</v>
      </c>
      <c r="G26" s="61" t="s">
        <v>146</v>
      </c>
      <c r="H26" s="95">
        <v>0</v>
      </c>
      <c r="I26" s="95">
        <v>2</v>
      </c>
      <c r="J26" s="95">
        <v>0</v>
      </c>
      <c r="K26" s="95">
        <v>3</v>
      </c>
      <c r="L26" s="95">
        <v>0</v>
      </c>
      <c r="M26" s="95">
        <v>0</v>
      </c>
      <c r="N26" s="95">
        <v>2</v>
      </c>
      <c r="O26" s="95">
        <v>1</v>
      </c>
      <c r="P26" s="95">
        <v>1</v>
      </c>
      <c r="Q26" s="95">
        <v>1</v>
      </c>
      <c r="R26" s="95">
        <v>1</v>
      </c>
      <c r="S26" s="95">
        <v>1</v>
      </c>
      <c r="T26" s="95">
        <v>2</v>
      </c>
      <c r="U26" s="95">
        <v>0</v>
      </c>
      <c r="V26" s="78">
        <v>0</v>
      </c>
      <c r="X26" s="72">
        <f>'Rationale for Impact Evaluation'!Y15</f>
        <v>3</v>
      </c>
      <c r="Y26" s="74">
        <f t="shared" si="0"/>
        <v>1</v>
      </c>
      <c r="Z26" s="73">
        <f t="shared" si="1"/>
        <v>3</v>
      </c>
      <c r="AA26" s="80" t="str">
        <f t="shared" si="2"/>
        <v>Low</v>
      </c>
    </row>
    <row r="27" spans="3:27" x14ac:dyDescent="0.2">
      <c r="C27" s="57" t="s">
        <v>69</v>
      </c>
      <c r="D27" s="57" t="s">
        <v>83</v>
      </c>
      <c r="E27" s="55" t="s">
        <v>84</v>
      </c>
      <c r="F27" s="53" t="s">
        <v>193</v>
      </c>
      <c r="G27" s="61" t="s">
        <v>146</v>
      </c>
      <c r="H27" s="95">
        <v>0</v>
      </c>
      <c r="I27" s="95">
        <v>2</v>
      </c>
      <c r="J27" s="95">
        <v>1</v>
      </c>
      <c r="K27" s="95">
        <v>4</v>
      </c>
      <c r="L27" s="95">
        <v>1</v>
      </c>
      <c r="M27" s="95">
        <v>1</v>
      </c>
      <c r="N27" s="95">
        <v>2</v>
      </c>
      <c r="O27" s="95">
        <v>1</v>
      </c>
      <c r="P27" s="95">
        <v>1</v>
      </c>
      <c r="Q27" s="95">
        <v>2</v>
      </c>
      <c r="R27" s="95">
        <v>2</v>
      </c>
      <c r="S27" s="95">
        <v>4</v>
      </c>
      <c r="T27" s="95">
        <v>4</v>
      </c>
      <c r="U27" s="95">
        <v>0</v>
      </c>
      <c r="V27" s="78">
        <v>0</v>
      </c>
      <c r="X27" s="72">
        <f>'Rationale for Impact Evaluation'!Z15</f>
        <v>6</v>
      </c>
      <c r="Y27" s="74">
        <f t="shared" si="0"/>
        <v>2</v>
      </c>
      <c r="Z27" s="73">
        <f t="shared" si="1"/>
        <v>12</v>
      </c>
      <c r="AA27" s="80" t="str">
        <f t="shared" si="2"/>
        <v>Medium</v>
      </c>
    </row>
    <row r="28" spans="3:27" x14ac:dyDescent="0.2">
      <c r="C28" s="54"/>
      <c r="D28" s="54"/>
      <c r="E28" s="55" t="s">
        <v>85</v>
      </c>
      <c r="F28" s="53" t="s">
        <v>194</v>
      </c>
      <c r="G28" s="61" t="s">
        <v>146</v>
      </c>
      <c r="H28" s="95">
        <v>0</v>
      </c>
      <c r="I28" s="95">
        <v>2</v>
      </c>
      <c r="J28" s="95">
        <v>1</v>
      </c>
      <c r="K28" s="95">
        <v>4</v>
      </c>
      <c r="L28" s="95">
        <v>1</v>
      </c>
      <c r="M28" s="95">
        <v>1</v>
      </c>
      <c r="N28" s="95">
        <v>2</v>
      </c>
      <c r="O28" s="95">
        <v>1</v>
      </c>
      <c r="P28" s="95">
        <v>1</v>
      </c>
      <c r="Q28" s="95">
        <v>2</v>
      </c>
      <c r="R28" s="95">
        <v>2</v>
      </c>
      <c r="S28" s="95">
        <v>4</v>
      </c>
      <c r="T28" s="95">
        <v>4</v>
      </c>
      <c r="U28" s="95">
        <v>0</v>
      </c>
      <c r="V28" s="78">
        <v>0</v>
      </c>
      <c r="X28" s="72">
        <f>'Rationale for Impact Evaluation'!AA15</f>
        <v>6</v>
      </c>
      <c r="Y28" s="74">
        <f t="shared" si="0"/>
        <v>2</v>
      </c>
      <c r="Z28" s="73">
        <f t="shared" si="1"/>
        <v>12</v>
      </c>
      <c r="AA28" s="80" t="str">
        <f t="shared" si="2"/>
        <v>Medium</v>
      </c>
    </row>
    <row r="29" spans="3:27" x14ac:dyDescent="0.2">
      <c r="C29" s="54"/>
      <c r="D29" s="54"/>
      <c r="E29" s="55" t="s">
        <v>86</v>
      </c>
      <c r="F29" s="53" t="s">
        <v>195</v>
      </c>
      <c r="G29" s="61" t="s">
        <v>146</v>
      </c>
      <c r="H29" s="95">
        <v>0</v>
      </c>
      <c r="I29" s="95">
        <v>2</v>
      </c>
      <c r="J29" s="95">
        <v>1</v>
      </c>
      <c r="K29" s="95">
        <v>4</v>
      </c>
      <c r="L29" s="95">
        <v>1</v>
      </c>
      <c r="M29" s="95">
        <v>1</v>
      </c>
      <c r="N29" s="95">
        <v>2</v>
      </c>
      <c r="O29" s="95">
        <v>1</v>
      </c>
      <c r="P29" s="95">
        <v>1</v>
      </c>
      <c r="Q29" s="95">
        <v>2</v>
      </c>
      <c r="R29" s="95">
        <v>2</v>
      </c>
      <c r="S29" s="95">
        <v>4</v>
      </c>
      <c r="T29" s="95">
        <v>4</v>
      </c>
      <c r="U29" s="95">
        <v>0</v>
      </c>
      <c r="V29" s="78">
        <v>0</v>
      </c>
      <c r="X29" s="72">
        <f>'Rationale for Impact Evaluation'!AB15</f>
        <v>6</v>
      </c>
      <c r="Y29" s="74">
        <f t="shared" si="0"/>
        <v>2</v>
      </c>
      <c r="Z29" s="73">
        <f t="shared" si="1"/>
        <v>12</v>
      </c>
      <c r="AA29" s="80" t="str">
        <f t="shared" si="2"/>
        <v>Medium</v>
      </c>
    </row>
    <row r="30" spans="3:27" x14ac:dyDescent="0.2">
      <c r="C30" s="54"/>
      <c r="D30" s="54"/>
      <c r="E30" s="55" t="s">
        <v>87</v>
      </c>
      <c r="F30" s="53" t="s">
        <v>196</v>
      </c>
      <c r="G30" s="61" t="s">
        <v>146</v>
      </c>
      <c r="H30" s="95">
        <v>0</v>
      </c>
      <c r="I30" s="95">
        <v>2</v>
      </c>
      <c r="J30" s="95">
        <v>1</v>
      </c>
      <c r="K30" s="95">
        <v>4</v>
      </c>
      <c r="L30" s="95">
        <v>1</v>
      </c>
      <c r="M30" s="95">
        <v>1</v>
      </c>
      <c r="N30" s="95">
        <v>2</v>
      </c>
      <c r="O30" s="95">
        <v>1</v>
      </c>
      <c r="P30" s="95">
        <v>1</v>
      </c>
      <c r="Q30" s="95">
        <v>2</v>
      </c>
      <c r="R30" s="95">
        <v>2</v>
      </c>
      <c r="S30" s="95">
        <v>4</v>
      </c>
      <c r="T30" s="95">
        <v>4</v>
      </c>
      <c r="U30" s="95">
        <v>0</v>
      </c>
      <c r="V30" s="78">
        <v>0</v>
      </c>
      <c r="X30" s="72">
        <f>'Rationale for Impact Evaluation'!AC15</f>
        <v>6</v>
      </c>
      <c r="Y30" s="74">
        <f t="shared" si="0"/>
        <v>2</v>
      </c>
      <c r="Z30" s="73">
        <f t="shared" si="1"/>
        <v>12</v>
      </c>
      <c r="AA30" s="80" t="str">
        <f t="shared" si="2"/>
        <v>Medium</v>
      </c>
    </row>
    <row r="31" spans="3:27" x14ac:dyDescent="0.2">
      <c r="C31" s="54"/>
      <c r="D31" s="54"/>
      <c r="E31" s="55" t="s">
        <v>231</v>
      </c>
      <c r="F31" s="53" t="s">
        <v>233</v>
      </c>
      <c r="G31" s="61" t="s">
        <v>146</v>
      </c>
      <c r="H31" s="95">
        <v>0</v>
      </c>
      <c r="I31" s="95">
        <v>2</v>
      </c>
      <c r="J31" s="95">
        <v>1</v>
      </c>
      <c r="K31" s="95">
        <v>4</v>
      </c>
      <c r="L31" s="95">
        <v>1</v>
      </c>
      <c r="M31" s="95">
        <v>1</v>
      </c>
      <c r="N31" s="95">
        <v>2</v>
      </c>
      <c r="O31" s="95">
        <v>1</v>
      </c>
      <c r="P31" s="95">
        <v>1</v>
      </c>
      <c r="Q31" s="95">
        <v>2</v>
      </c>
      <c r="R31" s="95">
        <v>2</v>
      </c>
      <c r="S31" s="95">
        <v>4</v>
      </c>
      <c r="T31" s="95">
        <v>4</v>
      </c>
      <c r="U31" s="95">
        <v>0</v>
      </c>
      <c r="V31" s="78">
        <v>0</v>
      </c>
      <c r="X31" s="72">
        <f>'Rationale for Impact Evaluation'!AD15</f>
        <v>6</v>
      </c>
      <c r="Y31" s="74">
        <f t="shared" si="0"/>
        <v>2</v>
      </c>
      <c r="Z31" s="73">
        <f t="shared" si="1"/>
        <v>12</v>
      </c>
      <c r="AA31" s="80" t="str">
        <f t="shared" si="2"/>
        <v>Medium</v>
      </c>
    </row>
    <row r="32" spans="3:27" x14ac:dyDescent="0.2">
      <c r="C32" s="54"/>
      <c r="D32" s="54"/>
      <c r="E32" s="55" t="s">
        <v>89</v>
      </c>
      <c r="F32" s="53" t="s">
        <v>197</v>
      </c>
      <c r="G32" s="61" t="s">
        <v>146</v>
      </c>
      <c r="H32" s="95">
        <v>0</v>
      </c>
      <c r="I32" s="95">
        <v>2</v>
      </c>
      <c r="J32" s="95">
        <v>1</v>
      </c>
      <c r="K32" s="95">
        <v>4</v>
      </c>
      <c r="L32" s="95">
        <v>1</v>
      </c>
      <c r="M32" s="95">
        <v>1</v>
      </c>
      <c r="N32" s="95">
        <v>2</v>
      </c>
      <c r="O32" s="95">
        <v>1</v>
      </c>
      <c r="P32" s="95">
        <v>1</v>
      </c>
      <c r="Q32" s="95">
        <v>2</v>
      </c>
      <c r="R32" s="95">
        <v>2</v>
      </c>
      <c r="S32" s="95">
        <v>4</v>
      </c>
      <c r="T32" s="95">
        <v>4</v>
      </c>
      <c r="U32" s="95">
        <v>0</v>
      </c>
      <c r="V32" s="78">
        <v>0</v>
      </c>
      <c r="X32" s="72">
        <f>'Rationale for Impact Evaluation'!AE15</f>
        <v>6</v>
      </c>
      <c r="Y32" s="74">
        <f t="shared" si="0"/>
        <v>2</v>
      </c>
      <c r="Z32" s="73">
        <f t="shared" si="1"/>
        <v>12</v>
      </c>
      <c r="AA32" s="80" t="str">
        <f t="shared" si="2"/>
        <v>Medium</v>
      </c>
    </row>
    <row r="33" spans="3:27" x14ac:dyDescent="0.2">
      <c r="C33" s="54"/>
      <c r="D33" s="54"/>
      <c r="E33" s="55" t="s">
        <v>90</v>
      </c>
      <c r="F33" s="53" t="s">
        <v>232</v>
      </c>
      <c r="G33" s="61" t="s">
        <v>146</v>
      </c>
      <c r="H33" s="95">
        <v>0</v>
      </c>
      <c r="I33" s="95">
        <v>2</v>
      </c>
      <c r="J33" s="95">
        <v>1</v>
      </c>
      <c r="K33" s="95">
        <v>4</v>
      </c>
      <c r="L33" s="95">
        <v>1</v>
      </c>
      <c r="M33" s="95">
        <v>1</v>
      </c>
      <c r="N33" s="95">
        <v>3</v>
      </c>
      <c r="O33" s="95">
        <v>1</v>
      </c>
      <c r="P33" s="95">
        <v>1</v>
      </c>
      <c r="Q33" s="95">
        <v>2</v>
      </c>
      <c r="R33" s="95">
        <v>2</v>
      </c>
      <c r="S33" s="95">
        <v>4</v>
      </c>
      <c r="T33" s="95">
        <v>4</v>
      </c>
      <c r="U33" s="95">
        <v>0</v>
      </c>
      <c r="V33" s="78">
        <v>0</v>
      </c>
      <c r="X33" s="72">
        <f>'Rationale for Impact Evaluation'!AF15</f>
        <v>6</v>
      </c>
      <c r="Y33" s="74">
        <f t="shared" si="0"/>
        <v>2</v>
      </c>
      <c r="Z33" s="73">
        <f t="shared" si="1"/>
        <v>12</v>
      </c>
      <c r="AA33" s="80" t="str">
        <f t="shared" si="2"/>
        <v>Medium</v>
      </c>
    </row>
    <row r="34" spans="3:27" x14ac:dyDescent="0.2">
      <c r="C34" s="54"/>
      <c r="D34" s="54"/>
      <c r="E34" s="55" t="s">
        <v>91</v>
      </c>
      <c r="F34" s="53" t="s">
        <v>288</v>
      </c>
      <c r="G34" s="61" t="s">
        <v>146</v>
      </c>
      <c r="H34" s="95">
        <v>2</v>
      </c>
      <c r="I34" s="95">
        <v>2</v>
      </c>
      <c r="J34" s="95">
        <v>1</v>
      </c>
      <c r="K34" s="95">
        <v>4</v>
      </c>
      <c r="L34" s="95">
        <v>1</v>
      </c>
      <c r="M34" s="95">
        <v>1</v>
      </c>
      <c r="N34" s="95">
        <v>2</v>
      </c>
      <c r="O34" s="95">
        <v>1</v>
      </c>
      <c r="P34" s="95">
        <v>1</v>
      </c>
      <c r="Q34" s="95">
        <v>2</v>
      </c>
      <c r="R34" s="95">
        <v>2</v>
      </c>
      <c r="S34" s="95">
        <v>4</v>
      </c>
      <c r="T34" s="95">
        <v>4</v>
      </c>
      <c r="U34" s="95">
        <v>0</v>
      </c>
      <c r="V34" s="78">
        <v>0</v>
      </c>
      <c r="X34" s="72">
        <f>'Rationale for Impact Evaluation'!AG15</f>
        <v>6</v>
      </c>
      <c r="Y34" s="74">
        <f t="shared" si="0"/>
        <v>2</v>
      </c>
      <c r="Z34" s="73">
        <f t="shared" si="1"/>
        <v>12</v>
      </c>
      <c r="AA34" s="80" t="str">
        <f t="shared" si="2"/>
        <v>Medium</v>
      </c>
    </row>
    <row r="35" spans="3:27" x14ac:dyDescent="0.2">
      <c r="C35" s="54"/>
      <c r="D35" s="54"/>
      <c r="E35" s="55" t="s">
        <v>92</v>
      </c>
      <c r="F35" s="53" t="s">
        <v>287</v>
      </c>
      <c r="G35" s="61" t="s">
        <v>146</v>
      </c>
      <c r="H35" s="95">
        <v>2</v>
      </c>
      <c r="I35" s="95">
        <v>2</v>
      </c>
      <c r="J35" s="95">
        <v>1</v>
      </c>
      <c r="K35" s="95">
        <v>4</v>
      </c>
      <c r="L35" s="95">
        <v>1</v>
      </c>
      <c r="M35" s="95">
        <v>1</v>
      </c>
      <c r="N35" s="95">
        <v>2</v>
      </c>
      <c r="O35" s="95">
        <v>1</v>
      </c>
      <c r="P35" s="95">
        <v>1</v>
      </c>
      <c r="Q35" s="95">
        <v>2</v>
      </c>
      <c r="R35" s="95">
        <v>2</v>
      </c>
      <c r="S35" s="95">
        <v>4</v>
      </c>
      <c r="T35" s="95">
        <v>4</v>
      </c>
      <c r="U35" s="95">
        <v>0</v>
      </c>
      <c r="V35" s="78">
        <v>0</v>
      </c>
      <c r="X35" s="72">
        <f>'Rationale for Impact Evaluation'!AH15</f>
        <v>6</v>
      </c>
      <c r="Y35" s="74">
        <f t="shared" si="0"/>
        <v>2</v>
      </c>
      <c r="Z35" s="73">
        <f t="shared" si="1"/>
        <v>12</v>
      </c>
      <c r="AA35" s="80" t="str">
        <f t="shared" si="2"/>
        <v>Medium</v>
      </c>
    </row>
    <row r="36" spans="3:27" x14ac:dyDescent="0.2">
      <c r="C36" s="54"/>
      <c r="D36" s="54"/>
      <c r="E36" s="55" t="s">
        <v>93</v>
      </c>
      <c r="F36" s="53" t="s">
        <v>198</v>
      </c>
      <c r="G36" s="61" t="s">
        <v>146</v>
      </c>
      <c r="H36" s="95">
        <v>2</v>
      </c>
      <c r="I36" s="95">
        <v>2</v>
      </c>
      <c r="J36" s="95">
        <v>1</v>
      </c>
      <c r="K36" s="95">
        <v>4</v>
      </c>
      <c r="L36" s="95">
        <v>1</v>
      </c>
      <c r="M36" s="95">
        <v>1</v>
      </c>
      <c r="N36" s="95">
        <v>2</v>
      </c>
      <c r="O36" s="95">
        <v>2</v>
      </c>
      <c r="P36" s="95">
        <v>2</v>
      </c>
      <c r="Q36" s="95">
        <v>3</v>
      </c>
      <c r="R36" s="95">
        <v>2</v>
      </c>
      <c r="S36" s="95">
        <v>4</v>
      </c>
      <c r="T36" s="95">
        <v>4</v>
      </c>
      <c r="U36" s="95">
        <v>6</v>
      </c>
      <c r="V36" s="78">
        <v>0</v>
      </c>
      <c r="X36" s="72">
        <f>'Rationale for Impact Evaluation'!AI15</f>
        <v>6</v>
      </c>
      <c r="Y36" s="74">
        <f t="shared" si="0"/>
        <v>3</v>
      </c>
      <c r="Z36" s="73">
        <f t="shared" si="1"/>
        <v>18</v>
      </c>
      <c r="AA36" s="80" t="str">
        <f t="shared" si="2"/>
        <v>High</v>
      </c>
    </row>
    <row r="37" spans="3:27" x14ac:dyDescent="0.2">
      <c r="C37" s="54"/>
      <c r="D37" s="54"/>
      <c r="E37" s="55" t="s">
        <v>94</v>
      </c>
      <c r="F37" s="53" t="s">
        <v>199</v>
      </c>
      <c r="G37" s="61" t="s">
        <v>146</v>
      </c>
      <c r="H37" s="95">
        <v>0</v>
      </c>
      <c r="I37" s="95">
        <v>2</v>
      </c>
      <c r="J37" s="95">
        <v>1</v>
      </c>
      <c r="K37" s="95">
        <v>4</v>
      </c>
      <c r="L37" s="95">
        <v>1</v>
      </c>
      <c r="M37" s="95">
        <v>1</v>
      </c>
      <c r="N37" s="95">
        <v>2</v>
      </c>
      <c r="O37" s="95">
        <v>2</v>
      </c>
      <c r="P37" s="95">
        <v>2</v>
      </c>
      <c r="Q37" s="95">
        <v>2</v>
      </c>
      <c r="R37" s="95">
        <v>2</v>
      </c>
      <c r="S37" s="95">
        <v>4</v>
      </c>
      <c r="T37" s="95">
        <v>4</v>
      </c>
      <c r="U37" s="96">
        <v>3</v>
      </c>
      <c r="V37" s="78">
        <v>0</v>
      </c>
      <c r="X37" s="72">
        <f>'Rationale for Impact Evaluation'!AJ15</f>
        <v>6</v>
      </c>
      <c r="Y37" s="74">
        <f t="shared" si="0"/>
        <v>2</v>
      </c>
      <c r="Z37" s="73">
        <f t="shared" si="1"/>
        <v>12</v>
      </c>
      <c r="AA37" s="80" t="str">
        <f t="shared" si="2"/>
        <v>Medium</v>
      </c>
    </row>
    <row r="38" spans="3:27" x14ac:dyDescent="0.2">
      <c r="C38" s="58" t="s">
        <v>66</v>
      </c>
      <c r="D38" s="58" t="s">
        <v>95</v>
      </c>
      <c r="E38" s="55" t="s">
        <v>155</v>
      </c>
      <c r="F38" s="53" t="s">
        <v>200</v>
      </c>
      <c r="G38" s="61" t="s">
        <v>148</v>
      </c>
      <c r="H38" s="95">
        <v>1</v>
      </c>
      <c r="I38" s="95">
        <v>2</v>
      </c>
      <c r="J38" s="95">
        <v>4</v>
      </c>
      <c r="K38" s="95">
        <v>4</v>
      </c>
      <c r="L38" s="78">
        <v>3</v>
      </c>
      <c r="M38" s="95">
        <v>1</v>
      </c>
      <c r="N38" s="95">
        <v>0</v>
      </c>
      <c r="O38" s="95">
        <v>2</v>
      </c>
      <c r="P38" s="95">
        <v>2</v>
      </c>
      <c r="Q38" s="95">
        <v>3</v>
      </c>
      <c r="R38" s="95">
        <v>2</v>
      </c>
      <c r="S38" s="95">
        <v>4</v>
      </c>
      <c r="T38" s="95">
        <v>4</v>
      </c>
      <c r="U38" s="95">
        <v>5</v>
      </c>
      <c r="V38" s="78">
        <v>4</v>
      </c>
      <c r="X38" s="72">
        <f>'Rationale for Impact Evaluation'!AK15</f>
        <v>4</v>
      </c>
      <c r="Y38" s="74">
        <f t="shared" si="0"/>
        <v>3</v>
      </c>
      <c r="Z38" s="73">
        <f t="shared" si="1"/>
        <v>12</v>
      </c>
      <c r="AA38" s="80" t="str">
        <f t="shared" si="2"/>
        <v>Medium</v>
      </c>
    </row>
    <row r="39" spans="3:27" x14ac:dyDescent="0.2">
      <c r="C39" s="54"/>
      <c r="D39" s="54"/>
      <c r="E39" s="55" t="s">
        <v>154</v>
      </c>
      <c r="F39" s="53" t="s">
        <v>224</v>
      </c>
      <c r="G39" s="61" t="s">
        <v>149</v>
      </c>
      <c r="H39" s="95">
        <v>1</v>
      </c>
      <c r="I39" s="95">
        <v>2</v>
      </c>
      <c r="J39" s="95">
        <v>4</v>
      </c>
      <c r="K39" s="95">
        <v>4</v>
      </c>
      <c r="L39" s="78">
        <v>3</v>
      </c>
      <c r="M39" s="95">
        <v>1</v>
      </c>
      <c r="N39" s="95">
        <v>0</v>
      </c>
      <c r="O39" s="95">
        <v>2</v>
      </c>
      <c r="P39" s="95">
        <v>2</v>
      </c>
      <c r="Q39" s="95">
        <v>3</v>
      </c>
      <c r="R39" s="95">
        <v>2</v>
      </c>
      <c r="S39" s="95">
        <v>4</v>
      </c>
      <c r="T39" s="95">
        <v>4</v>
      </c>
      <c r="U39" s="95">
        <v>5</v>
      </c>
      <c r="V39" s="78">
        <v>4</v>
      </c>
      <c r="X39" s="72">
        <f>'Rationale for Impact Evaluation'!AL15</f>
        <v>5</v>
      </c>
      <c r="Y39" s="74">
        <f t="shared" si="0"/>
        <v>3</v>
      </c>
      <c r="Z39" s="73">
        <f t="shared" si="1"/>
        <v>15</v>
      </c>
      <c r="AA39" s="80" t="str">
        <f t="shared" si="2"/>
        <v>High</v>
      </c>
    </row>
    <row r="40" spans="3:27" x14ac:dyDescent="0.2">
      <c r="C40" s="54"/>
      <c r="D40" s="54"/>
      <c r="E40" s="55" t="s">
        <v>156</v>
      </c>
      <c r="F40" s="53" t="s">
        <v>201</v>
      </c>
      <c r="G40" s="61" t="s">
        <v>149</v>
      </c>
      <c r="H40" s="95">
        <v>1</v>
      </c>
      <c r="I40" s="95">
        <v>2</v>
      </c>
      <c r="J40" s="95">
        <v>4</v>
      </c>
      <c r="K40" s="95">
        <v>4</v>
      </c>
      <c r="L40" s="78">
        <v>3</v>
      </c>
      <c r="M40" s="95">
        <v>1</v>
      </c>
      <c r="N40" s="95">
        <v>0</v>
      </c>
      <c r="O40" s="95">
        <v>2</v>
      </c>
      <c r="P40" s="95">
        <v>2</v>
      </c>
      <c r="Q40" s="95">
        <v>3</v>
      </c>
      <c r="R40" s="95">
        <v>2</v>
      </c>
      <c r="S40" s="95">
        <v>4</v>
      </c>
      <c r="T40" s="95">
        <v>4</v>
      </c>
      <c r="U40" s="95">
        <v>5</v>
      </c>
      <c r="V40" s="78">
        <v>4</v>
      </c>
      <c r="X40" s="72">
        <f>'Rationale for Impact Evaluation'!AM15</f>
        <v>5</v>
      </c>
      <c r="Y40" s="74">
        <f t="shared" si="0"/>
        <v>3</v>
      </c>
      <c r="Z40" s="73">
        <f t="shared" si="1"/>
        <v>15</v>
      </c>
      <c r="AA40" s="80" t="str">
        <f t="shared" si="2"/>
        <v>High</v>
      </c>
    </row>
    <row r="41" spans="3:27" x14ac:dyDescent="0.2">
      <c r="C41" s="54"/>
      <c r="D41" s="54"/>
      <c r="E41" s="66" t="s">
        <v>214</v>
      </c>
      <c r="F41" s="53"/>
      <c r="G41" s="61" t="s">
        <v>149</v>
      </c>
      <c r="H41" s="95">
        <v>1</v>
      </c>
      <c r="I41" s="95">
        <v>2</v>
      </c>
      <c r="J41" s="95">
        <v>4</v>
      </c>
      <c r="K41" s="95">
        <v>4</v>
      </c>
      <c r="L41" s="78">
        <v>3</v>
      </c>
      <c r="M41" s="95">
        <v>1</v>
      </c>
      <c r="N41" s="95">
        <v>0</v>
      </c>
      <c r="O41" s="95">
        <v>2</v>
      </c>
      <c r="P41" s="95">
        <v>2</v>
      </c>
      <c r="Q41" s="95">
        <v>3</v>
      </c>
      <c r="R41" s="95">
        <v>2</v>
      </c>
      <c r="S41" s="95">
        <v>4</v>
      </c>
      <c r="T41" s="95">
        <v>4</v>
      </c>
      <c r="U41" s="95">
        <v>0</v>
      </c>
      <c r="V41" s="78">
        <v>4</v>
      </c>
      <c r="X41" s="72">
        <f>'Rationale for Impact Evaluation'!AN15</f>
        <v>1</v>
      </c>
      <c r="Y41" s="74">
        <f t="shared" si="0"/>
        <v>3</v>
      </c>
      <c r="Z41" s="73">
        <f t="shared" si="1"/>
        <v>3</v>
      </c>
      <c r="AA41" s="80" t="str">
        <f t="shared" si="2"/>
        <v>Low</v>
      </c>
    </row>
    <row r="42" spans="3:27" x14ac:dyDescent="0.2">
      <c r="C42" s="54"/>
      <c r="D42" s="54"/>
      <c r="E42" s="59" t="s">
        <v>127</v>
      </c>
      <c r="F42" s="65" t="s">
        <v>202</v>
      </c>
      <c r="G42" s="61" t="s">
        <v>149</v>
      </c>
      <c r="H42" s="95">
        <v>1</v>
      </c>
      <c r="I42" s="95">
        <v>2</v>
      </c>
      <c r="J42" s="95">
        <v>4</v>
      </c>
      <c r="K42" s="95">
        <v>4</v>
      </c>
      <c r="L42" s="78">
        <v>3</v>
      </c>
      <c r="M42" s="95">
        <v>1</v>
      </c>
      <c r="N42" s="95">
        <v>0</v>
      </c>
      <c r="O42" s="95">
        <v>2</v>
      </c>
      <c r="P42" s="95">
        <v>2</v>
      </c>
      <c r="Q42" s="95">
        <v>3</v>
      </c>
      <c r="R42" s="95">
        <v>2</v>
      </c>
      <c r="S42" s="95">
        <v>4</v>
      </c>
      <c r="T42" s="95">
        <v>4</v>
      </c>
      <c r="U42" s="95">
        <v>5</v>
      </c>
      <c r="V42" s="78">
        <v>4</v>
      </c>
      <c r="X42" s="72">
        <f>'Rationale for Impact Evaluation'!AO15</f>
        <v>5</v>
      </c>
      <c r="Y42" s="74">
        <f t="shared" si="0"/>
        <v>3</v>
      </c>
      <c r="Z42" s="73">
        <f t="shared" si="1"/>
        <v>15</v>
      </c>
      <c r="AA42" s="80" t="str">
        <f t="shared" si="2"/>
        <v>High</v>
      </c>
    </row>
    <row r="43" spans="3:27" x14ac:dyDescent="0.2">
      <c r="C43" s="54"/>
      <c r="D43" s="54"/>
      <c r="E43" s="59" t="s">
        <v>128</v>
      </c>
      <c r="F43" s="65" t="s">
        <v>203</v>
      </c>
      <c r="G43" s="61" t="s">
        <v>149</v>
      </c>
      <c r="H43" s="95">
        <v>1</v>
      </c>
      <c r="I43" s="95">
        <v>2</v>
      </c>
      <c r="J43" s="95">
        <v>4</v>
      </c>
      <c r="K43" s="95">
        <v>4</v>
      </c>
      <c r="L43" s="78">
        <v>3</v>
      </c>
      <c r="M43" s="95">
        <v>1</v>
      </c>
      <c r="N43" s="95">
        <v>0</v>
      </c>
      <c r="O43" s="95">
        <v>2</v>
      </c>
      <c r="P43" s="95">
        <v>2</v>
      </c>
      <c r="Q43" s="95">
        <v>3</v>
      </c>
      <c r="R43" s="95">
        <v>2</v>
      </c>
      <c r="S43" s="95">
        <v>4</v>
      </c>
      <c r="T43" s="95">
        <v>4</v>
      </c>
      <c r="U43" s="95">
        <v>0</v>
      </c>
      <c r="V43" s="78">
        <v>4</v>
      </c>
      <c r="X43" s="72">
        <f>'Rationale for Impact Evaluation'!AP15</f>
        <v>1</v>
      </c>
      <c r="Y43" s="74">
        <f t="shared" si="0"/>
        <v>3</v>
      </c>
      <c r="Z43" s="73">
        <f t="shared" si="1"/>
        <v>3</v>
      </c>
      <c r="AA43" s="80" t="str">
        <f t="shared" si="2"/>
        <v>Low</v>
      </c>
    </row>
    <row r="44" spans="3:27" x14ac:dyDescent="0.2">
      <c r="C44" s="54"/>
      <c r="D44" s="54"/>
      <c r="E44" s="59" t="s">
        <v>129</v>
      </c>
      <c r="F44" s="65" t="s">
        <v>205</v>
      </c>
      <c r="G44" s="61" t="s">
        <v>149</v>
      </c>
      <c r="H44" s="95">
        <v>1</v>
      </c>
      <c r="I44" s="95">
        <v>2</v>
      </c>
      <c r="J44" s="95">
        <v>4</v>
      </c>
      <c r="K44" s="95">
        <v>4</v>
      </c>
      <c r="L44" s="78">
        <v>3</v>
      </c>
      <c r="M44" s="95">
        <v>1</v>
      </c>
      <c r="N44" s="95">
        <v>0</v>
      </c>
      <c r="O44" s="95">
        <v>2</v>
      </c>
      <c r="P44" s="95">
        <v>2</v>
      </c>
      <c r="Q44" s="95">
        <v>3</v>
      </c>
      <c r="R44" s="95">
        <v>2</v>
      </c>
      <c r="S44" s="95">
        <v>4</v>
      </c>
      <c r="T44" s="95">
        <v>4</v>
      </c>
      <c r="U44" s="95">
        <v>0</v>
      </c>
      <c r="V44" s="78">
        <v>4</v>
      </c>
      <c r="X44" s="72">
        <f>'Rationale for Impact Evaluation'!AQ15</f>
        <v>1</v>
      </c>
      <c r="Y44" s="74">
        <f t="shared" si="0"/>
        <v>3</v>
      </c>
      <c r="Z44" s="73">
        <f t="shared" si="1"/>
        <v>3</v>
      </c>
      <c r="AA44" s="80" t="str">
        <f t="shared" si="2"/>
        <v>Low</v>
      </c>
    </row>
    <row r="45" spans="3:27" x14ac:dyDescent="0.2">
      <c r="C45" s="54"/>
      <c r="D45" s="54"/>
      <c r="E45" s="79" t="s">
        <v>130</v>
      </c>
      <c r="F45" s="65" t="s">
        <v>204</v>
      </c>
      <c r="G45" s="61" t="s">
        <v>149</v>
      </c>
      <c r="H45" s="95">
        <v>1</v>
      </c>
      <c r="I45" s="95">
        <v>2</v>
      </c>
      <c r="J45" s="95">
        <v>4</v>
      </c>
      <c r="K45" s="95">
        <v>4</v>
      </c>
      <c r="L45" s="78">
        <v>3</v>
      </c>
      <c r="M45" s="95">
        <v>1</v>
      </c>
      <c r="N45" s="95">
        <v>0</v>
      </c>
      <c r="O45" s="95">
        <v>2</v>
      </c>
      <c r="P45" s="95">
        <v>2</v>
      </c>
      <c r="Q45" s="95">
        <v>3</v>
      </c>
      <c r="R45" s="95">
        <v>2</v>
      </c>
      <c r="S45" s="95">
        <v>4</v>
      </c>
      <c r="T45" s="95">
        <v>4</v>
      </c>
      <c r="U45" s="95">
        <v>0</v>
      </c>
      <c r="V45" s="78">
        <v>4</v>
      </c>
      <c r="X45" s="72">
        <f>'Rationale for Impact Evaluation'!AR15</f>
        <v>0</v>
      </c>
      <c r="Y45" s="74">
        <f t="shared" si="0"/>
        <v>3</v>
      </c>
      <c r="Z45" s="73">
        <f t="shared" si="1"/>
        <v>0</v>
      </c>
      <c r="AA45" s="80" t="str">
        <f t="shared" si="2"/>
        <v>Low</v>
      </c>
    </row>
    <row r="46" spans="3:27" x14ac:dyDescent="0.2">
      <c r="C46" s="54"/>
      <c r="D46" s="54"/>
      <c r="E46" s="79" t="s">
        <v>131</v>
      </c>
      <c r="F46" s="65" t="s">
        <v>206</v>
      </c>
      <c r="G46" s="61" t="s">
        <v>149</v>
      </c>
      <c r="H46" s="95">
        <v>1</v>
      </c>
      <c r="I46" s="95">
        <v>2</v>
      </c>
      <c r="J46" s="95">
        <v>4</v>
      </c>
      <c r="K46" s="95">
        <v>4</v>
      </c>
      <c r="L46" s="78">
        <v>3</v>
      </c>
      <c r="M46" s="95">
        <v>1</v>
      </c>
      <c r="N46" s="95">
        <v>0</v>
      </c>
      <c r="O46" s="95">
        <v>2</v>
      </c>
      <c r="P46" s="95">
        <v>2</v>
      </c>
      <c r="Q46" s="95">
        <v>3</v>
      </c>
      <c r="R46" s="95">
        <v>2</v>
      </c>
      <c r="S46" s="95">
        <v>4</v>
      </c>
      <c r="T46" s="95">
        <v>4</v>
      </c>
      <c r="U46" s="95">
        <v>0</v>
      </c>
      <c r="V46" s="78">
        <v>4</v>
      </c>
      <c r="X46" s="72">
        <f>'Rationale for Impact Evaluation'!AS15</f>
        <v>0</v>
      </c>
      <c r="Y46" s="74">
        <f t="shared" si="0"/>
        <v>3</v>
      </c>
      <c r="Z46" s="73">
        <f t="shared" si="1"/>
        <v>0</v>
      </c>
      <c r="AA46" s="80" t="str">
        <f t="shared" si="2"/>
        <v>Low</v>
      </c>
    </row>
    <row r="47" spans="3:27" x14ac:dyDescent="0.2">
      <c r="C47" s="54"/>
      <c r="D47" s="54"/>
      <c r="E47" s="59" t="s">
        <v>157</v>
      </c>
      <c r="F47" s="65" t="s">
        <v>207</v>
      </c>
      <c r="G47" s="61" t="s">
        <v>149</v>
      </c>
      <c r="H47" s="95">
        <v>1</v>
      </c>
      <c r="I47" s="95">
        <v>2</v>
      </c>
      <c r="J47" s="95">
        <v>4</v>
      </c>
      <c r="K47" s="95">
        <v>4</v>
      </c>
      <c r="L47" s="78">
        <v>3</v>
      </c>
      <c r="M47" s="95">
        <v>1</v>
      </c>
      <c r="N47" s="95">
        <v>0</v>
      </c>
      <c r="O47" s="95">
        <v>2</v>
      </c>
      <c r="P47" s="95">
        <v>2</v>
      </c>
      <c r="Q47" s="95">
        <v>3</v>
      </c>
      <c r="R47" s="95">
        <v>2</v>
      </c>
      <c r="S47" s="95">
        <v>4</v>
      </c>
      <c r="T47" s="95">
        <v>4</v>
      </c>
      <c r="U47" s="95">
        <v>5</v>
      </c>
      <c r="V47" s="78">
        <v>4</v>
      </c>
      <c r="X47" s="72">
        <f>'Rationale for Impact Evaluation'!AT15</f>
        <v>3</v>
      </c>
      <c r="Y47" s="74">
        <f t="shared" si="0"/>
        <v>3</v>
      </c>
      <c r="Z47" s="73">
        <f t="shared" si="1"/>
        <v>9</v>
      </c>
      <c r="AA47" s="80" t="str">
        <f t="shared" si="2"/>
        <v>Medium</v>
      </c>
    </row>
    <row r="48" spans="3:27" x14ac:dyDescent="0.2">
      <c r="C48" s="54"/>
      <c r="D48" s="54"/>
      <c r="E48" s="79" t="s">
        <v>132</v>
      </c>
      <c r="F48" s="65" t="s">
        <v>208</v>
      </c>
      <c r="G48" s="61" t="s">
        <v>149</v>
      </c>
      <c r="H48" s="95">
        <v>1</v>
      </c>
      <c r="I48" s="95">
        <v>2</v>
      </c>
      <c r="J48" s="95">
        <v>4</v>
      </c>
      <c r="K48" s="95">
        <v>4</v>
      </c>
      <c r="L48" s="78">
        <v>3</v>
      </c>
      <c r="M48" s="95">
        <v>1</v>
      </c>
      <c r="N48" s="95">
        <v>0</v>
      </c>
      <c r="O48" s="95">
        <v>2</v>
      </c>
      <c r="P48" s="95">
        <v>2</v>
      </c>
      <c r="Q48" s="95">
        <v>3</v>
      </c>
      <c r="R48" s="95">
        <v>2</v>
      </c>
      <c r="S48" s="95">
        <v>4</v>
      </c>
      <c r="T48" s="95">
        <v>4</v>
      </c>
      <c r="U48" s="95">
        <v>0</v>
      </c>
      <c r="V48" s="78">
        <v>4</v>
      </c>
      <c r="X48" s="72">
        <f>'Rationale for Impact Evaluation'!AU15</f>
        <v>0</v>
      </c>
      <c r="Y48" s="74">
        <f t="shared" si="0"/>
        <v>3</v>
      </c>
      <c r="Z48" s="73">
        <f t="shared" si="1"/>
        <v>0</v>
      </c>
      <c r="AA48" s="80" t="str">
        <f t="shared" si="2"/>
        <v>Low</v>
      </c>
    </row>
    <row r="49" spans="3:27" x14ac:dyDescent="0.2">
      <c r="C49" s="54"/>
      <c r="D49" s="54"/>
      <c r="E49" s="59" t="s">
        <v>133</v>
      </c>
      <c r="F49" s="65" t="s">
        <v>209</v>
      </c>
      <c r="G49" s="61" t="s">
        <v>149</v>
      </c>
      <c r="H49" s="95">
        <v>1</v>
      </c>
      <c r="I49" s="95">
        <v>2</v>
      </c>
      <c r="J49" s="95">
        <v>4</v>
      </c>
      <c r="K49" s="95">
        <v>4</v>
      </c>
      <c r="L49" s="78">
        <v>3</v>
      </c>
      <c r="M49" s="95">
        <v>1</v>
      </c>
      <c r="N49" s="95">
        <v>0</v>
      </c>
      <c r="O49" s="95">
        <v>2</v>
      </c>
      <c r="P49" s="95">
        <v>2</v>
      </c>
      <c r="Q49" s="95">
        <v>3</v>
      </c>
      <c r="R49" s="95">
        <v>2</v>
      </c>
      <c r="S49" s="95">
        <v>4</v>
      </c>
      <c r="T49" s="95">
        <v>4</v>
      </c>
      <c r="U49" s="95">
        <v>0</v>
      </c>
      <c r="V49" s="78">
        <v>4</v>
      </c>
      <c r="X49" s="72">
        <f>'Rationale for Impact Evaluation'!AV15</f>
        <v>1</v>
      </c>
      <c r="Y49" s="74">
        <f t="shared" si="0"/>
        <v>3</v>
      </c>
      <c r="Z49" s="73">
        <f t="shared" si="1"/>
        <v>3</v>
      </c>
      <c r="AA49" s="80" t="str">
        <f t="shared" si="2"/>
        <v>Low</v>
      </c>
    </row>
    <row r="50" spans="3:27" x14ac:dyDescent="0.2">
      <c r="C50" s="54"/>
      <c r="D50" s="54"/>
      <c r="E50" s="79" t="s">
        <v>134</v>
      </c>
      <c r="F50" s="65" t="s">
        <v>210</v>
      </c>
      <c r="G50" s="61" t="s">
        <v>149</v>
      </c>
      <c r="H50" s="95">
        <v>1</v>
      </c>
      <c r="I50" s="95">
        <v>2</v>
      </c>
      <c r="J50" s="95">
        <v>4</v>
      </c>
      <c r="K50" s="95">
        <v>4</v>
      </c>
      <c r="L50" s="78">
        <v>3</v>
      </c>
      <c r="M50" s="95">
        <v>1</v>
      </c>
      <c r="N50" s="95">
        <v>0</v>
      </c>
      <c r="O50" s="95">
        <v>2</v>
      </c>
      <c r="P50" s="95">
        <v>2</v>
      </c>
      <c r="Q50" s="95">
        <v>3</v>
      </c>
      <c r="R50" s="95">
        <v>2</v>
      </c>
      <c r="S50" s="95">
        <v>4</v>
      </c>
      <c r="T50" s="95">
        <v>4</v>
      </c>
      <c r="U50" s="95">
        <v>0</v>
      </c>
      <c r="V50" s="78">
        <v>4</v>
      </c>
      <c r="X50" s="72">
        <f>'Rationale for Impact Evaluation'!AW15</f>
        <v>1</v>
      </c>
      <c r="Y50" s="74">
        <f t="shared" si="0"/>
        <v>3</v>
      </c>
      <c r="Z50" s="73">
        <f t="shared" si="1"/>
        <v>3</v>
      </c>
      <c r="AA50" s="80" t="str">
        <f t="shared" si="2"/>
        <v>Low</v>
      </c>
    </row>
    <row r="51" spans="3:27" x14ac:dyDescent="0.2">
      <c r="C51" s="54"/>
      <c r="D51" s="54"/>
      <c r="E51" s="59" t="s">
        <v>135</v>
      </c>
      <c r="F51" s="65" t="s">
        <v>211</v>
      </c>
      <c r="G51" s="61" t="s">
        <v>149</v>
      </c>
      <c r="H51" s="95">
        <v>1</v>
      </c>
      <c r="I51" s="95">
        <v>2</v>
      </c>
      <c r="J51" s="95">
        <v>4</v>
      </c>
      <c r="K51" s="95">
        <v>4</v>
      </c>
      <c r="L51" s="78">
        <v>3</v>
      </c>
      <c r="M51" s="95">
        <v>1</v>
      </c>
      <c r="N51" s="95">
        <v>0</v>
      </c>
      <c r="O51" s="95">
        <v>2</v>
      </c>
      <c r="P51" s="95">
        <v>2</v>
      </c>
      <c r="Q51" s="95">
        <v>3</v>
      </c>
      <c r="R51" s="95">
        <v>2</v>
      </c>
      <c r="S51" s="95">
        <v>4</v>
      </c>
      <c r="T51" s="95">
        <v>4</v>
      </c>
      <c r="U51" s="95">
        <v>0</v>
      </c>
      <c r="V51" s="78">
        <v>4</v>
      </c>
      <c r="X51" s="72">
        <f>'Rationale for Impact Evaluation'!AX15</f>
        <v>3</v>
      </c>
      <c r="Y51" s="74">
        <f t="shared" si="0"/>
        <v>3</v>
      </c>
      <c r="Z51" s="73">
        <f t="shared" si="1"/>
        <v>9</v>
      </c>
      <c r="AA51" s="80" t="str">
        <f t="shared" si="2"/>
        <v>Medium</v>
      </c>
    </row>
    <row r="52" spans="3:27" x14ac:dyDescent="0.2">
      <c r="C52" s="54"/>
      <c r="D52" s="54"/>
      <c r="E52" s="79" t="s">
        <v>158</v>
      </c>
      <c r="F52" s="65" t="s">
        <v>212</v>
      </c>
      <c r="G52" s="61" t="s">
        <v>149</v>
      </c>
      <c r="H52" s="95">
        <v>1</v>
      </c>
      <c r="I52" s="95">
        <v>2</v>
      </c>
      <c r="J52" s="95">
        <v>4</v>
      </c>
      <c r="K52" s="95">
        <v>4</v>
      </c>
      <c r="L52" s="78">
        <v>3</v>
      </c>
      <c r="M52" s="95">
        <v>1</v>
      </c>
      <c r="N52" s="95">
        <v>0</v>
      </c>
      <c r="O52" s="95">
        <v>2</v>
      </c>
      <c r="P52" s="95">
        <v>2</v>
      </c>
      <c r="Q52" s="95">
        <v>3</v>
      </c>
      <c r="R52" s="95">
        <v>2</v>
      </c>
      <c r="S52" s="95">
        <v>4</v>
      </c>
      <c r="T52" s="95">
        <v>4</v>
      </c>
      <c r="U52" s="95">
        <v>0</v>
      </c>
      <c r="V52" s="78">
        <v>4</v>
      </c>
      <c r="X52" s="72">
        <f>'Rationale for Impact Evaluation'!AY15</f>
        <v>0</v>
      </c>
      <c r="Y52" s="74">
        <f t="shared" si="0"/>
        <v>3</v>
      </c>
      <c r="Z52" s="73">
        <f t="shared" si="1"/>
        <v>0</v>
      </c>
      <c r="AA52" s="80" t="str">
        <f t="shared" si="2"/>
        <v>Low</v>
      </c>
    </row>
    <row r="53" spans="3:27" x14ac:dyDescent="0.2">
      <c r="C53" s="56"/>
      <c r="D53" s="56"/>
      <c r="E53" s="59" t="s">
        <v>136</v>
      </c>
      <c r="F53" s="65" t="s">
        <v>213</v>
      </c>
      <c r="G53" s="61" t="s">
        <v>149</v>
      </c>
      <c r="H53" s="95">
        <v>1</v>
      </c>
      <c r="I53" s="95">
        <v>2</v>
      </c>
      <c r="J53" s="95">
        <v>4</v>
      </c>
      <c r="K53" s="95">
        <v>4</v>
      </c>
      <c r="L53" s="78">
        <v>3</v>
      </c>
      <c r="M53" s="95">
        <v>1</v>
      </c>
      <c r="N53" s="95">
        <v>0</v>
      </c>
      <c r="O53" s="95">
        <v>2</v>
      </c>
      <c r="P53" s="95">
        <v>2</v>
      </c>
      <c r="Q53" s="95">
        <v>3</v>
      </c>
      <c r="R53" s="95">
        <v>2</v>
      </c>
      <c r="S53" s="95">
        <v>4</v>
      </c>
      <c r="T53" s="95">
        <v>4</v>
      </c>
      <c r="U53" s="95">
        <v>0</v>
      </c>
      <c r="V53" s="78">
        <v>4</v>
      </c>
      <c r="X53" s="72">
        <f>'Rationale for Impact Evaluation'!AZ15</f>
        <v>1</v>
      </c>
      <c r="Y53" s="74">
        <f t="shared" si="0"/>
        <v>3</v>
      </c>
      <c r="Z53" s="73">
        <f t="shared" si="1"/>
        <v>3</v>
      </c>
      <c r="AA53" s="80" t="str">
        <f t="shared" si="2"/>
        <v>Low</v>
      </c>
    </row>
    <row r="54" spans="3:27" x14ac:dyDescent="0.2">
      <c r="H54" s="50"/>
      <c r="I54" s="50"/>
      <c r="J54" s="50"/>
      <c r="K54" s="50"/>
      <c r="L54" s="50"/>
      <c r="M54" s="50"/>
      <c r="N54" s="50"/>
      <c r="O54" s="50"/>
      <c r="P54" s="50"/>
      <c r="Q54" s="50"/>
      <c r="R54" s="50"/>
      <c r="S54" s="50"/>
      <c r="T54" s="50"/>
      <c r="U54" s="50"/>
      <c r="V54" s="50"/>
    </row>
    <row r="55" spans="3:27" x14ac:dyDescent="0.2">
      <c r="H55" s="50"/>
      <c r="I55" s="50"/>
      <c r="J55" s="50"/>
      <c r="K55" s="50"/>
      <c r="L55" s="50"/>
      <c r="M55" s="50"/>
      <c r="N55" s="50"/>
      <c r="O55" s="50"/>
      <c r="P55" s="50"/>
      <c r="Q55" s="50"/>
      <c r="R55" s="50"/>
      <c r="S55" s="50"/>
      <c r="T55" s="50"/>
      <c r="U55" s="50"/>
      <c r="V55" s="50"/>
    </row>
    <row r="56" spans="3:27" x14ac:dyDescent="0.2">
      <c r="H56" s="50"/>
      <c r="I56" s="50"/>
      <c r="J56" s="50"/>
      <c r="K56" s="50"/>
      <c r="L56" s="50"/>
      <c r="M56" s="50"/>
      <c r="N56" s="50"/>
      <c r="O56" s="50"/>
      <c r="P56" s="50"/>
      <c r="Q56" s="50"/>
      <c r="R56" s="50"/>
      <c r="S56" s="50"/>
      <c r="T56" s="50"/>
      <c r="U56" s="50"/>
      <c r="V56" s="50"/>
    </row>
    <row r="57" spans="3:27" x14ac:dyDescent="0.2">
      <c r="H57" s="50"/>
      <c r="I57" s="50"/>
      <c r="J57" s="50"/>
      <c r="K57" s="50"/>
      <c r="L57" s="50"/>
      <c r="M57" s="50"/>
      <c r="N57" s="50"/>
      <c r="O57" s="50"/>
      <c r="P57" s="50"/>
      <c r="Q57" s="50"/>
      <c r="R57" s="50"/>
      <c r="S57" s="50"/>
      <c r="T57" s="50"/>
      <c r="U57" s="50"/>
      <c r="V57" s="50"/>
    </row>
    <row r="58" spans="3:27" x14ac:dyDescent="0.2">
      <c r="H58" s="50"/>
      <c r="I58" s="50"/>
      <c r="J58" s="50"/>
      <c r="K58" s="50"/>
      <c r="L58" s="50"/>
      <c r="M58" s="50"/>
      <c r="N58" s="50"/>
      <c r="O58" s="50"/>
      <c r="P58" s="50"/>
      <c r="Q58" s="50"/>
      <c r="R58" s="50"/>
      <c r="S58" s="50"/>
      <c r="T58" s="50"/>
      <c r="U58" s="50"/>
      <c r="V58" s="50"/>
    </row>
    <row r="59" spans="3:27" x14ac:dyDescent="0.2">
      <c r="H59" s="50"/>
      <c r="I59" s="50"/>
      <c r="J59" s="50"/>
      <c r="K59" s="50"/>
      <c r="L59" s="50"/>
      <c r="M59" s="50"/>
      <c r="N59" s="50"/>
      <c r="O59" s="50"/>
      <c r="P59" s="50"/>
      <c r="Q59" s="50"/>
      <c r="R59" s="50"/>
      <c r="S59" s="50"/>
      <c r="T59" s="50"/>
      <c r="U59" s="50"/>
      <c r="V59" s="50"/>
    </row>
    <row r="60" spans="3:27" x14ac:dyDescent="0.2">
      <c r="H60" s="50"/>
      <c r="I60" s="50"/>
      <c r="J60" s="50"/>
      <c r="K60" s="50"/>
      <c r="L60" s="50"/>
      <c r="M60" s="50"/>
      <c r="N60" s="50"/>
      <c r="O60" s="50"/>
      <c r="P60" s="50"/>
      <c r="Q60" s="50"/>
      <c r="R60" s="50"/>
      <c r="S60" s="50"/>
      <c r="T60" s="50"/>
      <c r="U60" s="50"/>
      <c r="V60" s="50"/>
    </row>
    <row r="61" spans="3:27" x14ac:dyDescent="0.2">
      <c r="H61" s="50"/>
      <c r="I61" s="50"/>
      <c r="J61" s="50"/>
      <c r="K61" s="50"/>
      <c r="L61" s="50"/>
      <c r="M61" s="50"/>
      <c r="N61" s="50"/>
      <c r="O61" s="50"/>
      <c r="P61" s="50"/>
      <c r="Q61" s="50"/>
      <c r="R61" s="50"/>
      <c r="S61" s="50"/>
      <c r="T61" s="50"/>
      <c r="U61" s="50"/>
      <c r="V61" s="50"/>
    </row>
    <row r="62" spans="3:27" x14ac:dyDescent="0.2">
      <c r="H62" s="50"/>
      <c r="I62" s="50"/>
      <c r="J62" s="50"/>
      <c r="K62" s="50"/>
      <c r="L62" s="50"/>
      <c r="M62" s="50"/>
      <c r="N62" s="50"/>
      <c r="O62" s="50"/>
      <c r="P62" s="50"/>
      <c r="Q62" s="50"/>
      <c r="R62" s="50"/>
      <c r="S62" s="50"/>
      <c r="T62" s="50"/>
      <c r="U62" s="50"/>
      <c r="V62" s="50"/>
    </row>
    <row r="63" spans="3:27" x14ac:dyDescent="0.2">
      <c r="H63" s="50"/>
      <c r="I63" s="50"/>
      <c r="J63" s="50"/>
      <c r="K63" s="50"/>
      <c r="L63" s="50"/>
      <c r="M63" s="50"/>
      <c r="N63" s="50"/>
      <c r="O63" s="50"/>
      <c r="P63" s="50"/>
      <c r="Q63" s="50"/>
      <c r="R63" s="50"/>
      <c r="S63" s="50"/>
      <c r="T63" s="50"/>
      <c r="U63" s="50"/>
      <c r="V63" s="50"/>
    </row>
    <row r="64" spans="3:27" x14ac:dyDescent="0.2">
      <c r="H64" s="50"/>
      <c r="I64" s="50"/>
      <c r="J64" s="50"/>
      <c r="K64" s="50"/>
      <c r="L64" s="50"/>
      <c r="M64" s="50"/>
      <c r="N64" s="50"/>
      <c r="O64" s="50"/>
      <c r="P64" s="50"/>
      <c r="Q64" s="50"/>
      <c r="R64" s="50"/>
      <c r="S64" s="50"/>
      <c r="T64" s="50"/>
      <c r="U64" s="50"/>
      <c r="V64" s="50"/>
    </row>
    <row r="65" spans="8:22" x14ac:dyDescent="0.2">
      <c r="H65" s="50"/>
      <c r="I65" s="50"/>
      <c r="J65" s="50"/>
      <c r="K65" s="50"/>
      <c r="L65" s="50"/>
      <c r="M65" s="50"/>
      <c r="N65" s="50"/>
      <c r="O65" s="50"/>
      <c r="P65" s="50"/>
      <c r="Q65" s="50"/>
      <c r="R65" s="50"/>
      <c r="S65" s="50"/>
      <c r="T65" s="50"/>
      <c r="U65" s="50"/>
      <c r="V65" s="50"/>
    </row>
  </sheetData>
  <autoFilter ref="A7:AA53">
    <filterColumn colId="2" showButton="0"/>
    <filterColumn colId="3" showButton="0"/>
  </autoFilter>
  <mergeCells count="9">
    <mergeCell ref="AC5:AI7"/>
    <mergeCell ref="C4:K4"/>
    <mergeCell ref="Y5:Y7"/>
    <mergeCell ref="Z5:Z7"/>
    <mergeCell ref="C7:E7"/>
    <mergeCell ref="H5:V5"/>
    <mergeCell ref="X5:X7"/>
    <mergeCell ref="AA5:AA7"/>
    <mergeCell ref="C5:G5"/>
  </mergeCells>
  <conditionalFormatting sqref="AA8:AA53">
    <cfRule type="containsText" dxfId="3" priority="1" operator="containsText" text="Extreme">
      <formula>NOT(ISERROR(SEARCH("Extreme",AA8)))</formula>
    </cfRule>
    <cfRule type="containsText" dxfId="2" priority="2" operator="containsText" text="High">
      <formula>NOT(ISERROR(SEARCH("High",AA8)))</formula>
    </cfRule>
    <cfRule type="containsText" dxfId="1" priority="3" operator="containsText" text="Medium">
      <formula>NOT(ISERROR(SEARCH("Medium",AA8)))</formula>
    </cfRule>
    <cfRule type="containsText" dxfId="0" priority="4" operator="containsText" text="Low">
      <formula>NOT(ISERROR(SEARCH("Low",AA8)))</formula>
    </cfRule>
  </conditionalFormatting>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C2:BK19"/>
  <sheetViews>
    <sheetView showGridLines="0" zoomScale="90" zoomScaleNormal="90" workbookViewId="0">
      <pane xSplit="6" ySplit="7" topLeftCell="G8" activePane="bottomRight" state="frozen"/>
      <selection pane="topRight" activeCell="G1" sqref="G1"/>
      <selection pane="bottomLeft" activeCell="A8" sqref="A8"/>
      <selection pane="bottomRight" activeCell="H46" sqref="H46"/>
    </sheetView>
  </sheetViews>
  <sheetFormatPr defaultColWidth="8.7109375" defaultRowHeight="12.75" x14ac:dyDescent="0.2"/>
  <cols>
    <col min="1" max="2" width="1.85546875" style="48" customWidth="1"/>
    <col min="3" max="3" width="21.85546875" style="48" customWidth="1"/>
    <col min="4" max="6" width="13.5703125" style="48" customWidth="1"/>
    <col min="7" max="7" width="12.42578125" style="49" customWidth="1"/>
    <col min="8" max="47" width="12.42578125" style="48" customWidth="1"/>
    <col min="48" max="48" width="12.42578125" style="76" customWidth="1"/>
    <col min="49" max="52" width="12.42578125" style="48" customWidth="1"/>
    <col min="53" max="16384" width="8.7109375" style="48"/>
  </cols>
  <sheetData>
    <row r="2" spans="3:63" ht="15.75" x14ac:dyDescent="0.25">
      <c r="C2" s="91" t="s">
        <v>258</v>
      </c>
      <c r="G2" s="97" t="s">
        <v>280</v>
      </c>
      <c r="H2" s="97"/>
      <c r="I2" s="97"/>
      <c r="J2" s="97"/>
      <c r="K2" s="97"/>
      <c r="L2" s="97"/>
      <c r="M2" s="97"/>
      <c r="N2" s="97"/>
    </row>
    <row r="3" spans="3:63" x14ac:dyDescent="0.2">
      <c r="G3" s="97" t="s">
        <v>281</v>
      </c>
      <c r="H3" s="97"/>
      <c r="I3" s="97"/>
      <c r="J3" s="97"/>
      <c r="K3" s="97"/>
      <c r="L3" s="97"/>
      <c r="M3" s="97"/>
      <c r="N3" s="97"/>
    </row>
    <row r="4" spans="3:63" x14ac:dyDescent="0.2">
      <c r="G4" s="97" t="s">
        <v>282</v>
      </c>
      <c r="H4" s="97"/>
      <c r="I4" s="97"/>
      <c r="J4" s="97"/>
      <c r="K4" s="97"/>
      <c r="L4" s="97"/>
      <c r="M4" s="97"/>
      <c r="N4" s="97"/>
    </row>
    <row r="6" spans="3:63" x14ac:dyDescent="0.2">
      <c r="L6" s="133" t="s">
        <v>69</v>
      </c>
      <c r="M6" s="133"/>
      <c r="N6" s="133"/>
      <c r="O6" s="133"/>
      <c r="P6" s="133"/>
      <c r="Q6" s="133"/>
      <c r="R6" s="133"/>
      <c r="S6" s="133"/>
      <c r="T6" s="133"/>
      <c r="U6" s="133"/>
      <c r="V6" s="133"/>
      <c r="W6" s="133"/>
      <c r="X6" s="133"/>
      <c r="Y6" s="133"/>
      <c r="Z6" s="133"/>
      <c r="AA6" s="133"/>
      <c r="AB6" s="133"/>
      <c r="AC6" s="133"/>
      <c r="AD6" s="133"/>
      <c r="AE6" s="133"/>
      <c r="AF6" s="133"/>
      <c r="AG6" s="133"/>
      <c r="AH6" s="133"/>
      <c r="AI6" s="133"/>
      <c r="AJ6" s="133"/>
    </row>
    <row r="7" spans="3:63" s="63" customFormat="1" ht="46.5" customHeight="1" x14ac:dyDescent="0.25">
      <c r="C7" s="67" t="s">
        <v>159</v>
      </c>
      <c r="D7" s="67" t="s">
        <v>227</v>
      </c>
      <c r="E7" s="67" t="s">
        <v>225</v>
      </c>
      <c r="F7" s="67" t="s">
        <v>226</v>
      </c>
      <c r="G7" s="99" t="s">
        <v>152</v>
      </c>
      <c r="H7" s="99" t="s">
        <v>153</v>
      </c>
      <c r="I7" s="99" t="s">
        <v>68</v>
      </c>
      <c r="J7" s="99" t="s">
        <v>151</v>
      </c>
      <c r="K7" s="99" t="s">
        <v>150</v>
      </c>
      <c r="L7" s="99" t="s">
        <v>70</v>
      </c>
      <c r="M7" s="99" t="s">
        <v>71</v>
      </c>
      <c r="N7" s="99" t="s">
        <v>145</v>
      </c>
      <c r="O7" s="99" t="s">
        <v>72</v>
      </c>
      <c r="P7" s="100" t="s">
        <v>67</v>
      </c>
      <c r="Q7" s="99" t="s">
        <v>73</v>
      </c>
      <c r="R7" s="99" t="s">
        <v>74</v>
      </c>
      <c r="S7" s="99" t="s">
        <v>75</v>
      </c>
      <c r="T7" s="99" t="s">
        <v>77</v>
      </c>
      <c r="U7" s="99" t="s">
        <v>78</v>
      </c>
      <c r="V7" s="99" t="s">
        <v>79</v>
      </c>
      <c r="W7" s="99" t="s">
        <v>80</v>
      </c>
      <c r="X7" s="99" t="s">
        <v>81</v>
      </c>
      <c r="Y7" s="99" t="s">
        <v>82</v>
      </c>
      <c r="Z7" s="99" t="s">
        <v>84</v>
      </c>
      <c r="AA7" s="99" t="s">
        <v>85</v>
      </c>
      <c r="AB7" s="99" t="s">
        <v>86</v>
      </c>
      <c r="AC7" s="99" t="s">
        <v>87</v>
      </c>
      <c r="AD7" s="99" t="s">
        <v>88</v>
      </c>
      <c r="AE7" s="99" t="s">
        <v>89</v>
      </c>
      <c r="AF7" s="99" t="s">
        <v>90</v>
      </c>
      <c r="AG7" s="99" t="s">
        <v>91</v>
      </c>
      <c r="AH7" s="99" t="s">
        <v>92</v>
      </c>
      <c r="AI7" s="101" t="s">
        <v>93</v>
      </c>
      <c r="AJ7" s="101" t="s">
        <v>94</v>
      </c>
      <c r="AK7" s="99" t="s">
        <v>155</v>
      </c>
      <c r="AL7" s="99" t="s">
        <v>154</v>
      </c>
      <c r="AM7" s="99" t="s">
        <v>156</v>
      </c>
      <c r="AN7" s="100" t="s">
        <v>214</v>
      </c>
      <c r="AO7" s="99" t="s">
        <v>127</v>
      </c>
      <c r="AP7" s="99" t="s">
        <v>128</v>
      </c>
      <c r="AQ7" s="99" t="s">
        <v>129</v>
      </c>
      <c r="AR7" s="99" t="s">
        <v>130</v>
      </c>
      <c r="AS7" s="99" t="s">
        <v>131</v>
      </c>
      <c r="AT7" s="99" t="s">
        <v>157</v>
      </c>
      <c r="AU7" s="99" t="s">
        <v>132</v>
      </c>
      <c r="AV7" s="101" t="s">
        <v>133</v>
      </c>
      <c r="AW7" s="99" t="s">
        <v>134</v>
      </c>
      <c r="AX7" s="99" t="s">
        <v>135</v>
      </c>
      <c r="AY7" s="99" t="s">
        <v>158</v>
      </c>
      <c r="AZ7" s="99" t="s">
        <v>136</v>
      </c>
      <c r="BA7" s="102"/>
      <c r="BB7" s="102"/>
      <c r="BC7" s="102"/>
      <c r="BD7" s="102"/>
      <c r="BE7" s="102"/>
      <c r="BF7" s="102"/>
      <c r="BG7" s="102"/>
      <c r="BH7" s="102"/>
      <c r="BI7" s="102"/>
      <c r="BJ7" s="102"/>
      <c r="BK7" s="102"/>
    </row>
    <row r="8" spans="3:63" x14ac:dyDescent="0.2">
      <c r="C8" s="68" t="s">
        <v>161</v>
      </c>
      <c r="D8" s="68">
        <v>2</v>
      </c>
      <c r="E8" s="68">
        <v>3</v>
      </c>
      <c r="F8" s="68">
        <v>3</v>
      </c>
      <c r="G8" s="69">
        <v>1</v>
      </c>
      <c r="H8" s="68">
        <v>1</v>
      </c>
      <c r="I8" s="68">
        <v>0</v>
      </c>
      <c r="J8" s="68">
        <v>0</v>
      </c>
      <c r="K8" s="68">
        <v>0</v>
      </c>
      <c r="L8" s="68">
        <v>1</v>
      </c>
      <c r="M8" s="68">
        <v>1</v>
      </c>
      <c r="N8" s="68">
        <v>1</v>
      </c>
      <c r="O8" s="68">
        <v>1</v>
      </c>
      <c r="P8" s="68">
        <v>1</v>
      </c>
      <c r="Q8" s="68">
        <v>1</v>
      </c>
      <c r="R8" s="68">
        <v>1</v>
      </c>
      <c r="S8" s="68">
        <v>1</v>
      </c>
      <c r="T8" s="68">
        <v>1</v>
      </c>
      <c r="U8" s="68">
        <v>1</v>
      </c>
      <c r="V8" s="68">
        <v>1</v>
      </c>
      <c r="W8" s="68">
        <v>1</v>
      </c>
      <c r="X8" s="68">
        <v>1</v>
      </c>
      <c r="Y8" s="68">
        <v>1</v>
      </c>
      <c r="Z8" s="68">
        <v>0</v>
      </c>
      <c r="AA8" s="68">
        <v>0</v>
      </c>
      <c r="AB8" s="68">
        <v>0</v>
      </c>
      <c r="AC8" s="68">
        <v>0</v>
      </c>
      <c r="AD8" s="68">
        <v>0</v>
      </c>
      <c r="AE8" s="68">
        <v>0</v>
      </c>
      <c r="AF8" s="68">
        <v>0</v>
      </c>
      <c r="AG8" s="68">
        <v>0</v>
      </c>
      <c r="AH8" s="68">
        <v>0</v>
      </c>
      <c r="AI8" s="75">
        <v>0</v>
      </c>
      <c r="AJ8" s="75">
        <v>0</v>
      </c>
      <c r="AK8" s="68">
        <v>0</v>
      </c>
      <c r="AL8" s="68">
        <v>0</v>
      </c>
      <c r="AM8" s="68">
        <v>1</v>
      </c>
      <c r="AN8" s="68">
        <v>0</v>
      </c>
      <c r="AO8" s="68">
        <v>0</v>
      </c>
      <c r="AP8" s="68">
        <v>0</v>
      </c>
      <c r="AQ8" s="68">
        <v>0</v>
      </c>
      <c r="AR8" s="68">
        <v>0</v>
      </c>
      <c r="AS8" s="68">
        <v>0</v>
      </c>
      <c r="AT8" s="68">
        <v>0</v>
      </c>
      <c r="AU8" s="68">
        <v>0</v>
      </c>
      <c r="AV8" s="75">
        <v>0</v>
      </c>
      <c r="AW8" s="68">
        <v>0</v>
      </c>
      <c r="AX8" s="68">
        <v>0</v>
      </c>
      <c r="AY8" s="68">
        <v>0</v>
      </c>
      <c r="AZ8" s="68">
        <v>0</v>
      </c>
    </row>
    <row r="9" spans="3:63" x14ac:dyDescent="0.2">
      <c r="C9" s="68" t="s">
        <v>228</v>
      </c>
      <c r="D9" s="68">
        <v>5</v>
      </c>
      <c r="E9" s="68">
        <v>3</v>
      </c>
      <c r="F9" s="68">
        <v>3</v>
      </c>
      <c r="G9" s="69">
        <v>0</v>
      </c>
      <c r="H9" s="68">
        <v>1</v>
      </c>
      <c r="I9" s="68">
        <v>1</v>
      </c>
      <c r="J9" s="68">
        <v>0</v>
      </c>
      <c r="K9" s="68">
        <v>0</v>
      </c>
      <c r="L9" s="68">
        <v>0</v>
      </c>
      <c r="M9" s="68">
        <v>0</v>
      </c>
      <c r="N9" s="68">
        <v>0</v>
      </c>
      <c r="O9" s="68">
        <v>0</v>
      </c>
      <c r="P9" s="68">
        <v>0</v>
      </c>
      <c r="Q9" s="68">
        <v>0</v>
      </c>
      <c r="R9" s="68">
        <v>0</v>
      </c>
      <c r="S9" s="68">
        <v>0</v>
      </c>
      <c r="T9" s="68">
        <v>0</v>
      </c>
      <c r="U9" s="68">
        <v>0</v>
      </c>
      <c r="V9" s="68">
        <v>0</v>
      </c>
      <c r="W9" s="68">
        <v>0</v>
      </c>
      <c r="X9" s="68">
        <v>0</v>
      </c>
      <c r="Y9" s="68">
        <v>0</v>
      </c>
      <c r="Z9" s="68">
        <v>0</v>
      </c>
      <c r="AA9" s="68">
        <v>0</v>
      </c>
      <c r="AB9" s="68">
        <v>0</v>
      </c>
      <c r="AC9" s="68">
        <v>0</v>
      </c>
      <c r="AD9" s="68">
        <v>0</v>
      </c>
      <c r="AE9" s="68">
        <v>0</v>
      </c>
      <c r="AF9" s="68">
        <v>0</v>
      </c>
      <c r="AG9" s="68">
        <v>0</v>
      </c>
      <c r="AH9" s="68">
        <v>0</v>
      </c>
      <c r="AI9" s="75">
        <v>1</v>
      </c>
      <c r="AJ9" s="75">
        <v>0</v>
      </c>
      <c r="AK9" s="68">
        <v>0</v>
      </c>
      <c r="AL9" s="68">
        <v>1</v>
      </c>
      <c r="AM9" s="68">
        <v>1</v>
      </c>
      <c r="AN9" s="68">
        <v>0</v>
      </c>
      <c r="AO9" s="68">
        <v>1</v>
      </c>
      <c r="AP9" s="68">
        <v>0</v>
      </c>
      <c r="AQ9" s="68">
        <v>0</v>
      </c>
      <c r="AR9" s="68">
        <v>0</v>
      </c>
      <c r="AS9" s="68">
        <v>0</v>
      </c>
      <c r="AT9" s="68">
        <v>0</v>
      </c>
      <c r="AU9" s="68">
        <v>0</v>
      </c>
      <c r="AV9" s="75">
        <v>0</v>
      </c>
      <c r="AW9" s="68">
        <v>0</v>
      </c>
      <c r="AX9" s="68">
        <v>0</v>
      </c>
      <c r="AY9" s="68">
        <v>0</v>
      </c>
      <c r="AZ9" s="68">
        <v>0</v>
      </c>
    </row>
    <row r="10" spans="3:63" s="76" customFormat="1" x14ac:dyDescent="0.2">
      <c r="C10" s="75" t="s">
        <v>234</v>
      </c>
      <c r="D10" s="75">
        <v>2</v>
      </c>
      <c r="E10" s="75">
        <v>5</v>
      </c>
      <c r="F10" s="75">
        <v>6</v>
      </c>
      <c r="G10" s="103">
        <v>0</v>
      </c>
      <c r="H10" s="103">
        <v>0</v>
      </c>
      <c r="I10" s="103">
        <v>0</v>
      </c>
      <c r="J10" s="103">
        <v>0</v>
      </c>
      <c r="K10" s="103">
        <v>0</v>
      </c>
      <c r="L10" s="103">
        <v>0</v>
      </c>
      <c r="M10" s="103">
        <v>0</v>
      </c>
      <c r="N10" s="103">
        <v>0</v>
      </c>
      <c r="O10" s="103">
        <v>0</v>
      </c>
      <c r="P10" s="103">
        <v>0</v>
      </c>
      <c r="Q10" s="103">
        <v>0</v>
      </c>
      <c r="R10" s="103">
        <v>0</v>
      </c>
      <c r="S10" s="103">
        <v>0</v>
      </c>
      <c r="T10" s="103">
        <v>0</v>
      </c>
      <c r="U10" s="103">
        <v>0</v>
      </c>
      <c r="V10" s="103">
        <v>0</v>
      </c>
      <c r="W10" s="103">
        <v>0</v>
      </c>
      <c r="X10" s="103">
        <v>0</v>
      </c>
      <c r="Y10" s="103">
        <v>0</v>
      </c>
      <c r="Z10" s="75">
        <v>1</v>
      </c>
      <c r="AA10" s="75">
        <v>1</v>
      </c>
      <c r="AB10" s="75">
        <v>1</v>
      </c>
      <c r="AC10" s="75">
        <v>1</v>
      </c>
      <c r="AD10" s="75">
        <v>1</v>
      </c>
      <c r="AE10" s="75">
        <v>1</v>
      </c>
      <c r="AF10" s="75">
        <v>1</v>
      </c>
      <c r="AG10" s="75">
        <v>1</v>
      </c>
      <c r="AH10" s="75">
        <v>1</v>
      </c>
      <c r="AI10" s="75">
        <v>1</v>
      </c>
      <c r="AJ10" s="75">
        <v>1</v>
      </c>
      <c r="AK10" s="103">
        <v>0</v>
      </c>
      <c r="AL10" s="103">
        <v>0</v>
      </c>
      <c r="AM10" s="103">
        <v>0</v>
      </c>
      <c r="AN10" s="103">
        <v>0</v>
      </c>
      <c r="AO10" s="103">
        <v>0</v>
      </c>
      <c r="AP10" s="103">
        <v>0</v>
      </c>
      <c r="AQ10" s="103">
        <v>0</v>
      </c>
      <c r="AR10" s="103">
        <v>0</v>
      </c>
      <c r="AS10" s="103">
        <v>0</v>
      </c>
      <c r="AT10" s="103">
        <v>0</v>
      </c>
      <c r="AU10" s="103">
        <v>0</v>
      </c>
      <c r="AV10" s="103">
        <v>0</v>
      </c>
      <c r="AW10" s="103">
        <v>0</v>
      </c>
      <c r="AX10" s="103">
        <v>0</v>
      </c>
      <c r="AY10" s="103">
        <v>0</v>
      </c>
      <c r="AZ10" s="103">
        <v>0</v>
      </c>
    </row>
    <row r="11" spans="3:63" x14ac:dyDescent="0.2">
      <c r="C11" s="68" t="s">
        <v>216</v>
      </c>
      <c r="D11" s="68">
        <v>2</v>
      </c>
      <c r="E11" s="68">
        <v>4</v>
      </c>
      <c r="F11" s="68">
        <v>3</v>
      </c>
      <c r="G11" s="69">
        <v>0</v>
      </c>
      <c r="H11" s="68">
        <v>0</v>
      </c>
      <c r="I11" s="68">
        <v>0</v>
      </c>
      <c r="J11" s="68">
        <v>0</v>
      </c>
      <c r="K11" s="68">
        <v>0</v>
      </c>
      <c r="L11" s="68">
        <v>0</v>
      </c>
      <c r="M11" s="68">
        <v>0</v>
      </c>
      <c r="N11" s="68">
        <v>0</v>
      </c>
      <c r="O11" s="68">
        <v>0</v>
      </c>
      <c r="P11" s="68">
        <v>0</v>
      </c>
      <c r="Q11" s="68">
        <v>0</v>
      </c>
      <c r="R11" s="68">
        <v>0</v>
      </c>
      <c r="S11" s="68">
        <v>0</v>
      </c>
      <c r="T11" s="68">
        <v>0</v>
      </c>
      <c r="U11" s="68">
        <v>0</v>
      </c>
      <c r="V11" s="68">
        <v>0</v>
      </c>
      <c r="W11" s="68">
        <v>0</v>
      </c>
      <c r="X11" s="68">
        <v>0</v>
      </c>
      <c r="Y11" s="68">
        <v>0</v>
      </c>
      <c r="Z11" s="68">
        <v>0</v>
      </c>
      <c r="AA11" s="68">
        <v>0</v>
      </c>
      <c r="AB11" s="68">
        <v>0</v>
      </c>
      <c r="AC11" s="68">
        <v>0</v>
      </c>
      <c r="AD11" s="68">
        <v>0</v>
      </c>
      <c r="AE11" s="68">
        <v>0</v>
      </c>
      <c r="AF11" s="68">
        <v>0</v>
      </c>
      <c r="AG11" s="68">
        <v>0</v>
      </c>
      <c r="AH11" s="68">
        <v>0</v>
      </c>
      <c r="AI11" s="75">
        <v>0</v>
      </c>
      <c r="AJ11" s="75">
        <v>0</v>
      </c>
      <c r="AK11" s="68">
        <v>1</v>
      </c>
      <c r="AL11" s="68">
        <v>1</v>
      </c>
      <c r="AM11" s="68">
        <v>0</v>
      </c>
      <c r="AN11" s="68">
        <v>0</v>
      </c>
      <c r="AO11" s="68">
        <v>0</v>
      </c>
      <c r="AP11" s="68">
        <v>0</v>
      </c>
      <c r="AQ11" s="68">
        <v>0</v>
      </c>
      <c r="AR11" s="68">
        <v>0</v>
      </c>
      <c r="AS11" s="68">
        <v>0</v>
      </c>
      <c r="AT11" s="68">
        <v>0</v>
      </c>
      <c r="AU11" s="68">
        <v>0</v>
      </c>
      <c r="AV11" s="75">
        <v>0</v>
      </c>
      <c r="AW11" s="68">
        <v>0</v>
      </c>
      <c r="AX11" s="68">
        <v>0</v>
      </c>
      <c r="AY11" s="68">
        <v>0</v>
      </c>
      <c r="AZ11" s="68">
        <v>0</v>
      </c>
    </row>
    <row r="12" spans="3:63" x14ac:dyDescent="0.2">
      <c r="C12" s="68" t="s">
        <v>229</v>
      </c>
      <c r="D12" s="68">
        <v>5</v>
      </c>
      <c r="E12" s="68">
        <v>3</v>
      </c>
      <c r="F12" s="68">
        <v>3</v>
      </c>
      <c r="G12" s="69">
        <v>0</v>
      </c>
      <c r="H12" s="68">
        <v>1</v>
      </c>
      <c r="I12" s="68">
        <v>1</v>
      </c>
      <c r="J12" s="68">
        <v>0</v>
      </c>
      <c r="K12" s="68">
        <v>0</v>
      </c>
      <c r="L12" s="68">
        <v>0</v>
      </c>
      <c r="M12" s="68">
        <v>0</v>
      </c>
      <c r="N12" s="68">
        <v>0</v>
      </c>
      <c r="O12" s="68">
        <v>0</v>
      </c>
      <c r="P12" s="68">
        <v>0</v>
      </c>
      <c r="Q12" s="68">
        <v>0</v>
      </c>
      <c r="R12" s="68">
        <v>0</v>
      </c>
      <c r="S12" s="68">
        <v>0</v>
      </c>
      <c r="T12" s="68">
        <v>0</v>
      </c>
      <c r="U12" s="68">
        <v>0</v>
      </c>
      <c r="V12" s="68">
        <v>0</v>
      </c>
      <c r="W12" s="68">
        <v>0</v>
      </c>
      <c r="X12" s="68">
        <v>0</v>
      </c>
      <c r="Y12" s="68">
        <v>0</v>
      </c>
      <c r="Z12" s="68">
        <v>0</v>
      </c>
      <c r="AA12" s="68">
        <v>0</v>
      </c>
      <c r="AB12" s="68">
        <v>0</v>
      </c>
      <c r="AC12" s="68">
        <v>0</v>
      </c>
      <c r="AD12" s="68">
        <v>0</v>
      </c>
      <c r="AE12" s="68">
        <v>0</v>
      </c>
      <c r="AF12" s="68">
        <v>0</v>
      </c>
      <c r="AG12" s="68">
        <v>0</v>
      </c>
      <c r="AH12" s="68">
        <v>0</v>
      </c>
      <c r="AI12" s="75">
        <v>1</v>
      </c>
      <c r="AJ12" s="75">
        <v>1</v>
      </c>
      <c r="AK12" s="68">
        <v>0</v>
      </c>
      <c r="AL12" s="68">
        <v>1</v>
      </c>
      <c r="AM12" s="68">
        <v>1</v>
      </c>
      <c r="AN12" s="68">
        <v>0</v>
      </c>
      <c r="AO12" s="68">
        <v>0</v>
      </c>
      <c r="AP12" s="68">
        <v>0</v>
      </c>
      <c r="AQ12" s="68">
        <v>0</v>
      </c>
      <c r="AR12" s="68">
        <v>0</v>
      </c>
      <c r="AS12" s="68">
        <v>0</v>
      </c>
      <c r="AT12" s="68">
        <v>0</v>
      </c>
      <c r="AU12" s="68">
        <v>0</v>
      </c>
      <c r="AV12" s="75">
        <v>0</v>
      </c>
      <c r="AW12" s="68">
        <v>0</v>
      </c>
      <c r="AX12" s="68">
        <v>0</v>
      </c>
      <c r="AY12" s="68">
        <v>0</v>
      </c>
      <c r="AZ12" s="68">
        <v>0</v>
      </c>
    </row>
    <row r="13" spans="3:63" x14ac:dyDescent="0.2">
      <c r="C13" s="68" t="s">
        <v>160</v>
      </c>
      <c r="D13" s="68">
        <v>3</v>
      </c>
      <c r="E13" s="68">
        <v>3</v>
      </c>
      <c r="F13" s="68">
        <v>3</v>
      </c>
      <c r="G13" s="69">
        <v>0</v>
      </c>
      <c r="H13" s="68">
        <v>1</v>
      </c>
      <c r="I13" s="68">
        <v>1</v>
      </c>
      <c r="J13" s="68">
        <v>0</v>
      </c>
      <c r="K13" s="68">
        <v>0</v>
      </c>
      <c r="L13" s="68">
        <v>0</v>
      </c>
      <c r="M13" s="68">
        <v>0</v>
      </c>
      <c r="N13" s="68">
        <v>0</v>
      </c>
      <c r="O13" s="68">
        <v>0</v>
      </c>
      <c r="P13" s="68">
        <v>0</v>
      </c>
      <c r="Q13" s="68">
        <v>0</v>
      </c>
      <c r="R13" s="68">
        <v>0</v>
      </c>
      <c r="S13" s="68">
        <v>0</v>
      </c>
      <c r="T13" s="68">
        <v>0</v>
      </c>
      <c r="U13" s="68">
        <v>0</v>
      </c>
      <c r="V13" s="68">
        <v>0</v>
      </c>
      <c r="W13" s="68">
        <v>0</v>
      </c>
      <c r="X13" s="68">
        <v>0</v>
      </c>
      <c r="Y13" s="68">
        <v>0</v>
      </c>
      <c r="Z13" s="68">
        <v>0</v>
      </c>
      <c r="AA13" s="68">
        <v>0</v>
      </c>
      <c r="AB13" s="68">
        <v>0</v>
      </c>
      <c r="AC13" s="68">
        <v>0</v>
      </c>
      <c r="AD13" s="68">
        <v>0</v>
      </c>
      <c r="AE13" s="68">
        <v>0</v>
      </c>
      <c r="AF13" s="68">
        <v>0</v>
      </c>
      <c r="AG13" s="68">
        <v>0</v>
      </c>
      <c r="AH13" s="68">
        <v>0</v>
      </c>
      <c r="AI13" s="75">
        <v>0</v>
      </c>
      <c r="AJ13" s="75">
        <v>0</v>
      </c>
      <c r="AK13" s="68">
        <v>0</v>
      </c>
      <c r="AL13" s="68">
        <v>1</v>
      </c>
      <c r="AM13" s="68">
        <v>1</v>
      </c>
      <c r="AN13" s="68">
        <v>0</v>
      </c>
      <c r="AO13" s="68">
        <v>0</v>
      </c>
      <c r="AP13" s="68">
        <v>0</v>
      </c>
      <c r="AQ13" s="68">
        <v>0</v>
      </c>
      <c r="AR13" s="68">
        <v>0</v>
      </c>
      <c r="AS13" s="68">
        <v>0</v>
      </c>
      <c r="AT13" s="68">
        <v>1</v>
      </c>
      <c r="AU13" s="68">
        <v>0</v>
      </c>
      <c r="AV13" s="75">
        <v>0</v>
      </c>
      <c r="AW13" s="68">
        <v>0</v>
      </c>
      <c r="AX13" s="68">
        <v>1</v>
      </c>
      <c r="AY13" s="68">
        <v>0</v>
      </c>
      <c r="AZ13" s="68">
        <v>0</v>
      </c>
    </row>
    <row r="14" spans="3:63" x14ac:dyDescent="0.2">
      <c r="C14" s="68" t="s">
        <v>230</v>
      </c>
      <c r="D14" s="68">
        <v>0</v>
      </c>
      <c r="E14" s="68">
        <v>1</v>
      </c>
      <c r="F14" s="68">
        <v>1</v>
      </c>
      <c r="G14" s="69">
        <v>0</v>
      </c>
      <c r="H14" s="68">
        <v>0</v>
      </c>
      <c r="I14" s="68">
        <v>0</v>
      </c>
      <c r="J14" s="68">
        <v>1</v>
      </c>
      <c r="K14" s="68">
        <v>1</v>
      </c>
      <c r="L14" s="68">
        <v>0</v>
      </c>
      <c r="M14" s="68">
        <v>0</v>
      </c>
      <c r="N14" s="68">
        <v>0</v>
      </c>
      <c r="O14" s="68">
        <v>0</v>
      </c>
      <c r="P14" s="68">
        <v>0</v>
      </c>
      <c r="Q14" s="68">
        <v>0</v>
      </c>
      <c r="R14" s="68">
        <v>0</v>
      </c>
      <c r="S14" s="68">
        <v>0</v>
      </c>
      <c r="T14" s="68">
        <v>0</v>
      </c>
      <c r="U14" s="68">
        <v>0</v>
      </c>
      <c r="V14" s="68">
        <v>0</v>
      </c>
      <c r="W14" s="68">
        <v>0</v>
      </c>
      <c r="X14" s="68">
        <v>0</v>
      </c>
      <c r="Y14" s="68">
        <v>0</v>
      </c>
      <c r="Z14" s="68">
        <v>0</v>
      </c>
      <c r="AA14" s="68">
        <v>0</v>
      </c>
      <c r="AB14" s="68">
        <v>0</v>
      </c>
      <c r="AC14" s="68">
        <v>0</v>
      </c>
      <c r="AD14" s="68">
        <v>0</v>
      </c>
      <c r="AE14" s="68">
        <v>0</v>
      </c>
      <c r="AF14" s="68">
        <v>0</v>
      </c>
      <c r="AG14" s="68">
        <v>0</v>
      </c>
      <c r="AH14" s="68">
        <v>0</v>
      </c>
      <c r="AI14" s="75">
        <v>0</v>
      </c>
      <c r="AJ14" s="75">
        <v>0</v>
      </c>
      <c r="AK14" s="68">
        <v>0</v>
      </c>
      <c r="AL14" s="68">
        <v>0</v>
      </c>
      <c r="AM14" s="68">
        <v>0</v>
      </c>
      <c r="AN14" s="68">
        <v>1</v>
      </c>
      <c r="AO14" s="68">
        <v>0</v>
      </c>
      <c r="AP14" s="68">
        <v>1</v>
      </c>
      <c r="AQ14" s="68">
        <v>1</v>
      </c>
      <c r="AR14" s="68">
        <v>0</v>
      </c>
      <c r="AS14" s="68">
        <v>0</v>
      </c>
      <c r="AT14" s="68">
        <v>0</v>
      </c>
      <c r="AU14" s="68">
        <v>0</v>
      </c>
      <c r="AV14" s="75">
        <v>1</v>
      </c>
      <c r="AW14" s="68">
        <v>1</v>
      </c>
      <c r="AX14" s="68">
        <v>0</v>
      </c>
      <c r="AY14" s="68">
        <v>0</v>
      </c>
      <c r="AZ14" s="68">
        <v>1</v>
      </c>
    </row>
    <row r="15" spans="3:63" s="98" customFormat="1" ht="15" x14ac:dyDescent="0.25">
      <c r="F15" s="67" t="s">
        <v>215</v>
      </c>
      <c r="G15" s="81">
        <f>MAX(G8*$D8,G8*$E8,G8*$F8,G9*$F9,G9*$E9,$D9*G9,G10*$F10,$E10*G10,G10*$D10,G11*$F11,G11*$E11,G11*$D11,G12*$F12,G12*$E12,G12*$D12,G13*$F13,G13*$E13,G13*$D13,G14*$D14,G14*$E14,G14*$F14)</f>
        <v>3</v>
      </c>
      <c r="H15" s="81">
        <f>MAX(H8*$D8,H8*$E8,H8*$F8,H9*$F9,H9*$E9,$D9*H9,H10*$F10,$E10*H10,H10*$D10,H11*$F11,H11*$E11,H11*$D11,H12*$F12,H12*$E12,H12*$D12,H13*$F13,H13*$E13,H13*$D13,H14*$D14,H14*$E14,H14*$F14)</f>
        <v>5</v>
      </c>
      <c r="I15" s="81">
        <f>MAX(I8*$D8,I8*$E8,I8*$F8,I9*$F9,I9*$E9,$D9*I9,I10*$F10,$E10*I10,I10*$D10,I11*$F11,I11*$E11,I11*$D11,I12*$F12,I12*$E12,I12*$D12,I13*$F13,I13*$E13,I13*$D13,I14*$D14,I14*$E14,I14*$F14)</f>
        <v>5</v>
      </c>
      <c r="J15" s="81">
        <f>MAX(J8*$D8,J8*$E8,J8*$F8,J9*$F9,J9*$E9,$D9*J9,J10*$F10,$E10*J10,J10*$D10,J11*$F11,J11*$E11,J11*$D11,J12*$F12,J12*$E12,J12*$D12,J13*$F13,J13*$E13,J13*$D13,J14*$D14,J14*$E14,J14*$F14)</f>
        <v>1</v>
      </c>
      <c r="K15" s="81">
        <f>MAX(K8*$D8,K8*$E8,K8*$F8,K9*$F9,K9*$E9,$D9*K9,K10*$F10,$E10*K10,K10*$D10,K11*$F11,K11*$E11,K11*$D11,K12*$F12,K12*$E12,K12*$D12,K13*$F13,K13*$E13,K13*$D13,K14*$D14,K14*$E14,K14*$F14)</f>
        <v>1</v>
      </c>
      <c r="L15" s="81">
        <f t="shared" ref="L15:Y15" si="0">MAX(,L8*$E8,L8*$F8,L9*$F9,L9*$E9,L10*$F10,$E10*L10,L11*$F11,L11*$E11,L12*$F12,L12*$E12,L13*$F13,L13*$E13,L14*$E14,L14*$F14)</f>
        <v>3</v>
      </c>
      <c r="M15" s="81">
        <f t="shared" si="0"/>
        <v>3</v>
      </c>
      <c r="N15" s="81">
        <f>MAX(,N8*$E8,N8*$F8,N9*$F9,N9*$E9,N10*$F10,$E10*N10,N11*$F11,N11*$E11,N12*$F12,N12*$E12,N13*$F13,N13*$E13,N14*$E14,N14*$F14)</f>
        <v>3</v>
      </c>
      <c r="O15" s="81">
        <f t="shared" si="0"/>
        <v>3</v>
      </c>
      <c r="P15" s="81">
        <f t="shared" si="0"/>
        <v>3</v>
      </c>
      <c r="Q15" s="81">
        <f t="shared" si="0"/>
        <v>3</v>
      </c>
      <c r="R15" s="81">
        <f t="shared" si="0"/>
        <v>3</v>
      </c>
      <c r="S15" s="81">
        <f t="shared" si="0"/>
        <v>3</v>
      </c>
      <c r="T15" s="81">
        <f t="shared" si="0"/>
        <v>3</v>
      </c>
      <c r="U15" s="81">
        <f t="shared" si="0"/>
        <v>3</v>
      </c>
      <c r="V15" s="81">
        <f t="shared" si="0"/>
        <v>3</v>
      </c>
      <c r="W15" s="81">
        <f t="shared" si="0"/>
        <v>3</v>
      </c>
      <c r="X15" s="81">
        <f t="shared" si="0"/>
        <v>3</v>
      </c>
      <c r="Y15" s="81">
        <f t="shared" si="0"/>
        <v>3</v>
      </c>
      <c r="Z15" s="81">
        <f t="shared" ref="Z15:AJ15" si="1">MAX(,Z8*$E8,Z8*$F8,Z9*$F9,Z9*$E9,Z10*$F10,$E10*Z10,Z11*$F11,Z11*$E11,Z12*$F12,Z12*$E12,Z13*$F13,Z13*$E13,Z14*$E14,Z14*$F14)</f>
        <v>6</v>
      </c>
      <c r="AA15" s="81">
        <f t="shared" si="1"/>
        <v>6</v>
      </c>
      <c r="AB15" s="81">
        <f t="shared" si="1"/>
        <v>6</v>
      </c>
      <c r="AC15" s="81">
        <f t="shared" si="1"/>
        <v>6</v>
      </c>
      <c r="AD15" s="81">
        <f t="shared" si="1"/>
        <v>6</v>
      </c>
      <c r="AE15" s="81">
        <f t="shared" si="1"/>
        <v>6</v>
      </c>
      <c r="AF15" s="81">
        <f t="shared" si="1"/>
        <v>6</v>
      </c>
      <c r="AG15" s="81">
        <f t="shared" si="1"/>
        <v>6</v>
      </c>
      <c r="AH15" s="81">
        <f t="shared" si="1"/>
        <v>6</v>
      </c>
      <c r="AI15" s="81">
        <f t="shared" si="1"/>
        <v>6</v>
      </c>
      <c r="AJ15" s="81">
        <f t="shared" si="1"/>
        <v>6</v>
      </c>
      <c r="AK15" s="81">
        <f t="shared" ref="AK15:AZ15" si="2">MAX(AK8*$D8,AK8*$E8,AK8*$F8,AK9*$F9,AK9*$E9,$D9*AK9,AK10*$F10,$E10*AK10,AK10*$D10,AK11*$F11,AK11*$E11,AK11*$D11,AK12*$F12,AK12*$E12,AK12*$D12,AK13*$F13,AK13*$E13,AK13*$D13,AK14*$D14,AK14*$E14,AK14*$F14)</f>
        <v>4</v>
      </c>
      <c r="AL15" s="81">
        <f t="shared" si="2"/>
        <v>5</v>
      </c>
      <c r="AM15" s="81">
        <f t="shared" si="2"/>
        <v>5</v>
      </c>
      <c r="AN15" s="81">
        <f t="shared" si="2"/>
        <v>1</v>
      </c>
      <c r="AO15" s="81">
        <f t="shared" si="2"/>
        <v>5</v>
      </c>
      <c r="AP15" s="81">
        <f t="shared" si="2"/>
        <v>1</v>
      </c>
      <c r="AQ15" s="81">
        <f t="shared" si="2"/>
        <v>1</v>
      </c>
      <c r="AR15" s="81">
        <f t="shared" si="2"/>
        <v>0</v>
      </c>
      <c r="AS15" s="81">
        <f t="shared" si="2"/>
        <v>0</v>
      </c>
      <c r="AT15" s="81">
        <f t="shared" si="2"/>
        <v>3</v>
      </c>
      <c r="AU15" s="81">
        <f t="shared" si="2"/>
        <v>0</v>
      </c>
      <c r="AV15" s="81">
        <f t="shared" si="2"/>
        <v>1</v>
      </c>
      <c r="AW15" s="81">
        <f t="shared" si="2"/>
        <v>1</v>
      </c>
      <c r="AX15" s="81">
        <f t="shared" si="2"/>
        <v>3</v>
      </c>
      <c r="AY15" s="81">
        <f t="shared" si="2"/>
        <v>0</v>
      </c>
      <c r="AZ15" s="81">
        <f t="shared" si="2"/>
        <v>1</v>
      </c>
    </row>
    <row r="17" spans="7:7" x14ac:dyDescent="0.2">
      <c r="G17" s="48"/>
    </row>
    <row r="18" spans="7:7" x14ac:dyDescent="0.2">
      <c r="G18" s="48"/>
    </row>
    <row r="19" spans="7:7" x14ac:dyDescent="0.2">
      <c r="G19" s="48"/>
    </row>
  </sheetData>
  <mergeCells count="1">
    <mergeCell ref="L6:AJ6"/>
  </mergeCell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1"/>
  </sheetPr>
  <dimension ref="A1:I8"/>
  <sheetViews>
    <sheetView zoomScale="82" zoomScaleNormal="82" workbookViewId="0"/>
  </sheetViews>
  <sheetFormatPr defaultRowHeight="15" x14ac:dyDescent="0.25"/>
  <cols>
    <col min="1" max="1" width="41" bestFit="1" customWidth="1"/>
    <col min="2" max="2" width="16.140625" bestFit="1" customWidth="1"/>
    <col min="3" max="3" width="20" customWidth="1"/>
    <col min="4" max="4" width="17.5703125" bestFit="1" customWidth="1"/>
    <col min="5" max="5" width="17.7109375" customWidth="1"/>
    <col min="6" max="6" width="20.7109375" customWidth="1"/>
    <col min="7" max="7" width="19.85546875" bestFit="1" customWidth="1"/>
  </cols>
  <sheetData>
    <row r="1" spans="1:9" ht="21.75" customHeight="1" x14ac:dyDescent="0.25">
      <c r="A1" s="15" t="s">
        <v>28</v>
      </c>
      <c r="B1" s="15"/>
      <c r="C1" s="7" t="s">
        <v>29</v>
      </c>
      <c r="D1" s="7" t="s">
        <v>30</v>
      </c>
      <c r="E1" s="7" t="s">
        <v>30</v>
      </c>
      <c r="F1" s="10" t="s">
        <v>29</v>
      </c>
      <c r="G1" s="7" t="s">
        <v>30</v>
      </c>
    </row>
    <row r="2" spans="1:9" ht="58.5" customHeight="1" x14ac:dyDescent="0.25">
      <c r="A2" s="9" t="s">
        <v>31</v>
      </c>
      <c r="B2" s="9" t="s">
        <v>32</v>
      </c>
      <c r="C2" s="7" t="s">
        <v>24</v>
      </c>
      <c r="D2" s="7" t="s">
        <v>25</v>
      </c>
      <c r="E2" s="7" t="s">
        <v>26</v>
      </c>
      <c r="F2" s="10" t="s">
        <v>33</v>
      </c>
      <c r="G2" s="7" t="s">
        <v>27</v>
      </c>
    </row>
    <row r="3" spans="1:9" ht="21.75" customHeight="1" x14ac:dyDescent="0.25">
      <c r="A3" s="8" t="s">
        <v>13</v>
      </c>
      <c r="B3" s="8">
        <v>1</v>
      </c>
      <c r="C3" s="5">
        <v>1</v>
      </c>
      <c r="D3" s="5">
        <v>1</v>
      </c>
      <c r="E3" s="5">
        <v>1</v>
      </c>
      <c r="F3" s="5">
        <v>1</v>
      </c>
      <c r="G3" s="5">
        <v>1</v>
      </c>
      <c r="I3" s="19"/>
    </row>
    <row r="4" spans="1:9" ht="21.75" customHeight="1" x14ac:dyDescent="0.25">
      <c r="A4" s="8" t="s">
        <v>7</v>
      </c>
      <c r="B4" s="8">
        <v>2</v>
      </c>
      <c r="C4" s="5">
        <v>1</v>
      </c>
      <c r="D4" s="5">
        <v>1</v>
      </c>
      <c r="E4" s="5">
        <v>1</v>
      </c>
      <c r="F4" s="5">
        <v>1</v>
      </c>
      <c r="G4" s="5">
        <v>1</v>
      </c>
      <c r="I4" s="20"/>
    </row>
    <row r="5" spans="1:9" ht="21.75" customHeight="1" x14ac:dyDescent="0.25">
      <c r="A5" s="8" t="s">
        <v>14</v>
      </c>
      <c r="B5" s="8">
        <v>3</v>
      </c>
      <c r="C5" s="5">
        <v>1</v>
      </c>
      <c r="D5" s="5">
        <v>1</v>
      </c>
      <c r="E5" s="5">
        <v>1</v>
      </c>
      <c r="F5" s="5">
        <v>1</v>
      </c>
      <c r="G5" s="5">
        <v>1</v>
      </c>
      <c r="I5" s="20"/>
    </row>
    <row r="6" spans="1:9" ht="21.75" customHeight="1" x14ac:dyDescent="0.25">
      <c r="A6" s="8" t="s">
        <v>9</v>
      </c>
      <c r="B6" s="8">
        <v>4</v>
      </c>
      <c r="C6" s="5">
        <v>1</v>
      </c>
      <c r="D6" s="5">
        <v>1</v>
      </c>
      <c r="E6" s="5">
        <v>1</v>
      </c>
      <c r="F6" s="5">
        <v>1</v>
      </c>
      <c r="G6" s="5">
        <v>1</v>
      </c>
      <c r="I6" s="20"/>
    </row>
    <row r="7" spans="1:9" ht="21.75" customHeight="1" x14ac:dyDescent="0.25">
      <c r="A7" s="8" t="s">
        <v>4</v>
      </c>
      <c r="B7" s="8">
        <v>5</v>
      </c>
      <c r="C7" s="5">
        <v>1</v>
      </c>
      <c r="D7" s="5">
        <v>1</v>
      </c>
      <c r="E7" s="5">
        <v>1</v>
      </c>
      <c r="F7" s="5">
        <v>1</v>
      </c>
      <c r="G7" s="5">
        <v>1</v>
      </c>
      <c r="I7" s="20"/>
    </row>
    <row r="8" spans="1:9" ht="21.75" customHeight="1" x14ac:dyDescent="0.25">
      <c r="A8" s="8" t="s">
        <v>15</v>
      </c>
      <c r="B8" s="8">
        <v>6</v>
      </c>
      <c r="C8" s="5">
        <v>1</v>
      </c>
      <c r="D8" s="5">
        <v>1</v>
      </c>
      <c r="E8" s="5">
        <v>1</v>
      </c>
      <c r="F8" s="5">
        <v>1</v>
      </c>
      <c r="G8" s="5">
        <v>1</v>
      </c>
      <c r="I8" s="19"/>
    </row>
  </sheetData>
  <dataValidations count="1">
    <dataValidation type="list" allowBlank="1" showInputMessage="1" showErrorMessage="1" sqref="C1:G1">
      <formula1>Option_Yes_No</formula1>
    </dataValidation>
  </dataValidations>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1"/>
  </sheetPr>
  <dimension ref="A1:C12"/>
  <sheetViews>
    <sheetView zoomScaleNormal="100" workbookViewId="0"/>
  </sheetViews>
  <sheetFormatPr defaultColWidth="9.140625" defaultRowHeight="15" x14ac:dyDescent="0.25"/>
  <cols>
    <col min="1" max="1" width="27" style="4" customWidth="1"/>
    <col min="2" max="2" width="19" style="4" customWidth="1"/>
    <col min="3" max="3" width="17.140625" style="4" customWidth="1"/>
    <col min="4" max="16384" width="9.140625" style="1"/>
  </cols>
  <sheetData>
    <row r="1" spans="1:3" x14ac:dyDescent="0.25">
      <c r="A1" s="2" t="s">
        <v>34</v>
      </c>
      <c r="B1" s="2" t="s">
        <v>35</v>
      </c>
      <c r="C1" s="2" t="s">
        <v>36</v>
      </c>
    </row>
    <row r="2" spans="1:3" x14ac:dyDescent="0.25">
      <c r="A2" s="5" t="s">
        <v>37</v>
      </c>
      <c r="B2" s="6" t="s">
        <v>30</v>
      </c>
      <c r="C2" s="5" t="s">
        <v>5</v>
      </c>
    </row>
    <row r="3" spans="1:3" x14ac:dyDescent="0.25">
      <c r="A3" s="5" t="s">
        <v>38</v>
      </c>
      <c r="B3" s="6" t="s">
        <v>29</v>
      </c>
      <c r="C3" s="5" t="s">
        <v>39</v>
      </c>
    </row>
    <row r="4" spans="1:3" x14ac:dyDescent="0.25">
      <c r="A4" s="5" t="s">
        <v>40</v>
      </c>
      <c r="C4" s="5" t="s">
        <v>10</v>
      </c>
    </row>
    <row r="5" spans="1:3" x14ac:dyDescent="0.25">
      <c r="A5" s="5" t="s">
        <v>8</v>
      </c>
      <c r="C5" s="5" t="s">
        <v>41</v>
      </c>
    </row>
    <row r="6" spans="1:3" x14ac:dyDescent="0.25">
      <c r="A6" s="5" t="s">
        <v>42</v>
      </c>
      <c r="C6" s="5" t="s">
        <v>43</v>
      </c>
    </row>
    <row r="7" spans="1:3" x14ac:dyDescent="0.25">
      <c r="A7" s="5" t="s">
        <v>44</v>
      </c>
    </row>
    <row r="8" spans="1:3" x14ac:dyDescent="0.25">
      <c r="A8" s="5" t="s">
        <v>45</v>
      </c>
    </row>
    <row r="9" spans="1:3" x14ac:dyDescent="0.25">
      <c r="A9" s="5" t="s">
        <v>3</v>
      </c>
    </row>
    <row r="10" spans="1:3" x14ac:dyDescent="0.25">
      <c r="A10" s="5" t="s">
        <v>6</v>
      </c>
    </row>
    <row r="11" spans="1:3" x14ac:dyDescent="0.25">
      <c r="A11" s="5" t="s">
        <v>46</v>
      </c>
    </row>
    <row r="12" spans="1:3" x14ac:dyDescent="0.25">
      <c r="A12" s="5" t="s">
        <v>47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H17"/>
  <sheetViews>
    <sheetView workbookViewId="0"/>
  </sheetViews>
  <sheetFormatPr defaultRowHeight="15" x14ac:dyDescent="0.25"/>
  <cols>
    <col min="1" max="1" width="12.5703125" style="3" bestFit="1" customWidth="1"/>
    <col min="2" max="2" width="13.42578125" style="1" bestFit="1" customWidth="1"/>
    <col min="3" max="3" width="15.5703125" style="1" bestFit="1" customWidth="1"/>
    <col min="4" max="4" width="18.140625" style="1" bestFit="1" customWidth="1"/>
    <col min="5" max="5" width="13.85546875" customWidth="1"/>
    <col min="7" max="7" width="12.5703125" bestFit="1" customWidth="1"/>
    <col min="8" max="8" width="14.7109375" bestFit="1" customWidth="1"/>
  </cols>
  <sheetData>
    <row r="1" spans="1:8" x14ac:dyDescent="0.25">
      <c r="A1" s="16" t="s">
        <v>48</v>
      </c>
      <c r="B1" s="16" t="s">
        <v>49</v>
      </c>
      <c r="C1" s="11" t="s">
        <v>50</v>
      </c>
      <c r="D1" s="11" t="s">
        <v>51</v>
      </c>
      <c r="E1" s="11" t="s">
        <v>52</v>
      </c>
      <c r="F1" s="11" t="s">
        <v>53</v>
      </c>
      <c r="G1" s="27" t="s">
        <v>54</v>
      </c>
      <c r="H1" s="27" t="s">
        <v>55</v>
      </c>
    </row>
    <row r="2" spans="1:8" x14ac:dyDescent="0.25">
      <c r="A2" s="17">
        <v>9</v>
      </c>
      <c r="B2" s="18" t="s">
        <v>56</v>
      </c>
      <c r="C2" s="23" t="s">
        <v>57</v>
      </c>
      <c r="D2" s="14" t="s">
        <v>57</v>
      </c>
      <c r="E2" s="12"/>
      <c r="F2" s="13" t="s">
        <v>57</v>
      </c>
      <c r="G2" s="28" t="s">
        <v>57</v>
      </c>
      <c r="H2" s="29" t="s">
        <v>57</v>
      </c>
    </row>
    <row r="3" spans="1:8" x14ac:dyDescent="0.25">
      <c r="A3" s="17">
        <v>7</v>
      </c>
      <c r="B3" s="24" t="s">
        <v>58</v>
      </c>
      <c r="C3"/>
      <c r="D3"/>
    </row>
    <row r="4" spans="1:8" x14ac:dyDescent="0.25">
      <c r="A4" s="17">
        <v>5</v>
      </c>
      <c r="B4" s="21" t="s">
        <v>59</v>
      </c>
      <c r="C4"/>
      <c r="D4"/>
    </row>
    <row r="5" spans="1:8" x14ac:dyDescent="0.25">
      <c r="A5" s="17">
        <v>3</v>
      </c>
      <c r="B5" s="22" t="s">
        <v>60</v>
      </c>
      <c r="C5"/>
      <c r="D5"/>
    </row>
    <row r="6" spans="1:8" x14ac:dyDescent="0.25">
      <c r="A6" s="25">
        <v>1</v>
      </c>
      <c r="B6" s="26" t="s">
        <v>61</v>
      </c>
      <c r="C6"/>
      <c r="D6"/>
    </row>
    <row r="7" spans="1:8" x14ac:dyDescent="0.25">
      <c r="A7" s="25">
        <v>0</v>
      </c>
      <c r="B7" s="14" t="s">
        <v>62</v>
      </c>
      <c r="C7"/>
      <c r="D7"/>
    </row>
    <row r="8" spans="1:8" x14ac:dyDescent="0.25">
      <c r="C8"/>
      <c r="D8"/>
    </row>
    <row r="9" spans="1:8" x14ac:dyDescent="0.25">
      <c r="C9"/>
      <c r="D9"/>
    </row>
    <row r="10" spans="1:8" x14ac:dyDescent="0.25">
      <c r="C10"/>
      <c r="D10"/>
    </row>
    <row r="11" spans="1:8" x14ac:dyDescent="0.25">
      <c r="A11" s="4"/>
      <c r="C11"/>
      <c r="D11"/>
    </row>
    <row r="12" spans="1:8" x14ac:dyDescent="0.25">
      <c r="A12" s="4"/>
    </row>
    <row r="13" spans="1:8" x14ac:dyDescent="0.25">
      <c r="A13" s="4"/>
    </row>
    <row r="14" spans="1:8" x14ac:dyDescent="0.25">
      <c r="A14" s="4"/>
    </row>
    <row r="15" spans="1:8" x14ac:dyDescent="0.25">
      <c r="A15" s="4"/>
    </row>
    <row r="16" spans="1:8" x14ac:dyDescent="0.25">
      <c r="A16" s="4"/>
    </row>
    <row r="17" spans="1:1" x14ac:dyDescent="0.25">
      <c r="A17" s="4"/>
    </row>
  </sheetData>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873B624FCDA86449B62F42220B89821" ma:contentTypeVersion="12" ma:contentTypeDescription="Create a new document." ma:contentTypeScope="" ma:versionID="034a8fb8626ef8c214d458020191ab8f">
  <xsd:schema xmlns:xsd="http://www.w3.org/2001/XMLSchema" xmlns:xs="http://www.w3.org/2001/XMLSchema" xmlns:p="http://schemas.microsoft.com/office/2006/metadata/properties" xmlns:ns3="b41ab2fb-64fc-4812-8742-761b856198f5" xmlns:ns4="81995e69-17d3-4124-a013-de7cf122d9b9" targetNamespace="http://schemas.microsoft.com/office/2006/metadata/properties" ma:root="true" ma:fieldsID="e8a83f9b57a2ca43effd9d2e9b323469" ns3:_="" ns4:_="">
    <xsd:import namespace="b41ab2fb-64fc-4812-8742-761b856198f5"/>
    <xsd:import namespace="81995e69-17d3-4124-a013-de7cf122d9b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OCR"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ab2fb-64fc-4812-8742-761b856198f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995e69-17d3-4124-a013-de7cf122d9b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C67279-2393-445F-852E-5C69BDA44426}">
  <ds:schemaRefs>
    <ds:schemaRef ds:uri="http://schemas.microsoft.com/sharepoint/v3/contenttype/forms"/>
  </ds:schemaRefs>
</ds:datastoreItem>
</file>

<file path=customXml/itemProps2.xml><?xml version="1.0" encoding="utf-8"?>
<ds:datastoreItem xmlns:ds="http://schemas.openxmlformats.org/officeDocument/2006/customXml" ds:itemID="{30489E76-6E64-44BC-AF8E-80BBBB3FE9FB}">
  <ds:schemaRefs>
    <ds:schemaRef ds:uri="http://schemas.microsoft.com/office/2006/metadata/properties"/>
    <ds:schemaRef ds:uri="b41ab2fb-64fc-4812-8742-761b856198f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81995e69-17d3-4124-a013-de7cf122d9b9"/>
    <ds:schemaRef ds:uri="http://www.w3.org/XML/1998/namespace"/>
    <ds:schemaRef ds:uri="http://purl.org/dc/dcmitype/"/>
  </ds:schemaRefs>
</ds:datastoreItem>
</file>

<file path=customXml/itemProps3.xml><?xml version="1.0" encoding="utf-8"?>
<ds:datastoreItem xmlns:ds="http://schemas.openxmlformats.org/officeDocument/2006/customXml" ds:itemID="{906CEB69-DB63-4D52-9FF7-794A074CF9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ab2fb-64fc-4812-8742-761b856198f5"/>
    <ds:schemaRef ds:uri="81995e69-17d3-4124-a013-de7cf122d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Revision History</vt:lpstr>
      <vt:lpstr>Risk Analysis Process</vt:lpstr>
      <vt:lpstr>Risk Analysis</vt:lpstr>
      <vt:lpstr>Rationale for Impact Evaluation</vt:lpstr>
      <vt:lpstr>Questions</vt:lpstr>
      <vt:lpstr>ReferenceData</vt:lpstr>
      <vt:lpstr>Colours</vt:lpstr>
    </vt:vector>
  </TitlesOfParts>
  <Manager/>
  <Company>V.Group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Dixit Patel</dc:creator>
  <cp:keywords/>
  <dc:description>v09C 20170407</dc:description>
  <cp:lastModifiedBy>Rocco Lobraico</cp:lastModifiedBy>
  <cp:revision/>
  <dcterms:created xsi:type="dcterms:W3CDTF">2012-08-28T15:39:18Z</dcterms:created>
  <dcterms:modified xsi:type="dcterms:W3CDTF">2021-05-11T15:12:12Z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0x0101003873B624FCDA86449B62F42220B89821</vt:lpwstr>
  </property>
  <property fmtid="{D5CDD505-2E9C-101B-9397-08002B2CF9AE}" pid="3" name="MSIP_Label_ea60d57e-af5b-4752-ac57-3e4f28ca11dc_Enabled">
    <vt:lpwstr>true</vt:lpwstr>
  </property>
  <property fmtid="{D5CDD505-2E9C-101B-9397-08002B2CF9AE}" pid="4" name="MSIP_Label_ea60d57e-af5b-4752-ac57-3e4f28ca11dc_SetDate">
    <vt:lpwstr>2021-04-06T11:57:08Z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1516e4ba-6c24-413f-a349-3cb9a7e637e4</vt:lpwstr>
  </property>
  <property fmtid="{D5CDD505-2E9C-101B-9397-08002B2CF9AE}" pid="9" name="MSIP_Label_ea60d57e-af5b-4752-ac57-3e4f28ca11dc_ContentBits">
    <vt:lpwstr>0</vt:lpwstr>
  </property>
</Properties>
</file>