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ow\Desktop\GA\TP1\"/>
    </mc:Choice>
  </mc:AlternateContent>
  <xr:revisionPtr revIDLastSave="0" documentId="13_ncr:1_{DDDA8A75-25B2-4C07-8B7F-002E3A928D0E}" xr6:coauthVersionLast="47" xr6:coauthVersionMax="47" xr10:uidLastSave="{00000000-0000-0000-0000-000000000000}"/>
  <bookViews>
    <workbookView xWindow="4335" yWindow="0" windowWidth="23370" windowHeight="14235" xr2:uid="{00000000-000D-0000-FFFF-FFFF00000000}"/>
  </bookViews>
  <sheets>
    <sheet name="Sheet2 (2)" sheetId="11" r:id="rId1"/>
    <sheet name="EMQs" sheetId="8" r:id="rId2"/>
    <sheet name="Exactidao" sheetId="10" r:id="rId3"/>
    <sheet name="119" sheetId="1" r:id="rId4"/>
    <sheet name="Geral10" sheetId="3" r:id="rId5"/>
    <sheet name="Alentejo10" sheetId="6" r:id="rId6"/>
    <sheet name="DG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8" l="1"/>
  <c r="E27" i="8" s="1"/>
  <c r="D26" i="8"/>
  <c r="E26" i="8" s="1"/>
  <c r="D25" i="8"/>
  <c r="E25" i="8" s="1"/>
  <c r="I18" i="10"/>
  <c r="I19" i="10"/>
  <c r="I20" i="10"/>
  <c r="I21" i="10"/>
  <c r="I22" i="10"/>
  <c r="I23" i="10"/>
  <c r="I24" i="10"/>
  <c r="G18" i="10"/>
  <c r="H18" i="10"/>
  <c r="G19" i="10"/>
  <c r="H19" i="10"/>
  <c r="G20" i="10"/>
  <c r="H20" i="10"/>
  <c r="G21" i="10"/>
  <c r="H21" i="10"/>
  <c r="G22" i="10"/>
  <c r="H22" i="10"/>
  <c r="G23" i="10"/>
  <c r="H23" i="10"/>
  <c r="G24" i="10"/>
  <c r="H24" i="10"/>
  <c r="F7" i="8"/>
  <c r="F5" i="8"/>
  <c r="E6" i="8"/>
  <c r="F6" i="8" s="1"/>
  <c r="E7" i="8"/>
  <c r="E5" i="8"/>
  <c r="L4" i="10"/>
  <c r="L5" i="10"/>
  <c r="L6" i="10"/>
  <c r="L7" i="10"/>
  <c r="L8" i="10"/>
  <c r="L9" i="10"/>
  <c r="L3" i="10"/>
  <c r="I4" i="10"/>
  <c r="I5" i="10"/>
  <c r="I6" i="10"/>
  <c r="I7" i="10"/>
  <c r="I8" i="10"/>
  <c r="I9" i="10"/>
  <c r="I3" i="10"/>
  <c r="F3" i="10"/>
  <c r="F4" i="10"/>
  <c r="F5" i="10"/>
  <c r="F6" i="10"/>
  <c r="F7" i="10"/>
  <c r="F8" i="10"/>
  <c r="F9" i="10"/>
</calcChain>
</file>

<file path=xl/sharedStrings.xml><?xml version="1.0" encoding="utf-8"?>
<sst xmlns="http://schemas.openxmlformats.org/spreadsheetml/2006/main" count="123" uniqueCount="86">
  <si>
    <t xml:space="preserve">      SOMA DOS QUADRADOS DOS RESIDUOS =      57.776</t>
  </si>
  <si>
    <t xml:space="preserve">      N. GRAUS LIB. =350</t>
  </si>
  <si>
    <t xml:space="preserve">      E.M.Q. DA UNIDADE DE PESO =      .406</t>
  </si>
  <si>
    <t xml:space="preserve">    PARAMETROS DA TRANSF.    &amp;    E.M.Q. DOS PARAMETROS</t>
  </si>
  <si>
    <t xml:space="preserve">      DX(m)      ==&gt;    -230.948        1.560</t>
  </si>
  <si>
    <t xml:space="preserve">      DY(m)      ==&gt;     102.618        3.901</t>
  </si>
  <si>
    <t xml:space="preserve">      DZ(m)      ==&gt;      25.222        1.414</t>
  </si>
  <si>
    <t xml:space="preserve">      ALFA(ppm)  ==&gt;       1.942         .210</t>
  </si>
  <si>
    <t xml:space="preserve">      EX(seg)    ==&gt;       -.634         .086</t>
  </si>
  <si>
    <t xml:space="preserve">      EY(seg)    ==&gt;        .240         .051</t>
  </si>
  <si>
    <t xml:space="preserve">      EZ(seg)    ==&gt;       -.899         .103</t>
  </si>
  <si>
    <t xml:space="preserve">      N. GRAUS LIB. = 23</t>
  </si>
  <si>
    <t xml:space="preserve">     SOMA DOS QUADRADOS DOS RESIDUOS =        .093</t>
  </si>
  <si>
    <t xml:space="preserve">      E.M.Q. DA UNIDADE DE PESO =      .063</t>
  </si>
  <si>
    <t xml:space="preserve">      DX(m)      ==&gt;    -260.957        3.915</t>
  </si>
  <si>
    <t xml:space="preserve">      DY(m)      ==&gt;     114.543        5.797</t>
  </si>
  <si>
    <t xml:space="preserve">      DZ(m)      ==&gt;       1.337        4.356</t>
  </si>
  <si>
    <t xml:space="preserve">      ALFA(ppm)  ==&gt;       8.145         .552</t>
  </si>
  <si>
    <t xml:space="preserve">      EX(seg)    ==&gt;       -.035         .150</t>
  </si>
  <si>
    <t xml:space="preserve">      EY(seg)    ==&gt;        .141         .150</t>
  </si>
  <si>
    <t xml:space="preserve">      EZ(seg)    ==&gt;       -.115         .162</t>
  </si>
  <si>
    <t>Dx</t>
  </si>
  <si>
    <t>Dy</t>
  </si>
  <si>
    <t>Dz</t>
  </si>
  <si>
    <t>Rot X</t>
  </si>
  <si>
    <t>Rot Y</t>
  </si>
  <si>
    <t>Rot Z</t>
  </si>
  <si>
    <t>Alfa</t>
  </si>
  <si>
    <t>DGT</t>
  </si>
  <si>
    <t>Residuos</t>
  </si>
  <si>
    <t>E</t>
  </si>
  <si>
    <t>N</t>
  </si>
  <si>
    <t>h</t>
  </si>
  <si>
    <t>emq</t>
  </si>
  <si>
    <t>max abs</t>
  </si>
  <si>
    <t>Geral 10</t>
  </si>
  <si>
    <t>Alentejo 10</t>
  </si>
  <si>
    <t>G10</t>
  </si>
  <si>
    <t>A10</t>
  </si>
  <si>
    <t>DGT-G10</t>
  </si>
  <si>
    <t>DGT-A10</t>
  </si>
  <si>
    <t>Column1</t>
  </si>
  <si>
    <t>119</t>
  </si>
  <si>
    <t>graus liberdade</t>
  </si>
  <si>
    <t>soma quad residuos</t>
  </si>
  <si>
    <t>emq peso</t>
  </si>
  <si>
    <t>variancia</t>
  </si>
  <si>
    <t>incerteza</t>
  </si>
  <si>
    <t xml:space="preserve">      SOMA DOS QUADRADOS DOS RESIDUOS =       3.751</t>
  </si>
  <si>
    <t xml:space="preserve">      E.M.Q. DA UNIDADE DE PESO =      .404</t>
  </si>
  <si>
    <t xml:space="preserve">      DX(m)      ==&gt;    -227.316        6.040</t>
  </si>
  <si>
    <t xml:space="preserve">      DY(m)      ==&gt;     102.259       20.373</t>
  </si>
  <si>
    <t xml:space="preserve">      DZ(m)      ==&gt;      23.978        4.964</t>
  </si>
  <si>
    <t xml:space="preserve">      ALFA(ppm)  ==&gt;       1.631         .754</t>
  </si>
  <si>
    <t xml:space="preserve">      EX(seg)    ==&gt;       -.495         .433</t>
  </si>
  <si>
    <t xml:space="preserve">      EY(seg)    ==&gt;        .325         .186</t>
  </si>
  <si>
    <t xml:space="preserve">      EZ(seg)    ==&gt;       -.788         .527</t>
  </si>
  <si>
    <t>EMQ2</t>
  </si>
  <si>
    <t>EMQ3</t>
  </si>
  <si>
    <t>Column2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</si>
  <si>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x (m)</t>
    </r>
  </si>
  <si>
    <t>Δy (m)</t>
  </si>
  <si>
    <t>Δz (m)</t>
  </si>
  <si>
    <t>Rx ('')</t>
  </si>
  <si>
    <t>Ry ('')</t>
  </si>
  <si>
    <t>Rz ('')</t>
  </si>
  <si>
    <r>
      <rPr>
        <sz val="11"/>
        <color theme="1"/>
        <rFont val="Calibri"/>
        <family val="2"/>
      </rPr>
      <t xml:space="preserve">α </t>
    </r>
    <r>
      <rPr>
        <sz val="11"/>
        <color theme="1"/>
        <rFont val="Calibri"/>
        <family val="2"/>
        <scheme val="minor"/>
      </rPr>
      <t>(ppm)</t>
    </r>
  </si>
  <si>
    <t>IGP</t>
  </si>
  <si>
    <t>Incerteza</t>
  </si>
  <si>
    <t>Global 119</t>
  </si>
  <si>
    <t>Exatidao</t>
  </si>
  <si>
    <t>Incerteza2</t>
  </si>
  <si>
    <t xml:space="preserve"> </t>
  </si>
  <si>
    <t>A102</t>
  </si>
  <si>
    <t>Parametros de Transformacao</t>
  </si>
  <si>
    <t>1192</t>
  </si>
  <si>
    <t>G102</t>
  </si>
  <si>
    <t>Column3</t>
  </si>
  <si>
    <t>Column4</t>
  </si>
  <si>
    <t>Column5</t>
  </si>
  <si>
    <t>DP (m)</t>
  </si>
  <si>
    <t>DP</t>
  </si>
  <si>
    <t>Média</t>
  </si>
  <si>
    <t>Δ altitude</t>
  </si>
  <si>
    <t>Δ longitude</t>
  </si>
  <si>
    <t>Δ 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</si>
</sst>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65" fontId="0" fillId="0" borderId="0" xfId="0" applyNumberForma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6" fontId="0" fillId="0" borderId="12" xfId="0" applyNumberFormat="1" applyBorder="1"/>
    <xf numFmtId="166" fontId="0" fillId="0" borderId="13" xfId="0" applyNumberFormat="1" applyBorder="1"/>
    <xf numFmtId="166" fontId="0" fillId="0" borderId="14" xfId="0" applyNumberFormat="1" applyBorder="1"/>
    <xf numFmtId="0" fontId="0" fillId="0" borderId="12" xfId="0" applyBorder="1"/>
    <xf numFmtId="0" fontId="0" fillId="0" borderId="15" xfId="0" applyBorder="1" applyAlignment="1">
      <alignment horizontal="center" textRotation="255"/>
    </xf>
    <xf numFmtId="166" fontId="0" fillId="0" borderId="16" xfId="0" applyNumberFormat="1" applyBorder="1"/>
    <xf numFmtId="166" fontId="0" fillId="0" borderId="17" xfId="0" applyNumberFormat="1" applyBorder="1"/>
    <xf numFmtId="166" fontId="0" fillId="0" borderId="18" xfId="0" applyNumberFormat="1" applyBorder="1"/>
    <xf numFmtId="0" fontId="0" fillId="0" borderId="16" xfId="0" applyBorder="1"/>
    <xf numFmtId="0" fontId="0" fillId="0" borderId="19" xfId="0" applyBorder="1" applyAlignment="1">
      <alignment horizontal="center" textRotation="255"/>
    </xf>
    <xf numFmtId="0" fontId="0" fillId="0" borderId="20" xfId="0" applyBorder="1"/>
    <xf numFmtId="0" fontId="0" fillId="0" borderId="21" xfId="0" applyBorder="1" applyAlignment="1">
      <alignment horizontal="center" textRotation="255"/>
    </xf>
    <xf numFmtId="166" fontId="0" fillId="0" borderId="22" xfId="0" applyNumberFormat="1" applyBorder="1"/>
    <xf numFmtId="166" fontId="0" fillId="0" borderId="23" xfId="0" applyNumberFormat="1" applyBorder="1"/>
    <xf numFmtId="166" fontId="0" fillId="0" borderId="24" xfId="0" applyNumberFormat="1" applyBorder="1"/>
    <xf numFmtId="0" fontId="0" fillId="0" borderId="25" xfId="0" applyBorder="1"/>
    <xf numFmtId="0" fontId="0" fillId="0" borderId="26" xfId="0" applyBorder="1"/>
    <xf numFmtId="0" fontId="2" fillId="0" borderId="27" xfId="0" applyFont="1" applyBorder="1"/>
    <xf numFmtId="0" fontId="0" fillId="0" borderId="28" xfId="0" applyBorder="1"/>
    <xf numFmtId="0" fontId="0" fillId="0" borderId="29" xfId="0" applyBorder="1"/>
  </cellXfs>
  <cellStyles count="1">
    <cellStyle name="Normal" xfId="0" builtinId="0"/>
  </cellStyles>
  <dxfs count="15"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0" formatCode="General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00"/>
    </dxf>
    <dxf>
      <numFmt numFmtId="165" formatCode="0.0000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Comparacao EMQ das 3 Solucoes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EMQs!$A$5:$A$7</c:f>
              <c:strCache>
                <c:ptCount val="3"/>
                <c:pt idx="0">
                  <c:v>119</c:v>
                </c:pt>
                <c:pt idx="1">
                  <c:v>Geral 10</c:v>
                </c:pt>
                <c:pt idx="2">
                  <c:v>Alentejo 10</c:v>
                </c:pt>
              </c:strCache>
            </c:strRef>
          </c:cat>
          <c:val>
            <c:numRef>
              <c:f>EMQs!$C$5:$C$7</c:f>
              <c:numCache>
                <c:formatCode>General</c:formatCode>
                <c:ptCount val="3"/>
                <c:pt idx="0">
                  <c:v>0.40600000000000003</c:v>
                </c:pt>
                <c:pt idx="1">
                  <c:v>0.40400000000000003</c:v>
                </c:pt>
                <c:pt idx="2">
                  <c:v>6.3E-2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D5-432F-8EDE-682E3E3E89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81198432"/>
        <c:axId val="381212992"/>
      </c:barChart>
      <c:catAx>
        <c:axId val="38119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12992"/>
        <c:crosses val="autoZero"/>
        <c:auto val="1"/>
        <c:lblAlgn val="ctr"/>
        <c:lblOffset val="100"/>
        <c:noMultiLvlLbl val="0"/>
      </c:catAx>
      <c:valAx>
        <c:axId val="3812129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81198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Translacoes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Exactidao!$B$17</c:f>
              <c:strCache>
                <c:ptCount val="1"/>
                <c:pt idx="0">
                  <c:v>DGT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Exactidao!$A$18:$A$20</c:f>
              <c:strCache>
                <c:ptCount val="3"/>
                <c:pt idx="0">
                  <c:v>Δx (m)</c:v>
                </c:pt>
                <c:pt idx="1">
                  <c:v>Δy (m)</c:v>
                </c:pt>
                <c:pt idx="2">
                  <c:v>Δz (m)</c:v>
                </c:pt>
              </c:strCache>
            </c:strRef>
          </c:cat>
          <c:val>
            <c:numRef>
              <c:f>Exactidao!$B$18:$B$20</c:f>
            </c:numRef>
          </c:val>
          <c:extLst>
            <c:ext xmlns:c16="http://schemas.microsoft.com/office/drawing/2014/chart" uri="{C3380CC4-5D6E-409C-BE32-E72D297353CC}">
              <c16:uniqueId val="{00000000-FBD0-4452-B158-0E7AB9540780}"/>
            </c:ext>
          </c:extLst>
        </c:ser>
        <c:ser>
          <c:idx val="1"/>
          <c:order val="1"/>
          <c:tx>
            <c:strRef>
              <c:f>Exactidao!$C$17</c:f>
              <c:strCache>
                <c:ptCount val="1"/>
                <c:pt idx="0">
                  <c:v>IGP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Exactidao!$A$18:$A$20</c:f>
              <c:strCache>
                <c:ptCount val="3"/>
                <c:pt idx="0">
                  <c:v>Δx (m)</c:v>
                </c:pt>
                <c:pt idx="1">
                  <c:v>Δy (m)</c:v>
                </c:pt>
                <c:pt idx="2">
                  <c:v>Δz (m)</c:v>
                </c:pt>
              </c:strCache>
            </c:strRef>
          </c:cat>
          <c:val>
            <c:numRef>
              <c:f>Exactidao!$C$18:$C$20</c:f>
              <c:numCache>
                <c:formatCode>General</c:formatCode>
                <c:ptCount val="3"/>
                <c:pt idx="0">
                  <c:v>-230.994</c:v>
                </c:pt>
                <c:pt idx="1">
                  <c:v>102.59099999999999</c:v>
                </c:pt>
                <c:pt idx="2">
                  <c:v>25.199000000000002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D0-4452-B158-0E7AB9540780}"/>
            </c:ext>
          </c:extLst>
        </c:ser>
        <c:ser>
          <c:idx val="2"/>
          <c:order val="2"/>
          <c:tx>
            <c:strRef>
              <c:f>Exactidao!$D$17</c:f>
              <c:strCache>
                <c:ptCount val="1"/>
                <c:pt idx="0">
                  <c:v>Global 119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Exactidao!$A$18:$A$20</c:f>
              <c:strCache>
                <c:ptCount val="3"/>
                <c:pt idx="0">
                  <c:v>Δx (m)</c:v>
                </c:pt>
                <c:pt idx="1">
                  <c:v>Δy (m)</c:v>
                </c:pt>
                <c:pt idx="2">
                  <c:v>Δz (m)</c:v>
                </c:pt>
              </c:strCache>
            </c:strRef>
          </c:cat>
          <c:val>
            <c:numRef>
              <c:f>Exactidao!$D$18:$D$20</c:f>
              <c:numCache>
                <c:formatCode>General</c:formatCode>
                <c:ptCount val="3"/>
                <c:pt idx="0">
                  <c:v>-230.94800000000001</c:v>
                </c:pt>
                <c:pt idx="1">
                  <c:v>102.61799999999999</c:v>
                </c:pt>
                <c:pt idx="2">
                  <c:v>25.222000000000001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D0-4452-B158-0E7AB9540780}"/>
            </c:ext>
          </c:extLst>
        </c:ser>
        <c:ser>
          <c:idx val="3"/>
          <c:order val="3"/>
          <c:tx>
            <c:strRef>
              <c:f>Exactidao!$E$17</c:f>
              <c:strCache>
                <c:ptCount val="1"/>
                <c:pt idx="0">
                  <c:v>G10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Exactidao!$A$18:$A$20</c:f>
              <c:strCache>
                <c:ptCount val="3"/>
                <c:pt idx="0">
                  <c:v>Δx (m)</c:v>
                </c:pt>
                <c:pt idx="1">
                  <c:v>Δy (m)</c:v>
                </c:pt>
                <c:pt idx="2">
                  <c:v>Δz (m)</c:v>
                </c:pt>
              </c:strCache>
            </c:strRef>
          </c:cat>
          <c:val>
            <c:numRef>
              <c:f>Exactidao!$E$18:$E$20</c:f>
              <c:numCache>
                <c:formatCode>General</c:formatCode>
                <c:ptCount val="3"/>
                <c:pt idx="0">
                  <c:v>-239.94399999999999</c:v>
                </c:pt>
                <c:pt idx="1">
                  <c:v>86.682000000000002</c:v>
                </c:pt>
                <c:pt idx="2">
                  <c:v>30.234000000000002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D0-4452-B158-0E7AB9540780}"/>
            </c:ext>
          </c:extLst>
        </c:ser>
        <c:ser>
          <c:idx val="4"/>
          <c:order val="4"/>
          <c:tx>
            <c:strRef>
              <c:f>Exactidao!$F$17</c:f>
              <c:strCache>
                <c:ptCount val="1"/>
                <c:pt idx="0">
                  <c:v>A10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Exactidao!$A$18:$A$20</c:f>
              <c:strCache>
                <c:ptCount val="3"/>
                <c:pt idx="0">
                  <c:v>Δx (m)</c:v>
                </c:pt>
                <c:pt idx="1">
                  <c:v>Δy (m)</c:v>
                </c:pt>
                <c:pt idx="2">
                  <c:v>Δz (m)</c:v>
                </c:pt>
              </c:strCache>
            </c:strRef>
          </c:cat>
          <c:val>
            <c:numRef>
              <c:f>Exactidao!$F$18:$F$20</c:f>
              <c:numCache>
                <c:formatCode>General</c:formatCode>
                <c:ptCount val="3"/>
                <c:pt idx="0">
                  <c:v>-260.95699999999999</c:v>
                </c:pt>
                <c:pt idx="1">
                  <c:v>114.54300000000001</c:v>
                </c:pt>
                <c:pt idx="2">
                  <c:v>1.337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BD0-4452-B158-0E7AB954078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81209248"/>
        <c:axId val="381221728"/>
      </c:barChart>
      <c:catAx>
        <c:axId val="38120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21728"/>
        <c:crosses val="autoZero"/>
        <c:auto val="1"/>
        <c:lblAlgn val="ctr"/>
        <c:lblOffset val="100"/>
        <c:noMultiLvlLbl val="0"/>
      </c:catAx>
      <c:valAx>
        <c:axId val="3812217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8120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7760321393721834"/>
          <c:y val="0.88089722658072178"/>
          <c:w val="0.32239683529494484"/>
          <c:h val="8.63729131603892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Rotacoes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Exactidao!$B$17</c:f>
              <c:strCache>
                <c:ptCount val="1"/>
                <c:pt idx="0">
                  <c:v>DGT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Exactidao!$A$18:$A$23</c15:sqref>
                  </c15:fullRef>
                </c:ext>
              </c:extLst>
              <c:f>Exactidao!$A$21:$A$23</c:f>
              <c:strCache>
                <c:ptCount val="3"/>
                <c:pt idx="0">
                  <c:v>Δx (m)</c:v>
                </c:pt>
                <c:pt idx="1">
                  <c:v>Δy (m)</c:v>
                </c:pt>
                <c:pt idx="2">
                  <c:v>Δz (m)</c:v>
                </c:pt>
                <c:pt idx="3">
                  <c:v>Rx ('')</c:v>
                </c:pt>
                <c:pt idx="4">
                  <c:v>Ry ('')</c:v>
                </c:pt>
                <c:pt idx="5">
                  <c:v>Rz ('')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Exactidao!$B$18:$B$23</c15:sqref>
                  </c15:fullRef>
                </c:ext>
              </c:extLst>
              <c:f>Exactidao!$B$21:$B$23</c:f>
            </c:numRef>
          </c:val>
          <c:extLst>
            <c:ext xmlns:c16="http://schemas.microsoft.com/office/drawing/2014/chart" uri="{C3380CC4-5D6E-409C-BE32-E72D297353CC}">
              <c16:uniqueId val="{00000000-F24E-4E96-8CBD-B0ED9080CDC3}"/>
            </c:ext>
          </c:extLst>
        </c:ser>
        <c:ser>
          <c:idx val="1"/>
          <c:order val="1"/>
          <c:tx>
            <c:strRef>
              <c:f>Exactidao!$C$17</c:f>
              <c:strCache>
                <c:ptCount val="1"/>
                <c:pt idx="0">
                  <c:v>IGP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Exactidao!$A$18:$A$23</c15:sqref>
                  </c15:fullRef>
                </c:ext>
              </c:extLst>
              <c:f>Exactidao!$A$21:$A$23</c:f>
              <c:strCache>
                <c:ptCount val="3"/>
                <c:pt idx="0">
                  <c:v>Rx ('')</c:v>
                </c:pt>
                <c:pt idx="1">
                  <c:v>Ry ('')</c:v>
                </c:pt>
                <c:pt idx="2">
                  <c:v>Rz ('')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Exactidao!$C$18:$C$23</c15:sqref>
                  </c15:fullRef>
                </c:ext>
              </c:extLst>
              <c:f>Exactidao!$C$21:$C$23</c:f>
              <c:numCache>
                <c:formatCode>General</c:formatCode>
                <c:ptCount val="3"/>
                <c:pt idx="0">
                  <c:v>-0.63300000000000001</c:v>
                </c:pt>
                <c:pt idx="1">
                  <c:v>0.23899999999999999</c:v>
                </c:pt>
                <c:pt idx="2">
                  <c:v>-0.9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4E-4E96-8CBD-B0ED9080CDC3}"/>
            </c:ext>
          </c:extLst>
        </c:ser>
        <c:ser>
          <c:idx val="2"/>
          <c:order val="2"/>
          <c:tx>
            <c:strRef>
              <c:f>Exactidao!$D$17</c:f>
              <c:strCache>
                <c:ptCount val="1"/>
                <c:pt idx="0">
                  <c:v>Global 119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Exactidao!$A$18:$A$23</c15:sqref>
                  </c15:fullRef>
                </c:ext>
              </c:extLst>
              <c:f>Exactidao!$A$21:$A$23</c:f>
              <c:strCache>
                <c:ptCount val="3"/>
                <c:pt idx="0">
                  <c:v>Rx ('')</c:v>
                </c:pt>
                <c:pt idx="1">
                  <c:v>Ry ('')</c:v>
                </c:pt>
                <c:pt idx="2">
                  <c:v>Rz ('')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Exactidao!$D$18:$D$23</c15:sqref>
                  </c15:fullRef>
                </c:ext>
              </c:extLst>
              <c:f>Exactidao!$D$21:$D$23</c:f>
              <c:numCache>
                <c:formatCode>General</c:formatCode>
                <c:ptCount val="3"/>
                <c:pt idx="0">
                  <c:v>-0.63400000000000001</c:v>
                </c:pt>
                <c:pt idx="1">
                  <c:v>0.24</c:v>
                </c:pt>
                <c:pt idx="2">
                  <c:v>-0.89900000000000002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4E-4E96-8CBD-B0ED9080CDC3}"/>
            </c:ext>
          </c:extLst>
        </c:ser>
        <c:ser>
          <c:idx val="3"/>
          <c:order val="3"/>
          <c:tx>
            <c:strRef>
              <c:f>Exactidao!$E$17</c:f>
              <c:strCache>
                <c:ptCount val="1"/>
                <c:pt idx="0">
                  <c:v>G10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Exactidao!$A$18:$A$23</c15:sqref>
                  </c15:fullRef>
                </c:ext>
              </c:extLst>
              <c:f>Exactidao!$A$21:$A$23</c:f>
              <c:strCache>
                <c:ptCount val="3"/>
                <c:pt idx="0">
                  <c:v>Rx ('')</c:v>
                </c:pt>
                <c:pt idx="1">
                  <c:v>Ry ('')</c:v>
                </c:pt>
                <c:pt idx="2">
                  <c:v>Rz ('')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Exactidao!$E$18:$E$23</c15:sqref>
                  </c15:fullRef>
                </c:ext>
              </c:extLst>
              <c:f>Exactidao!$E$21:$E$23</c:f>
              <c:numCache>
                <c:formatCode>General</c:formatCode>
                <c:ptCount val="3"/>
                <c:pt idx="0">
                  <c:v>-0.216</c:v>
                </c:pt>
                <c:pt idx="1">
                  <c:v>-8.6999999999999994E-2</c:v>
                </c:pt>
                <c:pt idx="2">
                  <c:v>-1.232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4E-4E96-8CBD-B0ED9080CDC3}"/>
            </c:ext>
          </c:extLst>
        </c:ser>
        <c:ser>
          <c:idx val="4"/>
          <c:order val="4"/>
          <c:tx>
            <c:strRef>
              <c:f>Exactidao!$F$17</c:f>
              <c:strCache>
                <c:ptCount val="1"/>
                <c:pt idx="0">
                  <c:v>A10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Exactidao!$A$18:$A$23</c15:sqref>
                  </c15:fullRef>
                </c:ext>
              </c:extLst>
              <c:f>Exactidao!$A$21:$A$23</c:f>
              <c:strCache>
                <c:ptCount val="3"/>
                <c:pt idx="0">
                  <c:v>Rx ('')</c:v>
                </c:pt>
                <c:pt idx="1">
                  <c:v>Ry ('')</c:v>
                </c:pt>
                <c:pt idx="2">
                  <c:v>Rz ('')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Exactidao!$F$18:$F$23</c15:sqref>
                  </c15:fullRef>
                </c:ext>
              </c:extLst>
              <c:f>Exactidao!$F$21:$F$23</c:f>
              <c:numCache>
                <c:formatCode>General</c:formatCode>
                <c:ptCount val="3"/>
                <c:pt idx="0">
                  <c:v>-3.5000000000000003E-2</c:v>
                </c:pt>
                <c:pt idx="1">
                  <c:v>0.14099999999999999</c:v>
                </c:pt>
                <c:pt idx="2">
                  <c:v>-0.115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4E-4E96-8CBD-B0ED9080CD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87839744"/>
        <c:axId val="387835168"/>
      </c:barChart>
      <c:catAx>
        <c:axId val="38783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835168"/>
        <c:crosses val="autoZero"/>
        <c:auto val="1"/>
        <c:lblAlgn val="ctr"/>
        <c:lblOffset val="100"/>
        <c:noMultiLvlLbl val="0"/>
      </c:catAx>
      <c:valAx>
        <c:axId val="3878351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8783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Exactidao!$B$16:$B$17</c:f>
              <c:strCache>
                <c:ptCount val="2"/>
                <c:pt idx="1">
                  <c:v>DGT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Exactidao!$A$18:$A$24</c:f>
              <c:strCache>
                <c:ptCount val="7"/>
                <c:pt idx="0">
                  <c:v>Δx (m)</c:v>
                </c:pt>
                <c:pt idx="1">
                  <c:v>Δy (m)</c:v>
                </c:pt>
                <c:pt idx="2">
                  <c:v>Δz (m)</c:v>
                </c:pt>
                <c:pt idx="3">
                  <c:v>Rx ('')</c:v>
                </c:pt>
                <c:pt idx="4">
                  <c:v>Ry ('')</c:v>
                </c:pt>
                <c:pt idx="5">
                  <c:v>Rz ('')</c:v>
                </c:pt>
                <c:pt idx="6">
                  <c:v>α (ppm)</c:v>
                </c:pt>
              </c:strCache>
            </c:strRef>
          </c:cat>
          <c:val>
            <c:numRef>
              <c:f>Exactidao!$B$18:$B$24</c:f>
            </c:numRef>
          </c:val>
          <c:extLst>
            <c:ext xmlns:c16="http://schemas.microsoft.com/office/drawing/2014/chart" uri="{C3380CC4-5D6E-409C-BE32-E72D297353CC}">
              <c16:uniqueId val="{00000000-E0FA-4242-8656-9BCC40E9CD9B}"/>
            </c:ext>
          </c:extLst>
        </c:ser>
        <c:ser>
          <c:idx val="5"/>
          <c:order val="5"/>
          <c:tx>
            <c:strRef>
              <c:f>Exactidao!$G$16:$G$17</c:f>
              <c:strCache>
                <c:ptCount val="2"/>
                <c:pt idx="0">
                  <c:v>Exatidao</c:v>
                </c:pt>
                <c:pt idx="1">
                  <c:v>119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Exactidao!$A$18:$A$24</c:f>
              <c:strCache>
                <c:ptCount val="7"/>
                <c:pt idx="0">
                  <c:v>Δx (m)</c:v>
                </c:pt>
                <c:pt idx="1">
                  <c:v>Δy (m)</c:v>
                </c:pt>
                <c:pt idx="2">
                  <c:v>Δz (m)</c:v>
                </c:pt>
                <c:pt idx="3">
                  <c:v>Rx ('')</c:v>
                </c:pt>
                <c:pt idx="4">
                  <c:v>Ry ('')</c:v>
                </c:pt>
                <c:pt idx="5">
                  <c:v>Rz ('')</c:v>
                </c:pt>
                <c:pt idx="6">
                  <c:v>α (ppm)</c:v>
                </c:pt>
              </c:strCache>
            </c:strRef>
          </c:cat>
          <c:val>
            <c:numRef>
              <c:f>Exactidao!$G$18:$G$24</c:f>
              <c:numCache>
                <c:formatCode>General</c:formatCode>
                <c:ptCount val="7"/>
                <c:pt idx="0">
                  <c:v>-4.5999999999992269E-2</c:v>
                </c:pt>
                <c:pt idx="1">
                  <c:v>-2.7000000000001023E-2</c:v>
                </c:pt>
                <c:pt idx="2">
                  <c:v>-2.2999999999999687E-2</c:v>
                </c:pt>
                <c:pt idx="3">
                  <c:v>1.0000000000000009E-3</c:v>
                </c:pt>
                <c:pt idx="4">
                  <c:v>-1.0000000000000009E-3</c:v>
                </c:pt>
                <c:pt idx="5">
                  <c:v>-1.0000000000000009E-3</c:v>
                </c:pt>
                <c:pt idx="6">
                  <c:v>8.0000000000000071E-3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FA-4242-8656-9BCC40E9CD9B}"/>
            </c:ext>
          </c:extLst>
        </c:ser>
        <c:ser>
          <c:idx val="6"/>
          <c:order val="6"/>
          <c:tx>
            <c:strRef>
              <c:f>Exactidao!$H$16:$H$17</c:f>
              <c:strCache>
                <c:ptCount val="2"/>
                <c:pt idx="0">
                  <c:v>Exatidao</c:v>
                </c:pt>
                <c:pt idx="1">
                  <c:v>DGT-G10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Exactidao!$A$18:$A$24</c:f>
              <c:strCache>
                <c:ptCount val="7"/>
                <c:pt idx="0">
                  <c:v>Δx (m)</c:v>
                </c:pt>
                <c:pt idx="1">
                  <c:v>Δy (m)</c:v>
                </c:pt>
                <c:pt idx="2">
                  <c:v>Δz (m)</c:v>
                </c:pt>
                <c:pt idx="3">
                  <c:v>Rx ('')</c:v>
                </c:pt>
                <c:pt idx="4">
                  <c:v>Ry ('')</c:v>
                </c:pt>
                <c:pt idx="5">
                  <c:v>Rz ('')</c:v>
                </c:pt>
                <c:pt idx="6">
                  <c:v>α (ppm)</c:v>
                </c:pt>
              </c:strCache>
            </c:strRef>
          </c:cat>
          <c:val>
            <c:numRef>
              <c:f>Exactidao!$H$18:$H$24</c:f>
              <c:numCache>
                <c:formatCode>General</c:formatCode>
                <c:ptCount val="7"/>
                <c:pt idx="0">
                  <c:v>8.9499999999999886</c:v>
                </c:pt>
                <c:pt idx="1">
                  <c:v>15.908999999999992</c:v>
                </c:pt>
                <c:pt idx="2">
                  <c:v>-5.0350000000000001</c:v>
                </c:pt>
                <c:pt idx="3">
                  <c:v>-0.41700000000000004</c:v>
                </c:pt>
                <c:pt idx="4">
                  <c:v>0.32599999999999996</c:v>
                </c:pt>
                <c:pt idx="5">
                  <c:v>0.33199999999999996</c:v>
                </c:pt>
                <c:pt idx="6">
                  <c:v>-0.30999999999999983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FA-4242-8656-9BCC40E9CD9B}"/>
            </c:ext>
          </c:extLst>
        </c:ser>
        <c:ser>
          <c:idx val="7"/>
          <c:order val="7"/>
          <c:tx>
            <c:strRef>
              <c:f>Exactidao!$I$16:$I$17</c:f>
              <c:strCache>
                <c:ptCount val="2"/>
                <c:pt idx="0">
                  <c:v>Exatidao</c:v>
                </c:pt>
                <c:pt idx="1">
                  <c:v>DGT-A10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Exactidao!$A$18:$A$24</c:f>
              <c:strCache>
                <c:ptCount val="7"/>
                <c:pt idx="0">
                  <c:v>Δx (m)</c:v>
                </c:pt>
                <c:pt idx="1">
                  <c:v>Δy (m)</c:v>
                </c:pt>
                <c:pt idx="2">
                  <c:v>Δz (m)</c:v>
                </c:pt>
                <c:pt idx="3">
                  <c:v>Rx ('')</c:v>
                </c:pt>
                <c:pt idx="4">
                  <c:v>Ry ('')</c:v>
                </c:pt>
                <c:pt idx="5">
                  <c:v>Rz ('')</c:v>
                </c:pt>
                <c:pt idx="6">
                  <c:v>α (ppm)</c:v>
                </c:pt>
              </c:strCache>
            </c:strRef>
          </c:cat>
          <c:val>
            <c:numRef>
              <c:f>Exactidao!$I$18:$I$24</c:f>
              <c:numCache>
                <c:formatCode>General</c:formatCode>
                <c:ptCount val="7"/>
                <c:pt idx="0">
                  <c:v>29.962999999999994</c:v>
                </c:pt>
                <c:pt idx="1">
                  <c:v>-11.952000000000012</c:v>
                </c:pt>
                <c:pt idx="2">
                  <c:v>23.862000000000002</c:v>
                </c:pt>
                <c:pt idx="3">
                  <c:v>-0.59799999999999998</c:v>
                </c:pt>
                <c:pt idx="4">
                  <c:v>9.8000000000000004E-2</c:v>
                </c:pt>
                <c:pt idx="5">
                  <c:v>-0.78500000000000003</c:v>
                </c:pt>
                <c:pt idx="6">
                  <c:v>-6.1949999999999994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0FA-4242-8656-9BCC40E9CD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57250016"/>
        <c:axId val="35724502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Exactidao!$C$16:$C$17</c15:sqref>
                        </c15:formulaRef>
                      </c:ext>
                    </c:extLst>
                    <c:strCache>
                      <c:ptCount val="2"/>
                      <c:pt idx="0">
                        <c:v>Parametros de Transformacao</c:v>
                      </c:pt>
                      <c:pt idx="1">
                        <c:v>IGP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Exactidao!$A$18:$A$24</c15:sqref>
                        </c15:formulaRef>
                      </c:ext>
                    </c:extLst>
                    <c:strCache>
                      <c:ptCount val="7"/>
                      <c:pt idx="0">
                        <c:v>Δx (m)</c:v>
                      </c:pt>
                      <c:pt idx="1">
                        <c:v>Δy (m)</c:v>
                      </c:pt>
                      <c:pt idx="2">
                        <c:v>Δz (m)</c:v>
                      </c:pt>
                      <c:pt idx="3">
                        <c:v>Rx ('')</c:v>
                      </c:pt>
                      <c:pt idx="4">
                        <c:v>Ry ('')</c:v>
                      </c:pt>
                      <c:pt idx="5">
                        <c:v>Rz ('')</c:v>
                      </c:pt>
                      <c:pt idx="6">
                        <c:v>α (ppm)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Exactidao!$C$18:$C$24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-230.994</c:v>
                      </c:pt>
                      <c:pt idx="1">
                        <c:v>102.59099999999999</c:v>
                      </c:pt>
                      <c:pt idx="2">
                        <c:v>25.199000000000002</c:v>
                      </c:pt>
                      <c:pt idx="3">
                        <c:v>-0.63300000000000001</c:v>
                      </c:pt>
                      <c:pt idx="4">
                        <c:v>0.23899999999999999</c:v>
                      </c:pt>
                      <c:pt idx="5">
                        <c:v>-0.9</c:v>
                      </c:pt>
                      <c:pt idx="6">
                        <c:v>1.95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0FA-4242-8656-9BCC40E9CD9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Exactidao!$D$16:$D$17</c15:sqref>
                        </c15:formulaRef>
                      </c:ext>
                    </c:extLst>
                    <c:strCache>
                      <c:ptCount val="2"/>
                      <c:pt idx="0">
                        <c:v>Parametros de Transformacao</c:v>
                      </c:pt>
                      <c:pt idx="1">
                        <c:v>Global 119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Exactidao!$A$18:$A$24</c15:sqref>
                        </c15:formulaRef>
                      </c:ext>
                    </c:extLst>
                    <c:strCache>
                      <c:ptCount val="7"/>
                      <c:pt idx="0">
                        <c:v>Δx (m)</c:v>
                      </c:pt>
                      <c:pt idx="1">
                        <c:v>Δy (m)</c:v>
                      </c:pt>
                      <c:pt idx="2">
                        <c:v>Δz (m)</c:v>
                      </c:pt>
                      <c:pt idx="3">
                        <c:v>Rx ('')</c:v>
                      </c:pt>
                      <c:pt idx="4">
                        <c:v>Ry ('')</c:v>
                      </c:pt>
                      <c:pt idx="5">
                        <c:v>Rz ('')</c:v>
                      </c:pt>
                      <c:pt idx="6">
                        <c:v>α (ppm)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Exactidao!$D$18:$D$24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-230.94800000000001</c:v>
                      </c:pt>
                      <c:pt idx="1">
                        <c:v>102.61799999999999</c:v>
                      </c:pt>
                      <c:pt idx="2">
                        <c:v>25.222000000000001</c:v>
                      </c:pt>
                      <c:pt idx="3">
                        <c:v>-0.63400000000000001</c:v>
                      </c:pt>
                      <c:pt idx="4">
                        <c:v>0.24</c:v>
                      </c:pt>
                      <c:pt idx="5">
                        <c:v>-0.89900000000000002</c:v>
                      </c:pt>
                      <c:pt idx="6">
                        <c:v>1.9419999999999999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0FA-4242-8656-9BCC40E9CD9B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Exactidao!$E$16:$E$17</c15:sqref>
                        </c15:formulaRef>
                      </c:ext>
                    </c:extLst>
                    <c:strCache>
                      <c:ptCount val="2"/>
                      <c:pt idx="0">
                        <c:v>Parametros de Transformacao</c:v>
                      </c:pt>
                      <c:pt idx="1">
                        <c:v>G10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Exactidao!$A$18:$A$24</c15:sqref>
                        </c15:formulaRef>
                      </c:ext>
                    </c:extLst>
                    <c:strCache>
                      <c:ptCount val="7"/>
                      <c:pt idx="0">
                        <c:v>Δx (m)</c:v>
                      </c:pt>
                      <c:pt idx="1">
                        <c:v>Δy (m)</c:v>
                      </c:pt>
                      <c:pt idx="2">
                        <c:v>Δz (m)</c:v>
                      </c:pt>
                      <c:pt idx="3">
                        <c:v>Rx ('')</c:v>
                      </c:pt>
                      <c:pt idx="4">
                        <c:v>Ry ('')</c:v>
                      </c:pt>
                      <c:pt idx="5">
                        <c:v>Rz ('')</c:v>
                      </c:pt>
                      <c:pt idx="6">
                        <c:v>α (ppm)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Exactidao!$E$18:$E$24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-239.94399999999999</c:v>
                      </c:pt>
                      <c:pt idx="1">
                        <c:v>86.682000000000002</c:v>
                      </c:pt>
                      <c:pt idx="2">
                        <c:v>30.234000000000002</c:v>
                      </c:pt>
                      <c:pt idx="3">
                        <c:v>-0.216</c:v>
                      </c:pt>
                      <c:pt idx="4">
                        <c:v>-8.6999999999999994E-2</c:v>
                      </c:pt>
                      <c:pt idx="5">
                        <c:v>-1.232</c:v>
                      </c:pt>
                      <c:pt idx="6">
                        <c:v>2.2599999999999998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0FA-4242-8656-9BCC40E9CD9B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Exactidao!$F$16:$F$17</c15:sqref>
                        </c15:formulaRef>
                      </c:ext>
                    </c:extLst>
                    <c:strCache>
                      <c:ptCount val="2"/>
                      <c:pt idx="0">
                        <c:v>Parametros de Transformacao</c:v>
                      </c:pt>
                      <c:pt idx="1">
                        <c:v>A10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Exactidao!$A$18:$A$24</c15:sqref>
                        </c15:formulaRef>
                      </c:ext>
                    </c:extLst>
                    <c:strCache>
                      <c:ptCount val="7"/>
                      <c:pt idx="0">
                        <c:v>Δx (m)</c:v>
                      </c:pt>
                      <c:pt idx="1">
                        <c:v>Δy (m)</c:v>
                      </c:pt>
                      <c:pt idx="2">
                        <c:v>Δz (m)</c:v>
                      </c:pt>
                      <c:pt idx="3">
                        <c:v>Rx ('')</c:v>
                      </c:pt>
                      <c:pt idx="4">
                        <c:v>Ry ('')</c:v>
                      </c:pt>
                      <c:pt idx="5">
                        <c:v>Rz ('')</c:v>
                      </c:pt>
                      <c:pt idx="6">
                        <c:v>α (ppm)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Exactidao!$F$18:$F$24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-260.95699999999999</c:v>
                      </c:pt>
                      <c:pt idx="1">
                        <c:v>114.54300000000001</c:v>
                      </c:pt>
                      <c:pt idx="2">
                        <c:v>1.337</c:v>
                      </c:pt>
                      <c:pt idx="3">
                        <c:v>-3.5000000000000003E-2</c:v>
                      </c:pt>
                      <c:pt idx="4">
                        <c:v>0.14099999999999999</c:v>
                      </c:pt>
                      <c:pt idx="5">
                        <c:v>-0.115</c:v>
                      </c:pt>
                      <c:pt idx="6">
                        <c:v>8.1449999999999996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0FA-4242-8656-9BCC40E9CD9B}"/>
                  </c:ext>
                </c:extLst>
              </c15:ser>
            </c15:filteredBarSeries>
          </c:ext>
        </c:extLst>
      </c:barChart>
      <c:catAx>
        <c:axId val="35725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245024"/>
        <c:crosses val="autoZero"/>
        <c:auto val="1"/>
        <c:lblAlgn val="ctr"/>
        <c:lblOffset val="100"/>
        <c:noMultiLvlLbl val="0"/>
      </c:catAx>
      <c:valAx>
        <c:axId val="3572450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5725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</xdr:colOff>
      <xdr:row>2</xdr:row>
      <xdr:rowOff>38100</xdr:rowOff>
    </xdr:from>
    <xdr:to>
      <xdr:col>14</xdr:col>
      <xdr:colOff>504824</xdr:colOff>
      <xdr:row>17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6CE48B-71C3-4E14-A763-F2149CA612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119062</xdr:colOff>
      <xdr:row>25</xdr:row>
      <xdr:rowOff>166686</xdr:rowOff>
    </xdr:from>
    <xdr:to>
      <xdr:col>7</xdr:col>
      <xdr:colOff>390526</xdr:colOff>
      <xdr:row>38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C7F689-A389-44B6-B5DA-D8C035A5D1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147637</xdr:colOff>
      <xdr:row>24</xdr:row>
      <xdr:rowOff>133350</xdr:rowOff>
    </xdr:from>
    <xdr:to>
      <xdr:col>17</xdr:col>
      <xdr:colOff>66675</xdr:colOff>
      <xdr:row>40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23AAE37-FE62-4EB8-9226-B04F750839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147636</xdr:colOff>
      <xdr:row>40</xdr:row>
      <xdr:rowOff>147636</xdr:rowOff>
    </xdr:from>
    <xdr:to>
      <xdr:col>9</xdr:col>
      <xdr:colOff>333375</xdr:colOff>
      <xdr:row>62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CF736C1-F3B8-417D-B451-CF143B5F8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1C49F6-E01B-44D7-849E-650B544C00C2}" name="Table3" displayName="Table3" ref="A22:E27" totalsRowShown="0">
  <autoFilter ref="A22:E27" xr:uid="{821C49F6-E01B-44D7-849E-650B544C00C2}"/>
  <tableColumns count="5">
    <tableColumn id="1" xr3:uid="{1DA873EA-103B-4CD2-9B03-7ADAE83161F9}" name="Column1" dataDxfId="14"/>
    <tableColumn id="2" xr3:uid="{2B4D4968-9AEE-4135-9EDA-2C8A23119DBC}" name="Column2"/>
    <tableColumn id="3" xr3:uid="{3A9A6343-6A50-40B3-B3BF-E91578391B2A}" name="Column3"/>
    <tableColumn id="4" xr3:uid="{B8EDD36B-7EBB-454A-9292-E9030892F832}" name="Column4" dataDxfId="13"/>
    <tableColumn id="5" xr3:uid="{BF10D27C-DD91-4077-9236-4A812967C887}" name="Column5" dataDxfId="12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M9" totalsRowShown="0" headerRowDxfId="11">
  <tableColumns count="13">
    <tableColumn id="1" xr3:uid="{00000000-0010-0000-0000-000001000000}" name="Column1" dataDxfId="10"/>
    <tableColumn id="2" xr3:uid="{00000000-0010-0000-0000-000002000000}" name="DGT"/>
    <tableColumn id="15" xr3:uid="{00000000-0010-0000-0000-00000F000000}" name="IGP"/>
    <tableColumn id="13" xr3:uid="{B22AE2B7-9D9D-4B94-B85D-C0E5E7A19464}" name="Incerteza"/>
    <tableColumn id="3" xr3:uid="{00000000-0010-0000-0000-000003000000}" name="Global 119"/>
    <tableColumn id="4" xr3:uid="{00000000-0010-0000-0000-000004000000}" name="Exatidao" dataDxfId="9">
      <calculatedColumnFormula>Table2[[#This Row],[IGP]]-Table2[[#This Row],[Global 119]]</calculatedColumnFormula>
    </tableColumn>
    <tableColumn id="6" xr3:uid="{3D7373DB-6F79-4070-A924-6E9B98AFD23A}" name="Incerteza2"/>
    <tableColumn id="7" xr3:uid="{00000000-0010-0000-0000-000007000000}" name="G10"/>
    <tableColumn id="8" xr3:uid="{00000000-0010-0000-0000-000008000000}" name="DGT-G10">
      <calculatedColumnFormula>Table2[[#This Row],[IGP]]-Table2[[#This Row],[G10]]</calculatedColumnFormula>
    </tableColumn>
    <tableColumn id="9" xr3:uid="{981DEC8E-F9B9-4BEF-88B3-E5F12CC17150}" name="EMQ2"/>
    <tableColumn id="11" xr3:uid="{00000000-0010-0000-0000-00000B000000}" name="A10"/>
    <tableColumn id="12" xr3:uid="{00000000-0010-0000-0000-00000C000000}" name="DGT-A10">
      <calculatedColumnFormula>Table2[[#This Row],[IGP]]-Table2[[#This Row],[A10]]</calculatedColumnFormula>
    </tableColumn>
    <tableColumn id="10" xr3:uid="{01231C36-4516-4D4E-93BC-DDA6971A3EFF}" name="EMQ3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DC45CB-1145-4AA3-88E7-D75600E550CA}" name="Table22" displayName="Table22" ref="A17:L24" totalsRowShown="0" headerRowDxfId="8">
  <tableColumns count="12">
    <tableColumn id="1" xr3:uid="{5FF3CF54-7827-4A8A-AF98-71EF26240B8F}" name=" " dataDxfId="7"/>
    <tableColumn id="2" xr3:uid="{A28F8707-76DA-4819-9DA3-9072A8F3E9AF}" name="DGT"/>
    <tableColumn id="15" xr3:uid="{5770AD5D-9EF8-42E3-AD85-178DB616AF1E}" name="IGP" dataDxfId="6"/>
    <tableColumn id="3" xr3:uid="{6DE11C64-DD4D-4774-B9B0-2F1AF935A23E}" name="Global 119"/>
    <tableColumn id="14" xr3:uid="{48348AFD-F770-4E50-9A81-E3EF1B8084B7}" name="G10"/>
    <tableColumn id="16" xr3:uid="{C9CE93F1-F8D8-495A-8ACD-2BF8B3A1E1B9}" name="A10" dataDxfId="5"/>
    <tableColumn id="4" xr3:uid="{D45EB767-8EFA-411E-AF6E-AB47EA676881}" name="119" dataDxfId="4">
      <calculatedColumnFormula>Table22[[#This Row],[IGP]]-Table22[[#This Row],[Global 119]]</calculatedColumnFormula>
    </tableColumn>
    <tableColumn id="17" xr3:uid="{D97ACBE1-6BC8-42FD-BEC6-9E619C85FA45}" name="DGT-G10" dataDxfId="3">
      <calculatedColumnFormula>Table22[[#This Row],[IGP]]-Table22[[#This Row],[G10]]</calculatedColumnFormula>
    </tableColumn>
    <tableColumn id="18" xr3:uid="{3EEF0D22-33C8-4756-86EB-FEC49CE3A2C1}" name="DGT-A10" dataDxfId="2">
      <calculatedColumnFormula>Table22[[#This Row],[IGP]]-Table22[[#This Row],[A10]]</calculatedColumnFormula>
    </tableColumn>
    <tableColumn id="6" xr3:uid="{472A2A6F-5FCB-4184-B902-9AF0B5A5063E}" name="1192" dataDxfId="1"/>
    <tableColumn id="9" xr3:uid="{78CF9362-B7F7-406C-A5FC-1AA9B270B648}" name="G102"/>
    <tableColumn id="10" xr3:uid="{8F63D661-672B-450C-BB29-3FC5C34B49C6}" name="A102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B8DC-2ED3-47C1-8274-18E4301D0A57}">
  <dimension ref="A1:E10"/>
  <sheetViews>
    <sheetView tabSelected="1" workbookViewId="0">
      <selection activeCell="C34" sqref="C34"/>
    </sheetView>
  </sheetViews>
  <sheetFormatPr defaultRowHeight="15" x14ac:dyDescent="0.25"/>
  <cols>
    <col min="1" max="1" width="5.28515625" customWidth="1"/>
    <col min="2" max="2" width="8.42578125" customWidth="1"/>
    <col min="3" max="3" width="9.5703125" bestFit="1" customWidth="1"/>
    <col min="4" max="4" width="11.140625" bestFit="1" customWidth="1"/>
    <col min="5" max="5" width="9.5703125" bestFit="1" customWidth="1"/>
  </cols>
  <sheetData>
    <row r="1" spans="1:5" ht="15.75" thickBot="1" x14ac:dyDescent="0.3">
      <c r="A1" s="39"/>
      <c r="B1" s="38"/>
      <c r="C1" s="37" t="s">
        <v>85</v>
      </c>
      <c r="D1" s="36" t="s">
        <v>84</v>
      </c>
      <c r="E1" s="35" t="s">
        <v>83</v>
      </c>
    </row>
    <row r="2" spans="1:5" x14ac:dyDescent="0.25">
      <c r="A2" s="31" t="s">
        <v>38</v>
      </c>
      <c r="B2" s="30" t="s">
        <v>82</v>
      </c>
      <c r="C2" s="34">
        <v>-3.1399159662403676E-2</v>
      </c>
      <c r="D2" s="33">
        <v>-3.3352941176282694E-2</v>
      </c>
      <c r="E2" s="32">
        <v>-0.12277310924369651</v>
      </c>
    </row>
    <row r="3" spans="1:5" x14ac:dyDescent="0.25">
      <c r="A3" s="29"/>
      <c r="B3" s="28" t="s">
        <v>81</v>
      </c>
      <c r="C3" s="27">
        <v>3.5395120244882804E-2</v>
      </c>
      <c r="D3" s="26">
        <v>4.4843302945697383E-2</v>
      </c>
      <c r="E3" s="25">
        <v>0.36003950383105315</v>
      </c>
    </row>
    <row r="4" spans="1:5" ht="15.75" thickBot="1" x14ac:dyDescent="0.3">
      <c r="A4" s="24"/>
      <c r="B4" s="23" t="s">
        <v>80</v>
      </c>
      <c r="C4" s="27">
        <v>1.0932660553347442</v>
      </c>
      <c r="D4" s="26">
        <v>1.0683973315264339</v>
      </c>
      <c r="E4" s="25">
        <v>0.36</v>
      </c>
    </row>
    <row r="5" spans="1:5" x14ac:dyDescent="0.25">
      <c r="A5" s="31" t="s">
        <v>37</v>
      </c>
      <c r="B5" s="30" t="s">
        <v>82</v>
      </c>
      <c r="C5" s="27">
        <v>2.2042016807676526E-3</v>
      </c>
      <c r="D5" s="26">
        <v>1.6815126052837726E-3</v>
      </c>
      <c r="E5" s="25">
        <v>-4.8571428571427384E-2</v>
      </c>
    </row>
    <row r="6" spans="1:5" x14ac:dyDescent="0.25">
      <c r="A6" s="29"/>
      <c r="B6" s="28" t="s">
        <v>81</v>
      </c>
      <c r="C6" s="27">
        <v>1.4021126885324234E-2</v>
      </c>
      <c r="D6" s="26">
        <v>1.8799534977066958E-2</v>
      </c>
      <c r="E6" s="25">
        <v>0.3600473491604389</v>
      </c>
    </row>
    <row r="7" spans="1:5" ht="15.75" thickBot="1" x14ac:dyDescent="0.3">
      <c r="A7" s="24"/>
      <c r="B7" s="23" t="s">
        <v>80</v>
      </c>
      <c r="C7" s="27">
        <v>0.43307727096879961</v>
      </c>
      <c r="D7" s="26">
        <v>0.44790134498992129</v>
      </c>
      <c r="E7" s="25">
        <v>0.36</v>
      </c>
    </row>
    <row r="8" spans="1:5" x14ac:dyDescent="0.25">
      <c r="A8" s="31">
        <v>119</v>
      </c>
      <c r="B8" s="30" t="s">
        <v>82</v>
      </c>
      <c r="C8" s="27">
        <v>-2.2521008353666402E-4</v>
      </c>
      <c r="D8" s="26">
        <v>1.932773109289946E-4</v>
      </c>
      <c r="E8" s="25">
        <v>1.7647058823519334E-3</v>
      </c>
    </row>
    <row r="9" spans="1:5" x14ac:dyDescent="0.25">
      <c r="A9" s="29"/>
      <c r="B9" s="28" t="s">
        <v>81</v>
      </c>
      <c r="C9" s="27">
        <v>1.3621123106814147E-2</v>
      </c>
      <c r="D9" s="26">
        <v>1.7943041211229215E-2</v>
      </c>
      <c r="E9" s="25">
        <v>0.35136384230409412</v>
      </c>
    </row>
    <row r="10" spans="1:5" ht="15.75" thickBot="1" x14ac:dyDescent="0.3">
      <c r="A10" s="24"/>
      <c r="B10" s="23" t="s">
        <v>80</v>
      </c>
      <c r="C10" s="22">
        <v>0.42072216241075083</v>
      </c>
      <c r="D10" s="21">
        <v>0.42749526642150193</v>
      </c>
      <c r="E10" s="20">
        <v>0.35099999999999998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43"/>
  <sheetViews>
    <sheetView workbookViewId="0">
      <selection activeCell="I27" sqref="I27"/>
    </sheetView>
  </sheetViews>
  <sheetFormatPr defaultRowHeight="15" x14ac:dyDescent="0.25"/>
  <cols>
    <col min="1" max="1" width="11.140625" style="2" bestFit="1" customWidth="1"/>
    <col min="2" max="2" width="20" customWidth="1"/>
    <col min="3" max="3" width="11" customWidth="1"/>
    <col min="4" max="4" width="14.85546875" bestFit="1" customWidth="1"/>
    <col min="5" max="5" width="11" customWidth="1"/>
    <col min="6" max="6" width="15.42578125" customWidth="1"/>
  </cols>
  <sheetData>
    <row r="3" spans="1:6" x14ac:dyDescent="0.25">
      <c r="B3" t="s">
        <v>44</v>
      </c>
      <c r="C3" t="s">
        <v>45</v>
      </c>
      <c r="D3" t="s">
        <v>43</v>
      </c>
      <c r="E3" t="s">
        <v>46</v>
      </c>
      <c r="F3" t="s">
        <v>47</v>
      </c>
    </row>
    <row r="4" spans="1:6" x14ac:dyDescent="0.25">
      <c r="A4" s="2" t="s">
        <v>28</v>
      </c>
    </row>
    <row r="5" spans="1:6" x14ac:dyDescent="0.25">
      <c r="A5" s="2">
        <v>119</v>
      </c>
      <c r="B5" s="3">
        <v>57.776000000000003</v>
      </c>
      <c r="C5">
        <v>0.40600000000000003</v>
      </c>
      <c r="D5">
        <v>350</v>
      </c>
      <c r="E5">
        <f>C5/(3*D5-7)</f>
        <v>3.8926174496644298E-4</v>
      </c>
      <c r="F5">
        <f>SQRT(E5)</f>
        <v>1.9729717305791358E-2</v>
      </c>
    </row>
    <row r="6" spans="1:6" x14ac:dyDescent="0.25">
      <c r="A6" s="2" t="s">
        <v>35</v>
      </c>
      <c r="B6" s="3">
        <v>3.7509999999999999</v>
      </c>
      <c r="C6">
        <v>0.40400000000000003</v>
      </c>
      <c r="D6">
        <v>23</v>
      </c>
      <c r="E6">
        <f t="shared" ref="E6:E7" si="0">C6/(3*D6-7)</f>
        <v>6.516129032258065E-3</v>
      </c>
      <c r="F6">
        <f t="shared" ref="F6:F7" si="1">SQRT(E6)</f>
        <v>8.0722543519503059E-2</v>
      </c>
    </row>
    <row r="7" spans="1:6" x14ac:dyDescent="0.25">
      <c r="A7" s="2" t="s">
        <v>36</v>
      </c>
      <c r="B7" s="3">
        <v>9.2999999999999999E-2</v>
      </c>
      <c r="C7">
        <v>6.3E-2</v>
      </c>
      <c r="D7">
        <v>23</v>
      </c>
      <c r="E7">
        <f t="shared" si="0"/>
        <v>1.0161290322580644E-3</v>
      </c>
      <c r="F7">
        <f t="shared" si="1"/>
        <v>3.1876778887743103E-2</v>
      </c>
    </row>
    <row r="8" spans="1:6" x14ac:dyDescent="0.25">
      <c r="B8" s="3"/>
    </row>
    <row r="9" spans="1:6" x14ac:dyDescent="0.25">
      <c r="A9"/>
    </row>
    <row r="10" spans="1:6" x14ac:dyDescent="0.25">
      <c r="A10"/>
    </row>
    <row r="11" spans="1:6" x14ac:dyDescent="0.25">
      <c r="A11"/>
    </row>
    <row r="12" spans="1:6" x14ac:dyDescent="0.25">
      <c r="A12"/>
    </row>
    <row r="13" spans="1:6" x14ac:dyDescent="0.25">
      <c r="A13"/>
    </row>
    <row r="14" spans="1:6" x14ac:dyDescent="0.25">
      <c r="A14"/>
    </row>
    <row r="15" spans="1:6" x14ac:dyDescent="0.25">
      <c r="A15"/>
    </row>
    <row r="19" spans="1:5" x14ac:dyDescent="0.25">
      <c r="A19"/>
    </row>
    <row r="20" spans="1:5" x14ac:dyDescent="0.25">
      <c r="A20"/>
    </row>
    <row r="21" spans="1:5" x14ac:dyDescent="0.25">
      <c r="A21"/>
    </row>
    <row r="22" spans="1:5" x14ac:dyDescent="0.25">
      <c r="A22" s="2" t="s">
        <v>41</v>
      </c>
      <c r="B22" t="s">
        <v>59</v>
      </c>
      <c r="C22" t="s">
        <v>77</v>
      </c>
      <c r="D22" t="s">
        <v>78</v>
      </c>
      <c r="E22" t="s">
        <v>79</v>
      </c>
    </row>
    <row r="23" spans="1:5" x14ac:dyDescent="0.25">
      <c r="B23" t="s">
        <v>45</v>
      </c>
      <c r="C23" t="s">
        <v>43</v>
      </c>
      <c r="D23" t="s">
        <v>46</v>
      </c>
      <c r="E23" t="s">
        <v>47</v>
      </c>
    </row>
    <row r="24" spans="1:5" x14ac:dyDescent="0.25">
      <c r="A24" s="2" t="s">
        <v>28</v>
      </c>
    </row>
    <row r="25" spans="1:5" x14ac:dyDescent="0.25">
      <c r="A25" s="2">
        <v>119</v>
      </c>
      <c r="B25">
        <v>0.40600000000000003</v>
      </c>
      <c r="C25">
        <v>350</v>
      </c>
      <c r="D25" s="16">
        <f>B25/(3*C25-7)</f>
        <v>3.8926174496644298E-4</v>
      </c>
      <c r="E25" s="16">
        <f>SQRT(D25)</f>
        <v>1.9729717305791358E-2</v>
      </c>
    </row>
    <row r="26" spans="1:5" x14ac:dyDescent="0.25">
      <c r="A26" s="2" t="s">
        <v>35</v>
      </c>
      <c r="B26">
        <v>0.40400000000000003</v>
      </c>
      <c r="C26">
        <v>23</v>
      </c>
      <c r="D26" s="16">
        <f t="shared" ref="D26:D27" si="2">B26/(3*C26-7)</f>
        <v>6.516129032258065E-3</v>
      </c>
      <c r="E26" s="16">
        <f t="shared" ref="E26:E27" si="3">SQRT(D26)</f>
        <v>8.0722543519503059E-2</v>
      </c>
    </row>
    <row r="27" spans="1:5" x14ac:dyDescent="0.25">
      <c r="A27" s="2" t="s">
        <v>36</v>
      </c>
      <c r="B27">
        <v>6.3E-2</v>
      </c>
      <c r="C27">
        <v>23</v>
      </c>
      <c r="D27" s="16">
        <f t="shared" si="2"/>
        <v>1.0161290322580644E-3</v>
      </c>
      <c r="E27" s="16">
        <f t="shared" si="3"/>
        <v>3.1876778887743103E-2</v>
      </c>
    </row>
    <row r="28" spans="1:5" x14ac:dyDescent="0.25">
      <c r="A28"/>
    </row>
    <row r="29" spans="1:5" x14ac:dyDescent="0.25">
      <c r="A29"/>
    </row>
    <row r="30" spans="1:5" x14ac:dyDescent="0.25">
      <c r="A30"/>
    </row>
    <row r="31" spans="1:5" x14ac:dyDescent="0.25">
      <c r="A31"/>
    </row>
    <row r="32" spans="1:5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4"/>
  <sheetViews>
    <sheetView topLeftCell="A31" workbookViewId="0">
      <selection activeCell="L51" sqref="L51"/>
    </sheetView>
  </sheetViews>
  <sheetFormatPr defaultRowHeight="15" x14ac:dyDescent="0.25"/>
  <cols>
    <col min="1" max="1" width="12.5703125" customWidth="1"/>
    <col min="2" max="2" width="12.5703125" hidden="1" customWidth="1"/>
    <col min="3" max="3" width="12.28515625" bestFit="1" customWidth="1"/>
    <col min="4" max="4" width="12.28515625" customWidth="1"/>
    <col min="5" max="5" width="10.85546875" customWidth="1"/>
    <col min="6" max="6" width="13" bestFit="1" customWidth="1"/>
    <col min="7" max="7" width="13" customWidth="1"/>
    <col min="8" max="8" width="9" bestFit="1" customWidth="1"/>
    <col min="9" max="9" width="13.42578125" bestFit="1" customWidth="1"/>
    <col min="10" max="10" width="13.42578125" customWidth="1"/>
    <col min="11" max="11" width="10.85546875" customWidth="1"/>
    <col min="12" max="12" width="13.28515625" bestFit="1" customWidth="1"/>
    <col min="13" max="13" width="13.28515625" customWidth="1"/>
  </cols>
  <sheetData>
    <row r="2" spans="1:13" s="1" customFormat="1" ht="18.75" customHeight="1" x14ac:dyDescent="0.25">
      <c r="A2" s="1" t="s">
        <v>41</v>
      </c>
      <c r="B2" s="1" t="s">
        <v>28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37</v>
      </c>
      <c r="I2" s="1" t="s">
        <v>39</v>
      </c>
      <c r="J2" s="1" t="s">
        <v>57</v>
      </c>
      <c r="K2" s="1" t="s">
        <v>38</v>
      </c>
      <c r="L2" s="1" t="s">
        <v>40</v>
      </c>
      <c r="M2" s="1" t="s">
        <v>58</v>
      </c>
    </row>
    <row r="3" spans="1:13" x14ac:dyDescent="0.25">
      <c r="A3" s="2" t="s">
        <v>60</v>
      </c>
      <c r="B3">
        <v>-230.994</v>
      </c>
      <c r="C3">
        <v>-230.994</v>
      </c>
      <c r="D3">
        <v>0.38100000000000001</v>
      </c>
      <c r="E3">
        <v>-230.94800000000001</v>
      </c>
      <c r="F3">
        <f>Table2[[#This Row],[IGP]]-Table2[[#This Row],[Global 119]]</f>
        <v>-4.5999999999992269E-2</v>
      </c>
      <c r="G3">
        <v>1.56</v>
      </c>
      <c r="H3">
        <v>-239.94399999999999</v>
      </c>
      <c r="I3">
        <f>Table2[[#This Row],[IGP]]-Table2[[#This Row],[G10]]</f>
        <v>8.9499999999999886</v>
      </c>
      <c r="J3">
        <v>6.04</v>
      </c>
      <c r="K3">
        <v>-260.95699999999999</v>
      </c>
      <c r="L3">
        <f>Table2[[#This Row],[IGP]]-Table2[[#This Row],[A10]]</f>
        <v>29.962999999999994</v>
      </c>
      <c r="M3">
        <v>3.915</v>
      </c>
    </row>
    <row r="4" spans="1:13" x14ac:dyDescent="0.25">
      <c r="A4" s="2" t="s">
        <v>61</v>
      </c>
      <c r="B4">
        <v>102.59099999999999</v>
      </c>
      <c r="C4">
        <v>102.59099999999999</v>
      </c>
      <c r="D4">
        <v>0.35899999999999999</v>
      </c>
      <c r="E4">
        <v>102.61799999999999</v>
      </c>
      <c r="F4">
        <f>Table2[[#This Row],[IGP]]-Table2[[#This Row],[Global 119]]</f>
        <v>-2.7000000000001023E-2</v>
      </c>
      <c r="G4">
        <v>3.9009999999999998</v>
      </c>
      <c r="H4">
        <v>86.682000000000002</v>
      </c>
      <c r="I4">
        <f>Table2[[#This Row],[IGP]]-Table2[[#This Row],[G10]]</f>
        <v>15.908999999999992</v>
      </c>
      <c r="J4">
        <v>20.373000000000001</v>
      </c>
      <c r="K4">
        <v>114.54300000000001</v>
      </c>
      <c r="L4">
        <f>Table2[[#This Row],[IGP]]-Table2[[#This Row],[A10]]</f>
        <v>-11.952000000000012</v>
      </c>
      <c r="M4">
        <v>5.7969999999999997</v>
      </c>
    </row>
    <row r="5" spans="1:13" x14ac:dyDescent="0.25">
      <c r="A5" s="2" t="s">
        <v>62</v>
      </c>
      <c r="B5">
        <v>25.199000000000002</v>
      </c>
      <c r="C5">
        <v>25.199000000000002</v>
      </c>
      <c r="D5">
        <v>0.23899999999999999</v>
      </c>
      <c r="E5">
        <v>25.222000000000001</v>
      </c>
      <c r="F5">
        <f>Table2[[#This Row],[IGP]]-Table2[[#This Row],[Global 119]]</f>
        <v>-2.2999999999999687E-2</v>
      </c>
      <c r="G5">
        <v>1.4139999999999999</v>
      </c>
      <c r="H5">
        <v>30.234000000000002</v>
      </c>
      <c r="I5">
        <f>Table2[[#This Row],[IGP]]-Table2[[#This Row],[G10]]</f>
        <v>-5.0350000000000001</v>
      </c>
      <c r="J5">
        <v>4.9640000000000004</v>
      </c>
      <c r="K5">
        <v>1.337</v>
      </c>
      <c r="L5">
        <f>Table2[[#This Row],[IGP]]-Table2[[#This Row],[A10]]</f>
        <v>23.862000000000002</v>
      </c>
      <c r="M5">
        <v>4.3559999999999999</v>
      </c>
    </row>
    <row r="6" spans="1:13" x14ac:dyDescent="0.25">
      <c r="A6" s="2" t="s">
        <v>63</v>
      </c>
      <c r="B6">
        <v>0.63300000000000001</v>
      </c>
      <c r="C6">
        <v>-0.63300000000000001</v>
      </c>
      <c r="E6">
        <v>-0.63400000000000001</v>
      </c>
      <c r="F6">
        <f>Table2[[#This Row],[IGP]]-Table2[[#This Row],[Global 119]]</f>
        <v>1.0000000000000009E-3</v>
      </c>
      <c r="G6">
        <v>8.5999999999999993E-2</v>
      </c>
      <c r="H6">
        <v>-0.216</v>
      </c>
      <c r="I6">
        <f>Table2[[#This Row],[IGP]]-Table2[[#This Row],[G10]]</f>
        <v>-0.41700000000000004</v>
      </c>
      <c r="J6">
        <v>0.433</v>
      </c>
      <c r="K6">
        <v>-3.5000000000000003E-2</v>
      </c>
      <c r="L6">
        <f>Table2[[#This Row],[IGP]]-Table2[[#This Row],[A10]]</f>
        <v>-0.59799999999999998</v>
      </c>
      <c r="M6">
        <v>0.15</v>
      </c>
    </row>
    <row r="7" spans="1:13" x14ac:dyDescent="0.25">
      <c r="A7" s="2" t="s">
        <v>64</v>
      </c>
      <c r="B7">
        <v>-0.23899999999999999</v>
      </c>
      <c r="C7">
        <v>0.23899999999999999</v>
      </c>
      <c r="E7">
        <v>0.24</v>
      </c>
      <c r="F7">
        <f>Table2[[#This Row],[IGP]]-Table2[[#This Row],[Global 119]]</f>
        <v>-1.0000000000000009E-3</v>
      </c>
      <c r="G7">
        <v>5.0999999999999997E-2</v>
      </c>
      <c r="H7">
        <v>-8.6999999999999994E-2</v>
      </c>
      <c r="I7">
        <f>Table2[[#This Row],[IGP]]-Table2[[#This Row],[G10]]</f>
        <v>0.32599999999999996</v>
      </c>
      <c r="J7">
        <v>0.186</v>
      </c>
      <c r="K7">
        <v>0.14099999999999999</v>
      </c>
      <c r="L7">
        <f>Table2[[#This Row],[IGP]]-Table2[[#This Row],[A10]]</f>
        <v>9.8000000000000004E-2</v>
      </c>
      <c r="M7">
        <v>0.15</v>
      </c>
    </row>
    <row r="8" spans="1:13" x14ac:dyDescent="0.25">
      <c r="A8" s="2" t="s">
        <v>65</v>
      </c>
      <c r="B8">
        <v>0.9</v>
      </c>
      <c r="C8">
        <v>-0.9</v>
      </c>
      <c r="E8">
        <v>-0.89900000000000002</v>
      </c>
      <c r="F8">
        <f>Table2[[#This Row],[IGP]]-Table2[[#This Row],[Global 119]]</f>
        <v>-1.0000000000000009E-3</v>
      </c>
      <c r="G8">
        <v>0.10299999999999999</v>
      </c>
      <c r="H8">
        <v>-1.232</v>
      </c>
      <c r="I8">
        <f>Table2[[#This Row],[IGP]]-Table2[[#This Row],[G10]]</f>
        <v>0.33199999999999996</v>
      </c>
      <c r="J8">
        <v>0.52700000000000002</v>
      </c>
      <c r="K8">
        <v>-0.115</v>
      </c>
      <c r="L8">
        <f>Table2[[#This Row],[IGP]]-Table2[[#This Row],[A10]]</f>
        <v>-0.78500000000000003</v>
      </c>
      <c r="M8">
        <v>0.16200000000000001</v>
      </c>
    </row>
    <row r="9" spans="1:13" x14ac:dyDescent="0.25">
      <c r="A9" s="2" t="s">
        <v>66</v>
      </c>
      <c r="B9">
        <v>1.95</v>
      </c>
      <c r="C9">
        <v>1.95</v>
      </c>
      <c r="E9">
        <v>1.9419999999999999</v>
      </c>
      <c r="F9">
        <f>Table2[[#This Row],[IGP]]-Table2[[#This Row],[Global 119]]</f>
        <v>8.0000000000000071E-3</v>
      </c>
      <c r="G9">
        <v>0.21</v>
      </c>
      <c r="H9">
        <v>2.2599999999999998</v>
      </c>
      <c r="I9">
        <f>Table2[[#This Row],[IGP]]-Table2[[#This Row],[G10]]</f>
        <v>-0.30999999999999983</v>
      </c>
      <c r="J9">
        <v>0.754</v>
      </c>
      <c r="K9">
        <v>8.1449999999999996</v>
      </c>
      <c r="L9">
        <f>Table2[[#This Row],[IGP]]-Table2[[#This Row],[A10]]</f>
        <v>-6.1949999999999994</v>
      </c>
      <c r="M9">
        <v>0.55200000000000005</v>
      </c>
    </row>
    <row r="15" spans="1:13" ht="15.75" thickBot="1" x14ac:dyDescent="0.3"/>
    <row r="16" spans="1:13" ht="15.75" thickBot="1" x14ac:dyDescent="0.3">
      <c r="C16" s="17" t="s">
        <v>74</v>
      </c>
      <c r="D16" s="18"/>
      <c r="E16" s="18"/>
      <c r="F16" s="19"/>
      <c r="G16" s="17" t="s">
        <v>70</v>
      </c>
      <c r="H16" s="18"/>
      <c r="I16" s="19"/>
      <c r="J16" s="17" t="s">
        <v>68</v>
      </c>
      <c r="K16" s="18"/>
      <c r="L16" s="19"/>
    </row>
    <row r="17" spans="1:12" x14ac:dyDescent="0.25">
      <c r="A17" s="13" t="s">
        <v>72</v>
      </c>
      <c r="B17" s="1" t="s">
        <v>28</v>
      </c>
      <c r="C17" s="4" t="s">
        <v>67</v>
      </c>
      <c r="D17" s="5" t="s">
        <v>69</v>
      </c>
      <c r="E17" s="5" t="s">
        <v>37</v>
      </c>
      <c r="F17" s="6" t="s">
        <v>38</v>
      </c>
      <c r="G17" s="4" t="s">
        <v>42</v>
      </c>
      <c r="H17" s="5" t="s">
        <v>39</v>
      </c>
      <c r="I17" s="6" t="s">
        <v>40</v>
      </c>
      <c r="J17" s="4" t="s">
        <v>75</v>
      </c>
      <c r="K17" s="5" t="s">
        <v>76</v>
      </c>
      <c r="L17" s="6" t="s">
        <v>73</v>
      </c>
    </row>
    <row r="18" spans="1:12" x14ac:dyDescent="0.25">
      <c r="A18" s="14" t="s">
        <v>60</v>
      </c>
      <c r="B18">
        <v>-230.994</v>
      </c>
      <c r="C18" s="7">
        <v>-230.994</v>
      </c>
      <c r="D18" s="8">
        <v>-230.94800000000001</v>
      </c>
      <c r="E18" s="8">
        <v>-239.94399999999999</v>
      </c>
      <c r="F18" s="9">
        <v>-260.95699999999999</v>
      </c>
      <c r="G18" s="7">
        <f>Table22[[#This Row],[IGP]]-Table22[[#This Row],[Global 119]]</f>
        <v>-4.5999999999992269E-2</v>
      </c>
      <c r="H18" s="8">
        <f>Table22[[#This Row],[IGP]]-Table22[[#This Row],[G10]]</f>
        <v>8.9499999999999886</v>
      </c>
      <c r="I18" s="9">
        <f>Table22[[#This Row],[IGP]]-Table22[[#This Row],[A10]]</f>
        <v>29.962999999999994</v>
      </c>
      <c r="J18" s="7">
        <v>1.56</v>
      </c>
      <c r="K18" s="8">
        <v>6.04</v>
      </c>
      <c r="L18" s="9">
        <v>3.915</v>
      </c>
    </row>
    <row r="19" spans="1:12" x14ac:dyDescent="0.25">
      <c r="A19" s="14" t="s">
        <v>61</v>
      </c>
      <c r="B19">
        <v>102.59099999999999</v>
      </c>
      <c r="C19" s="7">
        <v>102.59099999999999</v>
      </c>
      <c r="D19" s="8">
        <v>102.61799999999999</v>
      </c>
      <c r="E19" s="8">
        <v>86.682000000000002</v>
      </c>
      <c r="F19" s="9">
        <v>114.54300000000001</v>
      </c>
      <c r="G19" s="7">
        <f>Table22[[#This Row],[IGP]]-Table22[[#This Row],[Global 119]]</f>
        <v>-2.7000000000001023E-2</v>
      </c>
      <c r="H19" s="8">
        <f>Table22[[#This Row],[IGP]]-Table22[[#This Row],[G10]]</f>
        <v>15.908999999999992</v>
      </c>
      <c r="I19" s="9">
        <f>Table22[[#This Row],[IGP]]-Table22[[#This Row],[A10]]</f>
        <v>-11.952000000000012</v>
      </c>
      <c r="J19" s="7">
        <v>3.9009999999999998</v>
      </c>
      <c r="K19" s="8">
        <v>20.373000000000001</v>
      </c>
      <c r="L19" s="9">
        <v>5.7969999999999997</v>
      </c>
    </row>
    <row r="20" spans="1:12" x14ac:dyDescent="0.25">
      <c r="A20" s="14" t="s">
        <v>62</v>
      </c>
      <c r="B20">
        <v>25.199000000000002</v>
      </c>
      <c r="C20" s="7">
        <v>25.199000000000002</v>
      </c>
      <c r="D20" s="8">
        <v>25.222000000000001</v>
      </c>
      <c r="E20" s="8">
        <v>30.234000000000002</v>
      </c>
      <c r="F20" s="9">
        <v>1.337</v>
      </c>
      <c r="G20" s="7">
        <f>Table22[[#This Row],[IGP]]-Table22[[#This Row],[Global 119]]</f>
        <v>-2.2999999999999687E-2</v>
      </c>
      <c r="H20" s="8">
        <f>Table22[[#This Row],[IGP]]-Table22[[#This Row],[G10]]</f>
        <v>-5.0350000000000001</v>
      </c>
      <c r="I20" s="9">
        <f>Table22[[#This Row],[IGP]]-Table22[[#This Row],[A10]]</f>
        <v>23.862000000000002</v>
      </c>
      <c r="J20" s="7">
        <v>1.4139999999999999</v>
      </c>
      <c r="K20" s="8">
        <v>4.9640000000000004</v>
      </c>
      <c r="L20" s="9">
        <v>4.3559999999999999</v>
      </c>
    </row>
    <row r="21" spans="1:12" x14ac:dyDescent="0.25">
      <c r="A21" s="14" t="s">
        <v>63</v>
      </c>
      <c r="B21">
        <v>0.63300000000000001</v>
      </c>
      <c r="C21" s="7">
        <v>-0.63300000000000001</v>
      </c>
      <c r="D21" s="8">
        <v>-0.63400000000000001</v>
      </c>
      <c r="E21" s="8">
        <v>-0.216</v>
      </c>
      <c r="F21" s="9">
        <v>-3.5000000000000003E-2</v>
      </c>
      <c r="G21" s="7">
        <f>Table22[[#This Row],[IGP]]-Table22[[#This Row],[Global 119]]</f>
        <v>1.0000000000000009E-3</v>
      </c>
      <c r="H21" s="8">
        <f>Table22[[#This Row],[IGP]]-Table22[[#This Row],[G10]]</f>
        <v>-0.41700000000000004</v>
      </c>
      <c r="I21" s="9">
        <f>Table22[[#This Row],[IGP]]-Table22[[#This Row],[A10]]</f>
        <v>-0.59799999999999998</v>
      </c>
      <c r="J21" s="7">
        <v>8.5999999999999993E-2</v>
      </c>
      <c r="K21" s="8">
        <v>0.433</v>
      </c>
      <c r="L21" s="9">
        <v>0.15</v>
      </c>
    </row>
    <row r="22" spans="1:12" x14ac:dyDescent="0.25">
      <c r="A22" s="14" t="s">
        <v>64</v>
      </c>
      <c r="B22">
        <v>-0.23899999999999999</v>
      </c>
      <c r="C22" s="7">
        <v>0.23899999999999999</v>
      </c>
      <c r="D22" s="8">
        <v>0.24</v>
      </c>
      <c r="E22" s="8">
        <v>-8.6999999999999994E-2</v>
      </c>
      <c r="F22" s="9">
        <v>0.14099999999999999</v>
      </c>
      <c r="G22" s="7">
        <f>Table22[[#This Row],[IGP]]-Table22[[#This Row],[Global 119]]</f>
        <v>-1.0000000000000009E-3</v>
      </c>
      <c r="H22" s="8">
        <f>Table22[[#This Row],[IGP]]-Table22[[#This Row],[G10]]</f>
        <v>0.32599999999999996</v>
      </c>
      <c r="I22" s="9">
        <f>Table22[[#This Row],[IGP]]-Table22[[#This Row],[A10]]</f>
        <v>9.8000000000000004E-2</v>
      </c>
      <c r="J22" s="7">
        <v>5.0999999999999997E-2</v>
      </c>
      <c r="K22" s="8">
        <v>0.186</v>
      </c>
      <c r="L22" s="9">
        <v>0.15</v>
      </c>
    </row>
    <row r="23" spans="1:12" x14ac:dyDescent="0.25">
      <c r="A23" s="14" t="s">
        <v>65</v>
      </c>
      <c r="B23">
        <v>0.9</v>
      </c>
      <c r="C23" s="7">
        <v>-0.9</v>
      </c>
      <c r="D23" s="8">
        <v>-0.89900000000000002</v>
      </c>
      <c r="E23" s="8">
        <v>-1.232</v>
      </c>
      <c r="F23" s="9">
        <v>-0.115</v>
      </c>
      <c r="G23" s="7">
        <f>Table22[[#This Row],[IGP]]-Table22[[#This Row],[Global 119]]</f>
        <v>-1.0000000000000009E-3</v>
      </c>
      <c r="H23" s="8">
        <f>Table22[[#This Row],[IGP]]-Table22[[#This Row],[G10]]</f>
        <v>0.33199999999999996</v>
      </c>
      <c r="I23" s="9">
        <f>Table22[[#This Row],[IGP]]-Table22[[#This Row],[A10]]</f>
        <v>-0.78500000000000003</v>
      </c>
      <c r="J23" s="7">
        <v>0.10299999999999999</v>
      </c>
      <c r="K23" s="8">
        <v>0.52700000000000002</v>
      </c>
      <c r="L23" s="9">
        <v>0.16200000000000001</v>
      </c>
    </row>
    <row r="24" spans="1:12" ht="15.75" thickBot="1" x14ac:dyDescent="0.3">
      <c r="A24" s="15" t="s">
        <v>66</v>
      </c>
      <c r="B24">
        <v>1.95</v>
      </c>
      <c r="C24" s="10">
        <v>1.95</v>
      </c>
      <c r="D24" s="11">
        <v>1.9419999999999999</v>
      </c>
      <c r="E24" s="11">
        <v>2.2599999999999998</v>
      </c>
      <c r="F24" s="12">
        <v>8.1449999999999996</v>
      </c>
      <c r="G24" s="10">
        <f>Table22[[#This Row],[IGP]]-Table22[[#This Row],[Global 119]]</f>
        <v>8.0000000000000071E-3</v>
      </c>
      <c r="H24" s="11">
        <f>Table22[[#This Row],[IGP]]-Table22[[#This Row],[G10]]</f>
        <v>-0.30999999999999983</v>
      </c>
      <c r="I24" s="12">
        <f>Table22[[#This Row],[IGP]]-Table22[[#This Row],[A10]]</f>
        <v>-6.1949999999999994</v>
      </c>
      <c r="J24" s="10">
        <v>0.21</v>
      </c>
      <c r="K24" s="11">
        <v>0.754</v>
      </c>
      <c r="L24" s="12">
        <v>0.55200000000000005</v>
      </c>
    </row>
  </sheetData>
  <mergeCells count="3">
    <mergeCell ref="C16:F16"/>
    <mergeCell ref="G16:I16"/>
    <mergeCell ref="J16:L16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24"/>
  <sheetViews>
    <sheetView workbookViewId="0">
      <selection activeCell="A10" sqref="A10:F24"/>
    </sheetView>
  </sheetViews>
  <sheetFormatPr defaultRowHeight="15" x14ac:dyDescent="0.25"/>
  <sheetData>
    <row r="2" spans="1:1" x14ac:dyDescent="0.25">
      <c r="A2" t="s">
        <v>0</v>
      </c>
    </row>
    <row r="4" spans="1:1" x14ac:dyDescent="0.25">
      <c r="A4" t="s">
        <v>1</v>
      </c>
    </row>
    <row r="6" spans="1:1" x14ac:dyDescent="0.25">
      <c r="A6" t="s">
        <v>2</v>
      </c>
    </row>
    <row r="10" spans="1:1" x14ac:dyDescent="0.25">
      <c r="A10" t="s">
        <v>3</v>
      </c>
    </row>
    <row r="12" spans="1:1" x14ac:dyDescent="0.25">
      <c r="A12" t="s">
        <v>4</v>
      </c>
    </row>
    <row r="14" spans="1:1" x14ac:dyDescent="0.25">
      <c r="A14" t="s">
        <v>5</v>
      </c>
    </row>
    <row r="16" spans="1:1" x14ac:dyDescent="0.25">
      <c r="A16" t="s">
        <v>6</v>
      </c>
    </row>
    <row r="18" spans="1:1" x14ac:dyDescent="0.25">
      <c r="A18" t="s">
        <v>7</v>
      </c>
    </row>
    <row r="20" spans="1:1" x14ac:dyDescent="0.25">
      <c r="A20" t="s">
        <v>8</v>
      </c>
    </row>
    <row r="22" spans="1:1" x14ac:dyDescent="0.25">
      <c r="A22" t="s">
        <v>9</v>
      </c>
    </row>
    <row r="24" spans="1:1" x14ac:dyDescent="0.25">
      <c r="A2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workbookViewId="0">
      <selection activeCell="A9" sqref="A9:F24"/>
    </sheetView>
  </sheetViews>
  <sheetFormatPr defaultRowHeight="15" x14ac:dyDescent="0.25"/>
  <sheetData>
    <row r="1" spans="1:1" x14ac:dyDescent="0.25">
      <c r="A1" t="s">
        <v>48</v>
      </c>
    </row>
    <row r="3" spans="1:1" x14ac:dyDescent="0.25">
      <c r="A3" t="s">
        <v>11</v>
      </c>
    </row>
    <row r="5" spans="1:1" x14ac:dyDescent="0.25">
      <c r="A5" t="s">
        <v>49</v>
      </c>
    </row>
    <row r="9" spans="1:1" x14ac:dyDescent="0.25">
      <c r="A9" t="s">
        <v>3</v>
      </c>
    </row>
    <row r="11" spans="1:1" x14ac:dyDescent="0.25">
      <c r="A11" t="s">
        <v>50</v>
      </c>
    </row>
    <row r="13" spans="1:1" x14ac:dyDescent="0.25">
      <c r="A13" t="s">
        <v>51</v>
      </c>
    </row>
    <row r="15" spans="1:1" x14ac:dyDescent="0.25">
      <c r="A15" t="s">
        <v>52</v>
      </c>
    </row>
    <row r="17" spans="1:1" x14ac:dyDescent="0.25">
      <c r="A17" t="s">
        <v>53</v>
      </c>
    </row>
    <row r="19" spans="1:1" x14ac:dyDescent="0.25">
      <c r="A19" t="s">
        <v>54</v>
      </c>
    </row>
    <row r="21" spans="1:1" x14ac:dyDescent="0.25">
      <c r="A21" t="s">
        <v>55</v>
      </c>
    </row>
    <row r="23" spans="1:1" x14ac:dyDescent="0.25">
      <c r="A2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3"/>
  <sheetViews>
    <sheetView workbookViewId="0">
      <selection activeCell="A24" sqref="A8:G24"/>
    </sheetView>
  </sheetViews>
  <sheetFormatPr defaultRowHeight="15" x14ac:dyDescent="0.25"/>
  <sheetData>
    <row r="1" spans="1:1" x14ac:dyDescent="0.25">
      <c r="A1" t="s">
        <v>12</v>
      </c>
    </row>
    <row r="3" spans="1:1" x14ac:dyDescent="0.25">
      <c r="A3" t="s">
        <v>11</v>
      </c>
    </row>
    <row r="5" spans="1:1" x14ac:dyDescent="0.25">
      <c r="A5" t="s">
        <v>13</v>
      </c>
    </row>
    <row r="9" spans="1:1" x14ac:dyDescent="0.25">
      <c r="A9" t="s">
        <v>3</v>
      </c>
    </row>
    <row r="11" spans="1:1" x14ac:dyDescent="0.25">
      <c r="A11" t="s">
        <v>14</v>
      </c>
    </row>
    <row r="13" spans="1:1" x14ac:dyDescent="0.25">
      <c r="A13" t="s">
        <v>15</v>
      </c>
    </row>
    <row r="15" spans="1:1" x14ac:dyDescent="0.25">
      <c r="A15" t="s">
        <v>16</v>
      </c>
    </row>
    <row r="17" spans="1:1" x14ac:dyDescent="0.25">
      <c r="A17" t="s">
        <v>17</v>
      </c>
    </row>
    <row r="19" spans="1:1" x14ac:dyDescent="0.25">
      <c r="A19" t="s">
        <v>18</v>
      </c>
    </row>
    <row r="21" spans="1:1" x14ac:dyDescent="0.25">
      <c r="A21" t="s">
        <v>19</v>
      </c>
    </row>
    <row r="23" spans="1:1" x14ac:dyDescent="0.25">
      <c r="A2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"/>
  <sheetViews>
    <sheetView workbookViewId="0">
      <selection activeCell="D14" sqref="A10:D14"/>
    </sheetView>
  </sheetViews>
  <sheetFormatPr defaultRowHeight="15" x14ac:dyDescent="0.25"/>
  <sheetData>
    <row r="1" spans="1:3" x14ac:dyDescent="0.25">
      <c r="A1" t="s">
        <v>28</v>
      </c>
    </row>
    <row r="2" spans="1:3" x14ac:dyDescent="0.25">
      <c r="A2" t="s">
        <v>21</v>
      </c>
      <c r="B2">
        <v>-230.994</v>
      </c>
    </row>
    <row r="3" spans="1:3" x14ac:dyDescent="0.25">
      <c r="A3" t="s">
        <v>22</v>
      </c>
      <c r="B3">
        <v>102.59099999999999</v>
      </c>
    </row>
    <row r="4" spans="1:3" x14ac:dyDescent="0.25">
      <c r="A4" t="s">
        <v>23</v>
      </c>
      <c r="B4">
        <v>25.199000000000002</v>
      </c>
    </row>
    <row r="5" spans="1:3" x14ac:dyDescent="0.25">
      <c r="A5" t="s">
        <v>24</v>
      </c>
      <c r="B5">
        <v>0.63300000000000001</v>
      </c>
    </row>
    <row r="6" spans="1:3" x14ac:dyDescent="0.25">
      <c r="A6" t="s">
        <v>25</v>
      </c>
      <c r="B6">
        <v>-0.23899999999999999</v>
      </c>
    </row>
    <row r="7" spans="1:3" x14ac:dyDescent="0.25">
      <c r="A7" t="s">
        <v>26</v>
      </c>
      <c r="B7">
        <v>0.9</v>
      </c>
    </row>
    <row r="8" spans="1:3" x14ac:dyDescent="0.25">
      <c r="A8" t="s">
        <v>27</v>
      </c>
      <c r="B8">
        <v>1.95</v>
      </c>
    </row>
    <row r="10" spans="1:3" x14ac:dyDescent="0.25">
      <c r="A10" t="s">
        <v>29</v>
      </c>
      <c r="B10" t="s">
        <v>33</v>
      </c>
      <c r="C10" t="s">
        <v>34</v>
      </c>
    </row>
    <row r="11" spans="1:3" x14ac:dyDescent="0.25">
      <c r="A11" t="s">
        <v>30</v>
      </c>
      <c r="B11">
        <v>0.38100000000000001</v>
      </c>
      <c r="C11">
        <v>1.351</v>
      </c>
    </row>
    <row r="12" spans="1:3" x14ac:dyDescent="0.25">
      <c r="A12" t="s">
        <v>31</v>
      </c>
      <c r="B12">
        <v>0.35899999999999999</v>
      </c>
      <c r="C12">
        <v>1.08</v>
      </c>
    </row>
    <row r="13" spans="1:3" x14ac:dyDescent="0.25">
      <c r="A13" t="s">
        <v>32</v>
      </c>
      <c r="B13">
        <v>0.23899999999999999</v>
      </c>
      <c r="C13">
        <v>1.0169999999999999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 (2)</vt:lpstr>
      <vt:lpstr>EMQs</vt:lpstr>
      <vt:lpstr>Exactidao</vt:lpstr>
      <vt:lpstr>119</vt:lpstr>
      <vt:lpstr>Geral10</vt:lpstr>
      <vt:lpstr>Alentejo10</vt:lpstr>
      <vt:lpstr>DGT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Sílvia Mourão</dc:creator>
  <cp:lastModifiedBy>Eow</cp:lastModifiedBy>
  <dcterms:created xsi:type="dcterms:W3CDTF">2021-10-01T21:18:43Z</dcterms:created>
  <dcterms:modified xsi:type="dcterms:W3CDTF">2022-02-02T10:38:39Z</dcterms:modified>
</cp:coreProperties>
</file>