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ilvi\Desktop\"/>
    </mc:Choice>
  </mc:AlternateContent>
  <xr:revisionPtr revIDLastSave="0" documentId="13_ncr:1_{81772C5F-E3CA-4D3F-A82D-5A3C8DC7D742}" xr6:coauthVersionLast="47" xr6:coauthVersionMax="47" xr10:uidLastSave="{00000000-0000-0000-0000-000000000000}"/>
  <bookViews>
    <workbookView xWindow="-108" yWindow="-108" windowWidth="23256" windowHeight="12456" xr2:uid="{78C7C21E-3BEF-4C56-A200-A574E4DCB761}"/>
  </bookViews>
  <sheets>
    <sheet name="Weekly revenue" sheetId="11" r:id="rId1"/>
    <sheet name="Weekly revenue per customer" sheetId="6" r:id="rId2"/>
    <sheet name="Cumulat. revenue per customer"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54" i="8" l="1"/>
  <c r="O42" i="8"/>
  <c r="O53" i="8"/>
  <c r="O52" i="8"/>
  <c r="O50" i="8"/>
  <c r="O51" i="8"/>
  <c r="O48" i="8"/>
  <c r="O49" i="8"/>
  <c r="O47" i="8"/>
  <c r="O46" i="8"/>
  <c r="O43" i="8"/>
  <c r="O45" i="8"/>
  <c r="O44" i="8"/>
  <c r="N53" i="8"/>
  <c r="M53" i="8"/>
  <c r="O18" i="8"/>
  <c r="O17" i="8"/>
  <c r="N43" i="8"/>
  <c r="M44" i="8"/>
  <c r="D53" i="8"/>
  <c r="N4" i="8"/>
  <c r="M4" i="8"/>
  <c r="M17" i="8" s="1"/>
  <c r="M5" i="8"/>
  <c r="L4" i="8"/>
  <c r="L5" i="8"/>
  <c r="L6" i="8"/>
  <c r="K4" i="8"/>
  <c r="K17" i="8" s="1"/>
  <c r="K5" i="8"/>
  <c r="K6" i="8"/>
  <c r="K7" i="8"/>
  <c r="K8" i="8"/>
  <c r="J4" i="8"/>
  <c r="J5" i="8"/>
  <c r="J6" i="8"/>
  <c r="J7" i="8"/>
  <c r="J8" i="8"/>
  <c r="O3" i="8"/>
  <c r="N3" i="8"/>
  <c r="N17" i="8" s="1"/>
  <c r="M3" i="8"/>
  <c r="L3" i="8"/>
  <c r="K3" i="8"/>
  <c r="J3" i="8"/>
  <c r="I4" i="8"/>
  <c r="I5" i="8"/>
  <c r="I6" i="8"/>
  <c r="I7" i="8"/>
  <c r="I8" i="8"/>
  <c r="I9" i="8"/>
  <c r="I3" i="8"/>
  <c r="I17" i="8" s="1"/>
  <c r="H4" i="8"/>
  <c r="H5" i="8"/>
  <c r="H6" i="8"/>
  <c r="H7" i="8"/>
  <c r="H8" i="8"/>
  <c r="H9" i="8"/>
  <c r="H10" i="8"/>
  <c r="H3" i="8"/>
  <c r="H17" i="8" s="1"/>
  <c r="G4" i="8"/>
  <c r="G5" i="8"/>
  <c r="G6" i="8"/>
  <c r="G7" i="8"/>
  <c r="G8" i="8"/>
  <c r="G9" i="8"/>
  <c r="G10" i="8"/>
  <c r="G11" i="8"/>
  <c r="F4" i="8"/>
  <c r="F5" i="8"/>
  <c r="F6" i="8"/>
  <c r="F7" i="8"/>
  <c r="F8" i="8"/>
  <c r="F9" i="8"/>
  <c r="F10" i="8"/>
  <c r="F11" i="8"/>
  <c r="F12" i="8"/>
  <c r="G3" i="8"/>
  <c r="F3" i="8"/>
  <c r="F17" i="8" s="1"/>
  <c r="E4" i="8"/>
  <c r="E5" i="8"/>
  <c r="E6" i="8"/>
  <c r="E7" i="8"/>
  <c r="E8" i="8"/>
  <c r="E9" i="8"/>
  <c r="E10" i="8"/>
  <c r="E11" i="8"/>
  <c r="E12" i="8"/>
  <c r="E13" i="8"/>
  <c r="E3" i="8"/>
  <c r="D7" i="8"/>
  <c r="D4" i="8"/>
  <c r="D5" i="8"/>
  <c r="D6" i="8"/>
  <c r="D8" i="8"/>
  <c r="D9" i="8"/>
  <c r="D10" i="8"/>
  <c r="D11" i="8"/>
  <c r="D12" i="8"/>
  <c r="D13" i="8"/>
  <c r="D14" i="8"/>
  <c r="D3" i="8"/>
  <c r="C4" i="8"/>
  <c r="C5" i="8"/>
  <c r="C6" i="8"/>
  <c r="C7" i="8"/>
  <c r="C8" i="8"/>
  <c r="C9" i="8"/>
  <c r="C10" i="8"/>
  <c r="C11" i="8"/>
  <c r="C12" i="8"/>
  <c r="C13" i="8"/>
  <c r="C14" i="8"/>
  <c r="C15" i="8"/>
  <c r="C3" i="8"/>
  <c r="O17" i="6"/>
  <c r="C17" i="6"/>
  <c r="O17" i="11"/>
  <c r="O18" i="11" s="1"/>
  <c r="N18" i="11"/>
  <c r="C17" i="11"/>
  <c r="D17" i="11"/>
  <c r="E17" i="11"/>
  <c r="E18" i="11" s="1"/>
  <c r="F17" i="11"/>
  <c r="F18" i="11" s="1"/>
  <c r="G17" i="11"/>
  <c r="H17" i="11"/>
  <c r="I17" i="11"/>
  <c r="J17" i="11"/>
  <c r="K17" i="11"/>
  <c r="L17" i="11"/>
  <c r="M17" i="11"/>
  <c r="M18" i="11" s="1"/>
  <c r="N17" i="11"/>
  <c r="D17" i="6"/>
  <c r="E17" i="6"/>
  <c r="F17" i="6"/>
  <c r="G17" i="6"/>
  <c r="H17" i="6"/>
  <c r="I17" i="6"/>
  <c r="J17" i="6"/>
  <c r="K17" i="6"/>
  <c r="L17" i="6"/>
  <c r="M17" i="6"/>
  <c r="N17" i="6"/>
  <c r="L17" i="8" l="1"/>
  <c r="M18" i="8" s="1"/>
  <c r="J17" i="8"/>
  <c r="K18" i="8" s="1"/>
  <c r="K46" i="8" s="1"/>
  <c r="G17" i="8"/>
  <c r="G18" i="8" s="1"/>
  <c r="G50" i="8" s="1"/>
  <c r="E17" i="8"/>
  <c r="F18" i="8" s="1"/>
  <c r="F51" i="8" s="1"/>
  <c r="D17" i="8"/>
  <c r="J18" i="11"/>
  <c r="H18" i="11"/>
  <c r="C17" i="8"/>
  <c r="N18" i="8"/>
  <c r="L18" i="11"/>
  <c r="D18" i="11"/>
  <c r="K18" i="11"/>
  <c r="G18" i="11"/>
  <c r="I18" i="11"/>
  <c r="I18" i="8"/>
  <c r="I48" i="8" s="1"/>
  <c r="N44" i="8" l="1"/>
  <c r="L18" i="8"/>
  <c r="L45" i="8" s="1"/>
  <c r="M45" i="8" s="1"/>
  <c r="N45" i="8" s="1"/>
  <c r="J18" i="8"/>
  <c r="J47" i="8" s="1"/>
  <c r="K47" i="8" s="1"/>
  <c r="H18" i="8"/>
  <c r="H49" i="8" s="1"/>
  <c r="I49" i="8" s="1"/>
  <c r="J49" i="8" s="1"/>
  <c r="K49" i="8" s="1"/>
  <c r="E18" i="8"/>
  <c r="E52" i="8" s="1"/>
  <c r="F52" i="8" s="1"/>
  <c r="G52" i="8" s="1"/>
  <c r="D18" i="8"/>
  <c r="G51" i="8"/>
  <c r="J48" i="8"/>
  <c r="K48" i="8" s="1"/>
  <c r="H50" i="8"/>
  <c r="I50" i="8" s="1"/>
  <c r="J50" i="8" s="1"/>
  <c r="K50" i="8" s="1"/>
  <c r="L50" i="8" s="1"/>
  <c r="M50" i="8" s="1"/>
  <c r="N50" i="8" s="1"/>
  <c r="L47" i="8" l="1"/>
  <c r="M47" i="8" s="1"/>
  <c r="N47" i="8" s="1"/>
  <c r="L48" i="8"/>
  <c r="M48" i="8" s="1"/>
  <c r="N48" i="8" s="1"/>
  <c r="L46" i="8"/>
  <c r="M46" i="8" s="1"/>
  <c r="N46" i="8" s="1"/>
  <c r="L49" i="8"/>
  <c r="M49" i="8" s="1"/>
  <c r="N49" i="8" s="1"/>
  <c r="H52" i="8"/>
  <c r="I52" i="8" s="1"/>
  <c r="J52" i="8" s="1"/>
  <c r="K52" i="8" s="1"/>
  <c r="L52" i="8" s="1"/>
  <c r="M52" i="8" s="1"/>
  <c r="N52" i="8" s="1"/>
  <c r="H51" i="8"/>
  <c r="I51" i="8" s="1"/>
  <c r="J51" i="8" s="1"/>
  <c r="K51" i="8" s="1"/>
  <c r="L51" i="8" s="1"/>
  <c r="M51" i="8" s="1"/>
  <c r="N51" i="8" s="1"/>
  <c r="E53" i="8"/>
  <c r="F53" i="8" s="1"/>
  <c r="G53" i="8" s="1"/>
  <c r="H53" i="8" s="1"/>
  <c r="I53" i="8" s="1"/>
  <c r="J53" i="8" s="1"/>
  <c r="K53" i="8" s="1"/>
  <c r="L53" i="8" s="1"/>
</calcChain>
</file>

<file path=xl/sharedStrings.xml><?xml version="1.0" encoding="utf-8"?>
<sst xmlns="http://schemas.openxmlformats.org/spreadsheetml/2006/main" count="167" uniqueCount="126">
  <si>
    <t>Week_cohort</t>
  </si>
  <si>
    <t>new_joiners_0</t>
  </si>
  <si>
    <t>revenue_per_customer1</t>
  </si>
  <si>
    <t>revenue_per_customer2</t>
  </si>
  <si>
    <t>revenue_per_customer3</t>
  </si>
  <si>
    <t>revenue_per_customer4</t>
  </si>
  <si>
    <t>revenue_per_customer5</t>
  </si>
  <si>
    <t>revenue_per_customer6</t>
  </si>
  <si>
    <t>revenue_per_customer7</t>
  </si>
  <si>
    <t>revenue_per_customer8</t>
  </si>
  <si>
    <t>revenue_per_customer9</t>
  </si>
  <si>
    <t>revenue_per_customer10</t>
  </si>
  <si>
    <t>revenue_per_customer11</t>
  </si>
  <si>
    <t>revenue_per_customer12</t>
  </si>
  <si>
    <t>sales_per_customer1</t>
  </si>
  <si>
    <t>sales_per_customer2</t>
  </si>
  <si>
    <t>sales_per_customer3</t>
  </si>
  <si>
    <t>sales_per_customer4</t>
  </si>
  <si>
    <t>sales_per_customer5</t>
  </si>
  <si>
    <t>sales_per_customer6</t>
  </si>
  <si>
    <t>sales_per_customer7</t>
  </si>
  <si>
    <t>sales_per_customer8</t>
  </si>
  <si>
    <t>sales_per_customer9</t>
  </si>
  <si>
    <t>sales_per_customer10</t>
  </si>
  <si>
    <t>sales_per_customer11</t>
  </si>
  <si>
    <t>sales_per_customer12</t>
  </si>
  <si>
    <t>AVERAGE</t>
  </si>
  <si>
    <r>
      <t>GROUP</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1</t>
    </r>
    <r>
      <rPr>
        <sz val="7"/>
        <color rgb="FF37474F"/>
        <rFont val="Consolas"/>
        <family val="3"/>
      </rPr>
      <t>)</t>
    </r>
  </si>
  <si>
    <r>
      <t>ORDER</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1</t>
    </r>
  </si>
  <si>
    <t>Average</t>
  </si>
  <si>
    <r>
      <t>GROUP</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1</t>
    </r>
  </si>
  <si>
    <t>WEEKLY REVENUE OF REGISTERED CUSTOMERS</t>
  </si>
  <si>
    <t>WEEKLY REVENUE PER CUSTOMER</t>
  </si>
  <si>
    <t>Cumulative revenue per customer</t>
  </si>
  <si>
    <t>CLV</t>
  </si>
  <si>
    <t>Key points:</t>
  </si>
  <si>
    <t>Key point:</t>
  </si>
  <si>
    <t>Weekly revenue per customer also tends to decrease over time due to the same reason - increasing # of churned out people from the cohort</t>
  </si>
  <si>
    <t>Increase of revenue is only visible on 11th week of subscription</t>
  </si>
  <si>
    <t>Cumulative revenue growth increases the most during 2nd week of subscription, however, it does have a decreasing trend</t>
  </si>
  <si>
    <t>Overall cohorts have decreasing cumulative revenue per customer which is mainly due to lower sales per customer during the first week of subscription</t>
  </si>
  <si>
    <t>SUMMARY:</t>
  </si>
  <si>
    <t>1. Business should focus on selling more for customers during their first weeks of subscriptions</t>
  </si>
  <si>
    <t>2. Even though it is usual to have decreasing growth of cumulative revenue, the growth could be boosted by introducing new products, increasing customer loyalty by free gifts, personalised emails, special discounts</t>
  </si>
  <si>
    <t>registration_week</t>
  </si>
  <si>
    <t>customers</t>
  </si>
  <si>
    <t>revenue_w0</t>
  </si>
  <si>
    <t>revenue_w1</t>
  </si>
  <si>
    <t>revenue_w2</t>
  </si>
  <si>
    <t>revenue_w3</t>
  </si>
  <si>
    <t>revenue_w4</t>
  </si>
  <si>
    <t>revenue_w5</t>
  </si>
  <si>
    <t>revenue_w6</t>
  </si>
  <si>
    <t>revenue_w7</t>
  </si>
  <si>
    <t>revenue_w8</t>
  </si>
  <si>
    <t>revenue_w9</t>
  </si>
  <si>
    <t>revenue_w10</t>
  </si>
  <si>
    <t>revenue_w11</t>
  </si>
  <si>
    <t>revenue_w12</t>
  </si>
  <si>
    <r>
      <t>WITH</t>
    </r>
    <r>
      <rPr>
        <sz val="7"/>
        <color rgb="FF000000"/>
        <rFont val="Consolas"/>
        <family val="3"/>
      </rPr>
      <t> purchases </t>
    </r>
    <r>
      <rPr>
        <sz val="7"/>
        <color rgb="FF3367D6"/>
        <rFont val="Consolas"/>
        <family val="3"/>
      </rPr>
      <t>AS</t>
    </r>
    <r>
      <rPr>
        <sz val="7"/>
        <color rgb="FF37474F"/>
        <rFont val="Consolas"/>
        <family val="3"/>
      </rPr>
      <t>(</t>
    </r>
  </si>
  <si>
    <r>
      <t>  </t>
    </r>
    <r>
      <rPr>
        <sz val="7"/>
        <color rgb="FF3367D6"/>
        <rFont val="Consolas"/>
        <family val="3"/>
      </rPr>
      <t>SELECT</t>
    </r>
    <r>
      <rPr>
        <sz val="7"/>
        <color rgb="FF000000"/>
        <rFont val="Consolas"/>
        <family val="3"/>
      </rPr>
      <t> </t>
    </r>
    <r>
      <rPr>
        <sz val="7"/>
        <color rgb="FF3367D6"/>
        <rFont val="Consolas"/>
        <family val="3"/>
      </rPr>
      <t>DATE_TRUNC</t>
    </r>
    <r>
      <rPr>
        <sz val="7"/>
        <color rgb="FF37474F"/>
        <rFont val="Consolas"/>
        <family val="3"/>
      </rPr>
      <t>(</t>
    </r>
    <r>
      <rPr>
        <sz val="7"/>
        <color rgb="FF3367D6"/>
        <rFont val="Consolas"/>
        <family val="3"/>
      </rPr>
      <t>DATE</t>
    </r>
    <r>
      <rPr>
        <sz val="7"/>
        <color rgb="FF37474F"/>
        <rFont val="Consolas"/>
        <family val="3"/>
      </rPr>
      <t>(</t>
    </r>
    <r>
      <rPr>
        <sz val="7"/>
        <color rgb="FF3367D6"/>
        <rFont val="Consolas"/>
        <family val="3"/>
      </rPr>
      <t>CONCAT</t>
    </r>
    <r>
      <rPr>
        <sz val="7"/>
        <color rgb="FF37474F"/>
        <rFont val="Consolas"/>
        <family val="3"/>
      </rPr>
      <t>(</t>
    </r>
    <r>
      <rPr>
        <sz val="7"/>
        <color rgb="FF3367D6"/>
        <rFont val="Consolas"/>
        <family val="3"/>
      </rPr>
      <t>SUBSTR</t>
    </r>
    <r>
      <rPr>
        <sz val="7"/>
        <color rgb="FF37474F"/>
        <rFont val="Consolas"/>
        <family val="3"/>
      </rPr>
      <t>(</t>
    </r>
    <r>
      <rPr>
        <sz val="7"/>
        <color rgb="FF000000"/>
        <rFont val="Consolas"/>
        <family val="3"/>
      </rPr>
      <t>event_date, </t>
    </r>
    <r>
      <rPr>
        <sz val="7"/>
        <color rgb="FFF4511E"/>
        <rFont val="Consolas"/>
        <family val="3"/>
      </rPr>
      <t>1</t>
    </r>
    <r>
      <rPr>
        <sz val="7"/>
        <color rgb="FF000000"/>
        <rFont val="Consolas"/>
        <family val="3"/>
      </rPr>
      <t>, </t>
    </r>
    <r>
      <rPr>
        <sz val="7"/>
        <color rgb="FFF4511E"/>
        <rFont val="Consolas"/>
        <family val="3"/>
      </rPr>
      <t>4</t>
    </r>
    <r>
      <rPr>
        <sz val="7"/>
        <color rgb="FF37474F"/>
        <rFont val="Consolas"/>
        <family val="3"/>
      </rPr>
      <t>)</t>
    </r>
    <r>
      <rPr>
        <sz val="7"/>
        <color rgb="FF000000"/>
        <rFont val="Consolas"/>
        <family val="3"/>
      </rPr>
      <t>, </t>
    </r>
    <r>
      <rPr>
        <sz val="7"/>
        <color rgb="FF0D904F"/>
        <rFont val="Consolas"/>
        <family val="3"/>
      </rPr>
      <t>'-'</t>
    </r>
    <r>
      <rPr>
        <sz val="7"/>
        <color rgb="FF000000"/>
        <rFont val="Consolas"/>
        <family val="3"/>
      </rPr>
      <t>, </t>
    </r>
    <r>
      <rPr>
        <sz val="7"/>
        <color rgb="FF3367D6"/>
        <rFont val="Consolas"/>
        <family val="3"/>
      </rPr>
      <t>SUBSTR</t>
    </r>
    <r>
      <rPr>
        <sz val="7"/>
        <color rgb="FF37474F"/>
        <rFont val="Consolas"/>
        <family val="3"/>
      </rPr>
      <t>(</t>
    </r>
    <r>
      <rPr>
        <sz val="7"/>
        <color rgb="FF000000"/>
        <rFont val="Consolas"/>
        <family val="3"/>
      </rPr>
      <t>event_date, </t>
    </r>
    <r>
      <rPr>
        <sz val="7"/>
        <color rgb="FFF4511E"/>
        <rFont val="Consolas"/>
        <family val="3"/>
      </rPr>
      <t>5</t>
    </r>
    <r>
      <rPr>
        <sz val="7"/>
        <color rgb="FF000000"/>
        <rFont val="Consolas"/>
        <family val="3"/>
      </rPr>
      <t>, </t>
    </r>
    <r>
      <rPr>
        <sz val="7"/>
        <color rgb="FFF4511E"/>
        <rFont val="Consolas"/>
        <family val="3"/>
      </rPr>
      <t>2</t>
    </r>
    <r>
      <rPr>
        <sz val="7"/>
        <color rgb="FF37474F"/>
        <rFont val="Consolas"/>
        <family val="3"/>
      </rPr>
      <t>)</t>
    </r>
    <r>
      <rPr>
        <sz val="7"/>
        <color rgb="FF000000"/>
        <rFont val="Consolas"/>
        <family val="3"/>
      </rPr>
      <t>, </t>
    </r>
    <r>
      <rPr>
        <sz val="7"/>
        <color rgb="FF0D904F"/>
        <rFont val="Consolas"/>
        <family val="3"/>
      </rPr>
      <t>'-'</t>
    </r>
    <r>
      <rPr>
        <sz val="7"/>
        <color rgb="FF000000"/>
        <rFont val="Consolas"/>
        <family val="3"/>
      </rPr>
      <t>,</t>
    </r>
    <r>
      <rPr>
        <sz val="7"/>
        <color rgb="FF3367D6"/>
        <rFont val="Consolas"/>
        <family val="3"/>
      </rPr>
      <t>SUBSTR</t>
    </r>
    <r>
      <rPr>
        <sz val="7"/>
        <color rgb="FF37474F"/>
        <rFont val="Consolas"/>
        <family val="3"/>
      </rPr>
      <t>(</t>
    </r>
    <r>
      <rPr>
        <sz val="7"/>
        <color rgb="FF000000"/>
        <rFont val="Consolas"/>
        <family val="3"/>
      </rPr>
      <t>event_date, </t>
    </r>
    <r>
      <rPr>
        <sz val="7"/>
        <color rgb="FFF4511E"/>
        <rFont val="Consolas"/>
        <family val="3"/>
      </rPr>
      <t>7</t>
    </r>
    <r>
      <rPr>
        <sz val="7"/>
        <color rgb="FF000000"/>
        <rFont val="Consolas"/>
        <family val="3"/>
      </rPr>
      <t>, </t>
    </r>
    <r>
      <rPr>
        <sz val="7"/>
        <color rgb="FFF4511E"/>
        <rFont val="Consolas"/>
        <family val="3"/>
      </rPr>
      <t>2</t>
    </r>
    <r>
      <rPr>
        <sz val="7"/>
        <color rgb="FF37474F"/>
        <rFont val="Consolas"/>
        <family val="3"/>
      </rPr>
      <t>)))</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purchase_week,</t>
    </r>
  </si>
  <si>
    <t>  user_pseudo_id,</t>
  </si>
  <si>
    <r>
      <t>  </t>
    </r>
    <r>
      <rPr>
        <sz val="7"/>
        <color rgb="FF3367D6"/>
        <rFont val="Consolas"/>
        <family val="3"/>
      </rPr>
      <t>SUM</t>
    </r>
    <r>
      <rPr>
        <sz val="7"/>
        <color rgb="FF37474F"/>
        <rFont val="Consolas"/>
        <family val="3"/>
      </rPr>
      <t>(</t>
    </r>
    <r>
      <rPr>
        <sz val="7"/>
        <color rgb="FF000000"/>
        <rFont val="Consolas"/>
        <family val="3"/>
      </rPr>
      <t>event_value_in_usd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purchase_amt</t>
    </r>
  </si>
  <si>
    <r>
      <t>  </t>
    </r>
    <r>
      <rPr>
        <sz val="7"/>
        <color rgb="FF3367D6"/>
        <rFont val="Consolas"/>
        <family val="3"/>
      </rPr>
      <t>FROM</t>
    </r>
    <r>
      <rPr>
        <sz val="7"/>
        <color rgb="FF000000"/>
        <rFont val="Consolas"/>
        <family val="3"/>
      </rPr>
      <t> </t>
    </r>
    <r>
      <rPr>
        <sz val="7"/>
        <color rgb="FF0D904F"/>
        <rFont val="Consolas"/>
        <family val="3"/>
      </rPr>
      <t>`turing_data_analytics.raw_events`</t>
    </r>
  </si>
  <si>
    <r>
      <t>  </t>
    </r>
    <r>
      <rPr>
        <sz val="7"/>
        <color rgb="FF3367D6"/>
        <rFont val="Consolas"/>
        <family val="3"/>
      </rPr>
      <t>WHERE</t>
    </r>
    <r>
      <rPr>
        <sz val="7"/>
        <color rgb="FF000000"/>
        <rFont val="Consolas"/>
        <family val="3"/>
      </rPr>
      <t> event_value_in_usd </t>
    </r>
    <r>
      <rPr>
        <sz val="7"/>
        <color rgb="FF3367D6"/>
        <rFont val="Consolas"/>
        <family val="3"/>
      </rPr>
      <t>IS</t>
    </r>
    <r>
      <rPr>
        <sz val="7"/>
        <color rgb="FF000000"/>
        <rFont val="Consolas"/>
        <family val="3"/>
      </rPr>
      <t> </t>
    </r>
    <r>
      <rPr>
        <sz val="7"/>
        <color rgb="FF3367D6"/>
        <rFont val="Consolas"/>
        <family val="3"/>
      </rPr>
      <t>NOT</t>
    </r>
    <r>
      <rPr>
        <sz val="7"/>
        <color rgb="FF000000"/>
        <rFont val="Consolas"/>
        <family val="3"/>
      </rPr>
      <t> </t>
    </r>
    <r>
      <rPr>
        <sz val="7"/>
        <color rgb="FF3367D6"/>
        <rFont val="Consolas"/>
        <family val="3"/>
      </rPr>
      <t>NULL</t>
    </r>
  </si>
  <si>
    <r>
      <t>  </t>
    </r>
    <r>
      <rPr>
        <sz val="7"/>
        <color rgb="FF3367D6"/>
        <rFont val="Consolas"/>
        <family val="3"/>
      </rPr>
      <t>GROUP</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2</t>
    </r>
    <r>
      <rPr>
        <sz val="7"/>
        <color rgb="FF000000"/>
        <rFont val="Consolas"/>
        <family val="3"/>
      </rPr>
      <t>, </t>
    </r>
    <r>
      <rPr>
        <sz val="7"/>
        <color rgb="FFF4511E"/>
        <rFont val="Consolas"/>
        <family val="3"/>
      </rPr>
      <t>1</t>
    </r>
  </si>
  <si>
    <r>
      <t>)</t>
    </r>
    <r>
      <rPr>
        <sz val="7"/>
        <color rgb="FF000000"/>
        <rFont val="Consolas"/>
        <family val="3"/>
      </rPr>
      <t>,</t>
    </r>
  </si>
  <si>
    <r>
      <t>week_cohort </t>
    </r>
    <r>
      <rPr>
        <sz val="7"/>
        <color rgb="FF3367D6"/>
        <rFont val="Consolas"/>
        <family val="3"/>
      </rPr>
      <t>AS</t>
    </r>
    <r>
      <rPr>
        <sz val="7"/>
        <color rgb="FF37474F"/>
        <rFont val="Consolas"/>
        <family val="3"/>
      </rPr>
      <t>(</t>
    </r>
  </si>
  <si>
    <r>
      <t>  </t>
    </r>
    <r>
      <rPr>
        <sz val="7"/>
        <color rgb="FF3367D6"/>
        <rFont val="Consolas"/>
        <family val="3"/>
      </rPr>
      <t>SELECT</t>
    </r>
    <r>
      <rPr>
        <sz val="7"/>
        <color rgb="FF000000"/>
        <rFont val="Consolas"/>
        <family val="3"/>
      </rPr>
      <t> </t>
    </r>
    <r>
      <rPr>
        <sz val="7"/>
        <color rgb="FF3367D6"/>
        <rFont val="Consolas"/>
        <family val="3"/>
      </rPr>
      <t>MIN</t>
    </r>
    <r>
      <rPr>
        <sz val="7"/>
        <color rgb="FF37474F"/>
        <rFont val="Consolas"/>
        <family val="3"/>
      </rPr>
      <t>(</t>
    </r>
    <r>
      <rPr>
        <sz val="7"/>
        <color rgb="FF3367D6"/>
        <rFont val="Consolas"/>
        <family val="3"/>
      </rPr>
      <t>DATE_TRUNC</t>
    </r>
    <r>
      <rPr>
        <sz val="7"/>
        <color rgb="FF37474F"/>
        <rFont val="Consolas"/>
        <family val="3"/>
      </rPr>
      <t>(</t>
    </r>
    <r>
      <rPr>
        <sz val="7"/>
        <color rgb="FF3367D6"/>
        <rFont val="Consolas"/>
        <family val="3"/>
      </rPr>
      <t>DATE</t>
    </r>
    <r>
      <rPr>
        <sz val="7"/>
        <color rgb="FF37474F"/>
        <rFont val="Consolas"/>
        <family val="3"/>
      </rPr>
      <t>(</t>
    </r>
    <r>
      <rPr>
        <sz val="7"/>
        <color rgb="FF3367D6"/>
        <rFont val="Consolas"/>
        <family val="3"/>
      </rPr>
      <t>CONCAT</t>
    </r>
    <r>
      <rPr>
        <sz val="7"/>
        <color rgb="FF37474F"/>
        <rFont val="Consolas"/>
        <family val="3"/>
      </rPr>
      <t>(</t>
    </r>
    <r>
      <rPr>
        <sz val="7"/>
        <color rgb="FF3367D6"/>
        <rFont val="Consolas"/>
        <family val="3"/>
      </rPr>
      <t>SUBSTR</t>
    </r>
    <r>
      <rPr>
        <sz val="7"/>
        <color rgb="FF37474F"/>
        <rFont val="Consolas"/>
        <family val="3"/>
      </rPr>
      <t>(</t>
    </r>
    <r>
      <rPr>
        <sz val="7"/>
        <color rgb="FF000000"/>
        <rFont val="Consolas"/>
        <family val="3"/>
      </rPr>
      <t>event_date, </t>
    </r>
    <r>
      <rPr>
        <sz val="7"/>
        <color rgb="FFF4511E"/>
        <rFont val="Consolas"/>
        <family val="3"/>
      </rPr>
      <t>1</t>
    </r>
    <r>
      <rPr>
        <sz val="7"/>
        <color rgb="FF000000"/>
        <rFont val="Consolas"/>
        <family val="3"/>
      </rPr>
      <t>, </t>
    </r>
    <r>
      <rPr>
        <sz val="7"/>
        <color rgb="FFF4511E"/>
        <rFont val="Consolas"/>
        <family val="3"/>
      </rPr>
      <t>4</t>
    </r>
    <r>
      <rPr>
        <sz val="7"/>
        <color rgb="FF37474F"/>
        <rFont val="Consolas"/>
        <family val="3"/>
      </rPr>
      <t>)</t>
    </r>
    <r>
      <rPr>
        <sz val="7"/>
        <color rgb="FF000000"/>
        <rFont val="Consolas"/>
        <family val="3"/>
      </rPr>
      <t>, </t>
    </r>
    <r>
      <rPr>
        <sz val="7"/>
        <color rgb="FF0D904F"/>
        <rFont val="Consolas"/>
        <family val="3"/>
      </rPr>
      <t>'-'</t>
    </r>
    <r>
      <rPr>
        <sz val="7"/>
        <color rgb="FF000000"/>
        <rFont val="Consolas"/>
        <family val="3"/>
      </rPr>
      <t>, </t>
    </r>
    <r>
      <rPr>
        <sz val="7"/>
        <color rgb="FF3367D6"/>
        <rFont val="Consolas"/>
        <family val="3"/>
      </rPr>
      <t>SUBSTR</t>
    </r>
    <r>
      <rPr>
        <sz val="7"/>
        <color rgb="FF37474F"/>
        <rFont val="Consolas"/>
        <family val="3"/>
      </rPr>
      <t>(</t>
    </r>
    <r>
      <rPr>
        <sz val="7"/>
        <color rgb="FF000000"/>
        <rFont val="Consolas"/>
        <family val="3"/>
      </rPr>
      <t>event_date, </t>
    </r>
    <r>
      <rPr>
        <sz val="7"/>
        <color rgb="FFF4511E"/>
        <rFont val="Consolas"/>
        <family val="3"/>
      </rPr>
      <t>5</t>
    </r>
    <r>
      <rPr>
        <sz val="7"/>
        <color rgb="FF000000"/>
        <rFont val="Consolas"/>
        <family val="3"/>
      </rPr>
      <t>, </t>
    </r>
    <r>
      <rPr>
        <sz val="7"/>
        <color rgb="FFF4511E"/>
        <rFont val="Consolas"/>
        <family val="3"/>
      </rPr>
      <t>2</t>
    </r>
    <r>
      <rPr>
        <sz val="7"/>
        <color rgb="FF37474F"/>
        <rFont val="Consolas"/>
        <family val="3"/>
      </rPr>
      <t>)</t>
    </r>
    <r>
      <rPr>
        <sz val="7"/>
        <color rgb="FF000000"/>
        <rFont val="Consolas"/>
        <family val="3"/>
      </rPr>
      <t>, </t>
    </r>
    <r>
      <rPr>
        <sz val="7"/>
        <color rgb="FF0D904F"/>
        <rFont val="Consolas"/>
        <family val="3"/>
      </rPr>
      <t>'-'</t>
    </r>
    <r>
      <rPr>
        <sz val="7"/>
        <color rgb="FF000000"/>
        <rFont val="Consolas"/>
        <family val="3"/>
      </rPr>
      <t>,</t>
    </r>
    <r>
      <rPr>
        <sz val="7"/>
        <color rgb="FF3367D6"/>
        <rFont val="Consolas"/>
        <family val="3"/>
      </rPr>
      <t>SUBSTR</t>
    </r>
    <r>
      <rPr>
        <sz val="7"/>
        <color rgb="FF37474F"/>
        <rFont val="Consolas"/>
        <family val="3"/>
      </rPr>
      <t>(</t>
    </r>
    <r>
      <rPr>
        <sz val="7"/>
        <color rgb="FF000000"/>
        <rFont val="Consolas"/>
        <family val="3"/>
      </rPr>
      <t>event_date, </t>
    </r>
    <r>
      <rPr>
        <sz val="7"/>
        <color rgb="FFF4511E"/>
        <rFont val="Consolas"/>
        <family val="3"/>
      </rPr>
      <t>7</t>
    </r>
    <r>
      <rPr>
        <sz val="7"/>
        <color rgb="FF000000"/>
        <rFont val="Consolas"/>
        <family val="3"/>
      </rPr>
      <t>, </t>
    </r>
    <r>
      <rPr>
        <sz val="7"/>
        <color rgb="FFF4511E"/>
        <rFont val="Consolas"/>
        <family val="3"/>
      </rPr>
      <t>2</t>
    </r>
    <r>
      <rPr>
        <sz val="7"/>
        <color rgb="FF37474F"/>
        <rFont val="Consolas"/>
        <family val="3"/>
      </rPr>
      <t>)))</t>
    </r>
    <r>
      <rPr>
        <sz val="7"/>
        <color rgb="FF000000"/>
        <rFont val="Consolas"/>
        <family val="3"/>
      </rPr>
      <t>, WEEK</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registration_week,</t>
    </r>
  </si>
  <si>
    <t>  user_pseudo_id</t>
  </si>
  <si>
    <r>
      <t>  </t>
    </r>
    <r>
      <rPr>
        <sz val="7"/>
        <color rgb="FF3367D6"/>
        <rFont val="Consolas"/>
        <family val="3"/>
      </rPr>
      <t>GROUP</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2</t>
    </r>
  </si>
  <si>
    <t>)</t>
  </si>
  <si>
    <r>
      <t>SELECT</t>
    </r>
    <r>
      <rPr>
        <sz val="7"/>
        <color rgb="FF000000"/>
        <rFont val="Consolas"/>
        <family val="3"/>
      </rPr>
      <t> week_cohort.registration_week,</t>
    </r>
  </si>
  <si>
    <r>
      <t>COUNT</t>
    </r>
    <r>
      <rPr>
        <sz val="7"/>
        <color rgb="FF37474F"/>
        <rFont val="Consolas"/>
        <family val="3"/>
      </rPr>
      <t>(</t>
    </r>
    <r>
      <rPr>
        <sz val="7"/>
        <color rgb="FF3367D6"/>
        <rFont val="Consolas"/>
        <family val="3"/>
      </rPr>
      <t>DISTINCT</t>
    </r>
    <r>
      <rPr>
        <sz val="7"/>
        <color rgb="FF000000"/>
        <rFont val="Consolas"/>
        <family val="3"/>
      </rPr>
      <t> week_cohort.user_pseudo_id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customers,</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</si>
  <si>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800000"/>
        <rFont val="Consolas"/>
        <family val="3"/>
      </rPr>
      <t>registration_week</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revenue_w0,</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</si>
  <si>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1</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revenue_w1,</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</si>
  <si>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2</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revenue_w2,</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</si>
  <si>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3</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revenue_w3,</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</si>
  <si>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4</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revenue_w4,</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</si>
  <si>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5</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revenue_w5,</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</si>
  <si>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6</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revenue_w6,</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</si>
  <si>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7</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revenue_w7,</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</si>
  <si>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8</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revenue_w8,</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</si>
  <si>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9</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revenue_w9,</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</si>
  <si>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10</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revenue_w10,</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</si>
  <si>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11</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revenue_w11,</t>
    </r>
  </si>
  <si>
    <r>
      <t>SUM</t>
    </r>
    <r>
      <rPr>
        <sz val="7"/>
        <color rgb="FF37474F"/>
        <rFont val="Consolas"/>
        <family val="3"/>
      </rPr>
      <t>(</t>
    </r>
    <r>
      <rPr>
        <sz val="7"/>
        <color rgb="FF3367D6"/>
        <rFont val="Consolas"/>
        <family val="3"/>
      </rPr>
      <t>CASE</t>
    </r>
    <r>
      <rPr>
        <sz val="7"/>
        <color rgb="FF000000"/>
        <rFont val="Consolas"/>
        <family val="3"/>
      </rPr>
      <t> </t>
    </r>
    <r>
      <rPr>
        <sz val="7"/>
        <color rgb="FF3367D6"/>
        <rFont val="Consolas"/>
        <family val="3"/>
      </rPr>
      <t>WHEN</t>
    </r>
    <r>
      <rPr>
        <sz val="7"/>
        <color rgb="FF000000"/>
        <rFont val="Consolas"/>
        <family val="3"/>
      </rPr>
      <t> </t>
    </r>
    <r>
      <rPr>
        <sz val="7"/>
        <color rgb="FF3367D6"/>
        <rFont val="Consolas"/>
        <family val="3"/>
      </rPr>
      <t>DATE_ADD</t>
    </r>
    <r>
      <rPr>
        <sz val="7"/>
        <color rgb="FF37474F"/>
        <rFont val="Consolas"/>
        <family val="3"/>
      </rPr>
      <t>(</t>
    </r>
    <r>
      <rPr>
        <sz val="7"/>
        <color rgb="FF000000"/>
        <rFont val="Consolas"/>
        <family val="3"/>
      </rPr>
      <t>registration_week, </t>
    </r>
    <r>
      <rPr>
        <sz val="7"/>
        <color rgb="FF3367D6"/>
        <rFont val="Consolas"/>
        <family val="3"/>
      </rPr>
      <t>INTERVAL</t>
    </r>
    <r>
      <rPr>
        <sz val="7"/>
        <color rgb="FF000000"/>
        <rFont val="Consolas"/>
        <family val="3"/>
      </rPr>
      <t> </t>
    </r>
    <r>
      <rPr>
        <sz val="7"/>
        <color rgb="FFF4511E"/>
        <rFont val="Consolas"/>
        <family val="3"/>
      </rPr>
      <t>12</t>
    </r>
    <r>
      <rPr>
        <sz val="7"/>
        <color rgb="FF000000"/>
        <rFont val="Consolas"/>
        <family val="3"/>
      </rPr>
      <t> WEEK</t>
    </r>
    <r>
      <rPr>
        <sz val="7"/>
        <color rgb="FF37474F"/>
        <rFont val="Consolas"/>
        <family val="3"/>
      </rPr>
      <t>)</t>
    </r>
    <r>
      <rPr>
        <sz val="7"/>
        <color rgb="FF000000"/>
        <rFont val="Consolas"/>
        <family val="3"/>
      </rPr>
      <t> = purchase_week </t>
    </r>
    <r>
      <rPr>
        <sz val="7"/>
        <color rgb="FF3367D6"/>
        <rFont val="Consolas"/>
        <family val="3"/>
      </rPr>
      <t>THEN</t>
    </r>
    <r>
      <rPr>
        <sz val="7"/>
        <color rgb="FF000000"/>
        <rFont val="Consolas"/>
        <family val="3"/>
      </rPr>
      <t> purchase_amt </t>
    </r>
    <r>
      <rPr>
        <sz val="7"/>
        <color rgb="FF3367D6"/>
        <rFont val="Consolas"/>
        <family val="3"/>
      </rPr>
      <t>END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revenue_w12</t>
    </r>
  </si>
  <si>
    <r>
      <t>FROM</t>
    </r>
    <r>
      <rPr>
        <sz val="7"/>
        <color rgb="FF000000"/>
        <rFont val="Consolas"/>
        <family val="3"/>
      </rPr>
      <t> purchases</t>
    </r>
  </si>
  <si>
    <r>
      <t>RIGHT</t>
    </r>
    <r>
      <rPr>
        <sz val="7"/>
        <color rgb="FF000000"/>
        <rFont val="Consolas"/>
        <family val="3"/>
      </rPr>
      <t> </t>
    </r>
    <r>
      <rPr>
        <sz val="7"/>
        <color rgb="FF3367D6"/>
        <rFont val="Consolas"/>
        <family val="3"/>
      </rPr>
      <t>JOIN</t>
    </r>
    <r>
      <rPr>
        <sz val="7"/>
        <color rgb="FF000000"/>
        <rFont val="Consolas"/>
        <family val="3"/>
      </rPr>
      <t> week_cohort</t>
    </r>
  </si>
  <si>
    <r>
      <t>ON</t>
    </r>
    <r>
      <rPr>
        <sz val="7"/>
        <color rgb="FF000000"/>
        <rFont val="Consolas"/>
        <family val="3"/>
      </rPr>
      <t> purchases.</t>
    </r>
    <r>
      <rPr>
        <sz val="7"/>
        <color rgb="FF800000"/>
        <rFont val="Consolas"/>
        <family val="3"/>
      </rPr>
      <t>user_pseudo_id</t>
    </r>
    <r>
      <rPr>
        <sz val="7"/>
        <color rgb="FF000000"/>
        <rFont val="Consolas"/>
        <family val="3"/>
      </rPr>
      <t> = week_cohort.user_pseudo_id</t>
    </r>
  </si>
  <si>
    <r>
      <t>WHERE</t>
    </r>
    <r>
      <rPr>
        <sz val="7"/>
        <color rgb="FF000000"/>
        <rFont val="Consolas"/>
        <family val="3"/>
      </rPr>
      <t> week_cohort.registration_week </t>
    </r>
    <r>
      <rPr>
        <sz val="7"/>
        <color rgb="FF37474F"/>
        <rFont val="Consolas"/>
        <family val="3"/>
      </rPr>
      <t>&lt;</t>
    </r>
    <r>
      <rPr>
        <sz val="7"/>
        <color rgb="FF000000"/>
        <rFont val="Consolas"/>
        <family val="3"/>
      </rPr>
      <t> </t>
    </r>
    <r>
      <rPr>
        <sz val="7"/>
        <color rgb="FF3367D6"/>
        <rFont val="Consolas"/>
        <family val="3"/>
      </rPr>
      <t>DATE</t>
    </r>
    <r>
      <rPr>
        <sz val="7"/>
        <color rgb="FF37474F"/>
        <rFont val="Consolas"/>
        <family val="3"/>
      </rPr>
      <t>(</t>
    </r>
    <r>
      <rPr>
        <sz val="7"/>
        <color rgb="FF0D904F"/>
        <rFont val="Consolas"/>
        <family val="3"/>
      </rPr>
      <t>'2021-01-31'</t>
    </r>
    <r>
      <rPr>
        <sz val="7"/>
        <color rgb="FF37474F"/>
        <rFont val="Consolas"/>
        <family val="3"/>
      </rPr>
      <t>)</t>
    </r>
  </si>
  <si>
    <t>1. Weekly revenue tends to decrease over time since # of churned out customers increases every week</t>
  </si>
  <si>
    <t>2. Most significant decrease in revenue is during second week of subscription and 10th week. These are most critical weeks</t>
  </si>
  <si>
    <t>3. Even though company is attracting more customers per each cohort, it generates lower revenues event with higher subscriptions</t>
  </si>
  <si>
    <r>
      <t>WITH</t>
    </r>
    <r>
      <rPr>
        <sz val="7"/>
        <color rgb="FF000000"/>
        <rFont val="Consolas"/>
        <family val="3"/>
      </rPr>
      <t> cohort_revenue </t>
    </r>
    <r>
      <rPr>
        <sz val="7"/>
        <color rgb="FF3367D6"/>
        <rFont val="Consolas"/>
        <family val="3"/>
      </rPr>
      <t>AS</t>
    </r>
    <r>
      <rPr>
        <sz val="7"/>
        <color rgb="FF000000"/>
        <rFont val="Consolas"/>
        <family val="3"/>
      </rPr>
      <t> </t>
    </r>
    <r>
      <rPr>
        <sz val="7"/>
        <color rgb="FF37474F"/>
        <rFont val="Consolas"/>
        <family val="3"/>
      </rPr>
      <t>(</t>
    </r>
    <r>
      <rPr>
        <sz val="7"/>
        <color rgb="FF3367D6"/>
        <rFont val="Consolas"/>
        <family val="3"/>
      </rPr>
      <t>WITH</t>
    </r>
    <r>
      <rPr>
        <sz val="7"/>
        <color rgb="FF000000"/>
        <rFont val="Consolas"/>
        <family val="3"/>
      </rPr>
      <t> purchases </t>
    </r>
    <r>
      <rPr>
        <sz val="7"/>
        <color rgb="FF3367D6"/>
        <rFont val="Consolas"/>
        <family val="3"/>
      </rPr>
      <t>AS</t>
    </r>
    <r>
      <rPr>
        <sz val="7"/>
        <color rgb="FF37474F"/>
        <rFont val="Consolas"/>
        <family val="3"/>
      </rPr>
      <t>(</t>
    </r>
  </si>
  <si>
    <r>
      <t>SELECT</t>
    </r>
    <r>
      <rPr>
        <sz val="7"/>
        <color rgb="FF000000"/>
        <rFont val="Consolas"/>
        <family val="3"/>
      </rPr>
      <t> cohort_revenue.registration_week,</t>
    </r>
  </si>
  <si>
    <t>cohort_revenue.customers,</t>
  </si>
  <si>
    <r>
      <t>revenue_w0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sales_per_customer0,</t>
    </r>
  </si>
  <si>
    <r>
      <t>revenue_w1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sales_per_customer1,</t>
    </r>
  </si>
  <si>
    <r>
      <t>revenue_w2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sales_per_customer2,</t>
    </r>
  </si>
  <si>
    <r>
      <t>revenue_w3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sales_per_customer3,</t>
    </r>
  </si>
  <si>
    <r>
      <t>revenue_w4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sales_per_customer4,</t>
    </r>
  </si>
  <si>
    <r>
      <t>revenue_w5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sales_per_customer5,</t>
    </r>
  </si>
  <si>
    <r>
      <t>revenue_w6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sales_per_customer6,</t>
    </r>
  </si>
  <si>
    <r>
      <t>revenue_w7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sales_per_customer7,</t>
    </r>
  </si>
  <si>
    <r>
      <t>revenue_w8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sales_per_customer8,</t>
    </r>
  </si>
  <si>
    <r>
      <t>revenue_w9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sales_per_customer9,</t>
    </r>
  </si>
  <si>
    <r>
      <t>revenue_w10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sales_per_customer10,</t>
    </r>
  </si>
  <si>
    <r>
      <t>revenue_w11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sales_per_customer11,</t>
    </r>
  </si>
  <si>
    <r>
      <t>revenue_w12 </t>
    </r>
    <r>
      <rPr>
        <sz val="7"/>
        <color rgb="FF37474F"/>
        <rFont val="Consolas"/>
        <family val="3"/>
      </rPr>
      <t>/</t>
    </r>
    <r>
      <rPr>
        <sz val="7"/>
        <color rgb="FF000000"/>
        <rFont val="Consolas"/>
        <family val="3"/>
      </rPr>
      <t> customers </t>
    </r>
    <r>
      <rPr>
        <sz val="7"/>
        <color rgb="FF3367D6"/>
        <rFont val="Consolas"/>
        <family val="3"/>
      </rPr>
      <t>AS</t>
    </r>
    <r>
      <rPr>
        <sz val="7"/>
        <color rgb="FF000000"/>
        <rFont val="Consolas"/>
        <family val="3"/>
      </rPr>
      <t> sales_per_customer12</t>
    </r>
  </si>
  <si>
    <r>
      <t>FROM</t>
    </r>
    <r>
      <rPr>
        <sz val="7"/>
        <color rgb="FF000000"/>
        <rFont val="Consolas"/>
        <family val="3"/>
      </rPr>
      <t> cohort_revenue</t>
    </r>
  </si>
  <si>
    <t>sales_per_customer0</t>
  </si>
  <si>
    <t>cumul_sales0</t>
  </si>
  <si>
    <t>cumul_sales1</t>
  </si>
  <si>
    <t>cumul_sales2</t>
  </si>
  <si>
    <t>cumul_sales3</t>
  </si>
  <si>
    <t>cumul_sales4</t>
  </si>
  <si>
    <t>cumul_sales5</t>
  </si>
  <si>
    <t>cumul_sales6</t>
  </si>
  <si>
    <t>cumul_sales7</t>
  </si>
  <si>
    <t>cumul_sales8</t>
  </si>
  <si>
    <t>cumul_sales9</t>
  </si>
  <si>
    <t>cumul_sales10</t>
  </si>
  <si>
    <t>cumul_sales11</t>
  </si>
  <si>
    <t>cumul_sales12</t>
  </si>
  <si>
    <t>CLV is 1.48 which identifies that it is not worth investing more than $1.48 to obtain 1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</si>
</sst>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9" formatCode="0.0000"/>
  </numFmts>
  <fonts count="13" x14ac:knownFonts="1">
    <font>
      <sz val="11"/>
      <color theme="1"/>
      <name val="Calibri"/>
      <family val="2"/>
      <charset val="186"/>
      <scheme val="minor"/>
    </font>
    <font>
      <sz val="11"/>
      <color theme="1"/>
      <name val="Calibri"/>
      <family val="2"/>
      <charset val="186"/>
      <scheme val="minor"/>
    </font>
    <font>
      <sz val="7"/>
      <color rgb="FF000000"/>
      <name val="Roboto"/>
    </font>
    <font>
      <sz val="7"/>
      <color rgb="FF000000"/>
      <name val="Consolas"/>
      <family val="3"/>
    </font>
    <font>
      <sz val="7"/>
      <color rgb="FF3367D6"/>
      <name val="Consolas"/>
      <family val="3"/>
    </font>
    <font>
      <sz val="7"/>
      <color rgb="FF37474F"/>
      <name val="Consolas"/>
      <family val="3"/>
    </font>
    <font>
      <sz val="7"/>
      <color rgb="FFD81B60"/>
      <name val="Consolas"/>
      <family val="3"/>
    </font>
    <font>
      <sz val="7"/>
      <color rgb="FF800000"/>
      <name val="Consolas"/>
      <family val="3"/>
    </font>
    <font>
      <sz val="7"/>
      <color rgb="FF0D904F"/>
      <name val="Consolas"/>
      <family val="3"/>
    </font>
    <font>
      <sz val="7"/>
      <color rgb="FFF4511E"/>
      <name val="Consolas"/>
      <family val="3"/>
    </font>
    <font>
      <b/>
      <sz val="11"/>
      <color theme="1"/>
      <name val="Calibri"/>
      <family val="2"/>
      <scheme val="minor"/>
    </font>
    <font>
      <b/>
      <sz val="1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FFFFFE"/>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14" fontId="0" fillId="0" borderId="0" xfId="0" applyNumberFormat="1"/>
    <xf numFmtId="0" fontId="2" fillId="0" borderId="0" xfId="0" applyFont="1"/>
    <xf numFmtId="164" fontId="0" fillId="0" borderId="0" xfId="0" applyNumberFormat="1"/>
    <xf numFmtId="2" fontId="0" fillId="0" borderId="0" xfId="0" applyNumberFormat="1"/>
    <xf numFmtId="0" fontId="4" fillId="0" borderId="0" xfId="0" applyFont="1" applyAlignment="1">
      <alignment vertical="center"/>
    </xf>
    <xf numFmtId="0" fontId="6" fillId="0" borderId="0" xfId="0" applyFont="1" applyAlignment="1">
      <alignment vertical="center"/>
    </xf>
    <xf numFmtId="0" fontId="0" fillId="2" borderId="0" xfId="0" applyFill="1" applyAlignment="1">
      <alignment vertical="center"/>
    </xf>
    <xf numFmtId="0" fontId="3" fillId="0" borderId="0" xfId="0" applyFont="1" applyAlignment="1">
      <alignment vertical="center"/>
    </xf>
    <xf numFmtId="9" fontId="0" fillId="0" borderId="0" xfId="1" applyFont="1"/>
    <xf numFmtId="1" fontId="0" fillId="0" borderId="0" xfId="0" applyNumberFormat="1"/>
    <xf numFmtId="0" fontId="0" fillId="0" borderId="0" xfId="0" applyAlignment="1">
      <alignment wrapText="1"/>
    </xf>
    <xf numFmtId="0" fontId="10" fillId="0" borderId="0" xfId="0" applyFont="1"/>
    <xf numFmtId="0" fontId="11" fillId="0" borderId="0" xfId="0" applyFont="1"/>
    <xf numFmtId="0" fontId="6" fillId="0" borderId="0" xfId="0" applyFont="1" applyAlignment="1">
      <alignment vertical="center" wrapText="1"/>
    </xf>
    <xf numFmtId="1" fontId="10" fillId="0" borderId="0" xfId="0" applyNumberFormat="1" applyFont="1"/>
    <xf numFmtId="10" fontId="10" fillId="0" borderId="0" xfId="1" applyNumberFormat="1" applyFont="1"/>
    <xf numFmtId="0" fontId="12" fillId="0" borderId="0" xfId="0" applyFont="1"/>
    <xf numFmtId="2" fontId="12" fillId="0" borderId="0" xfId="0" applyNumberFormat="1" applyFont="1"/>
    <xf numFmtId="14" fontId="11" fillId="0" borderId="0" xfId="0" applyNumberFormat="1" applyFont="1"/>
    <xf numFmtId="14" fontId="0" fillId="3" borderId="0" xfId="0" applyNumberFormat="1" applyFill="1"/>
    <xf numFmtId="0" fontId="0" fillId="3" borderId="0" xfId="0" applyFill="1"/>
    <xf numFmtId="0" fontId="0" fillId="3" borderId="0" xfId="0" applyFill="1" applyAlignment="1">
      <alignment horizontal="left" wrapText="1"/>
    </xf>
    <xf numFmtId="0" fontId="5" fillId="0" borderId="0" xfId="0" applyFont="1" applyAlignment="1">
      <alignment vertical="center"/>
    </xf>
    <xf numFmtId="14" fontId="0" fillId="0" borderId="0" xfId="0" applyNumberFormat="1" applyFill="1"/>
    <xf numFmtId="0" fontId="0" fillId="0" borderId="0" xfId="0" applyFill="1"/>
    <xf numFmtId="169" fontId="10" fillId="0" borderId="0" xfId="0"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customers per each cohort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revenue'!$B$2</c:f>
              <c:strCache>
                <c:ptCount val="1"/>
                <c:pt idx="0">
                  <c:v>customers</c:v>
                </c:pt>
              </c:strCache>
            </c:strRef>
          </c:tx>
          <c:spPr>
            <a:ln w="28575" cap="rnd">
              <a:solidFill>
                <a:schemeClr val="accent1"/>
              </a:solidFill>
              <a:round/>
            </a:ln>
            <a:effectLst/>
          </c:spPr>
          <c:marker>
            <c:symbol val="none"/>
          </c:marker>
          <c:trendline>
            <c:spPr>
              <a:ln w="19050" cap="rnd">
                <a:solidFill>
                  <a:srgbClr val="00B050"/>
                </a:solidFill>
                <a:prstDash val="solid"/>
              </a:ln>
              <a:effectLst/>
            </c:spPr>
            <c:trendlineType val="linear"/>
            <c:dispRSqr val="0"/>
            <c:dispEq val="0"/>
          </c:trendline>
          <c:cat>
            <c:numRef>
              <c:f>'Weekly revenue'!$A$3:$A$15</c:f>
              <c:numCache>
                <c:formatCode>m/d/yyyy</c:formatCode>
                <c:ptCount val="13"/>
                <c:pt idx="0">
                  <c:v>44136</c:v>
                </c:pt>
                <c:pt idx="1">
                  <c:v>44143</c:v>
                </c:pt>
                <c:pt idx="2">
                  <c:v>44150</c:v>
                </c:pt>
                <c:pt idx="3">
                  <c:v>44157</c:v>
                </c:pt>
                <c:pt idx="4">
                  <c:v>44164</c:v>
                </c:pt>
                <c:pt idx="5">
                  <c:v>44171</c:v>
                </c:pt>
                <c:pt idx="6">
                  <c:v>44178</c:v>
                </c:pt>
                <c:pt idx="7">
                  <c:v>44185</c:v>
                </c:pt>
                <c:pt idx="8">
                  <c:v>44192</c:v>
                </c:pt>
                <c:pt idx="9">
                  <c:v>44199</c:v>
                </c:pt>
                <c:pt idx="10">
                  <c:v>44206</c:v>
                </c:pt>
                <c:pt idx="11">
                  <c:v>44213</c:v>
                </c:pt>
                <c:pt idx="12">
                  <c:v>44220</c:v>
                </c:pt>
              </c:numCache>
            </c:numRef>
          </c:cat>
          <c:val>
            <c:numRef>
              <c:f>'Weekly revenue'!$B$3:$B$15</c:f>
              <c:numCache>
                <c:formatCode>General</c:formatCode>
                <c:ptCount val="13"/>
                <c:pt idx="0">
                  <c:v>20078</c:v>
                </c:pt>
                <c:pt idx="1">
                  <c:v>16232</c:v>
                </c:pt>
                <c:pt idx="2">
                  <c:v>17845</c:v>
                </c:pt>
                <c:pt idx="3">
                  <c:v>19637</c:v>
                </c:pt>
                <c:pt idx="4">
                  <c:v>21991</c:v>
                </c:pt>
                <c:pt idx="5">
                  <c:v>28069</c:v>
                </c:pt>
                <c:pt idx="6">
                  <c:v>25153</c:v>
                </c:pt>
                <c:pt idx="7">
                  <c:v>17830</c:v>
                </c:pt>
                <c:pt idx="8">
                  <c:v>16539</c:v>
                </c:pt>
                <c:pt idx="9">
                  <c:v>22774</c:v>
                </c:pt>
                <c:pt idx="10">
                  <c:v>21452</c:v>
                </c:pt>
                <c:pt idx="11">
                  <c:v>20782</c:v>
                </c:pt>
                <c:pt idx="12">
                  <c:v>19560</c:v>
                </c:pt>
              </c:numCache>
            </c:numRef>
          </c:val>
          <c:smooth val="0"/>
          <c:extLst>
            <c:ext xmlns:c16="http://schemas.microsoft.com/office/drawing/2014/chart" uri="{C3380CC4-5D6E-409C-BE32-E72D297353CC}">
              <c16:uniqueId val="{00000000-B2E8-47F8-AE94-0043E96D7C29}"/>
            </c:ext>
          </c:extLst>
        </c:ser>
        <c:dLbls>
          <c:showLegendKey val="0"/>
          <c:showVal val="0"/>
          <c:showCatName val="0"/>
          <c:showSerName val="0"/>
          <c:showPercent val="0"/>
          <c:showBubbleSize val="0"/>
        </c:dLbls>
        <c:smooth val="0"/>
        <c:axId val="2030487696"/>
        <c:axId val="2030478128"/>
      </c:lineChart>
      <c:dateAx>
        <c:axId val="20304876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78128"/>
        <c:crosses val="autoZero"/>
        <c:auto val="1"/>
        <c:lblOffset val="100"/>
        <c:baseTimeUnit val="days"/>
      </c:dateAx>
      <c:valAx>
        <c:axId val="203047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876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in</a:t>
            </a:r>
            <a:r>
              <a:rPr lang="en-US" baseline="0"/>
              <a:t> first week per each cohort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revenue'!$C$2</c:f>
              <c:strCache>
                <c:ptCount val="1"/>
                <c:pt idx="0">
                  <c:v>revenue_w0</c:v>
                </c:pt>
              </c:strCache>
            </c:strRef>
          </c:tx>
          <c:spPr>
            <a:ln w="28575" cap="rnd">
              <a:solidFill>
                <a:schemeClr val="accent1"/>
              </a:solidFill>
              <a:round/>
            </a:ln>
            <a:effectLst/>
          </c:spPr>
          <c:marker>
            <c:symbol val="none"/>
          </c:marker>
          <c:trendline>
            <c:spPr>
              <a:ln w="19050" cap="rnd">
                <a:solidFill>
                  <a:srgbClr val="C00000"/>
                </a:solidFill>
                <a:prstDash val="solid"/>
              </a:ln>
              <a:effectLst/>
            </c:spPr>
            <c:trendlineType val="linear"/>
            <c:dispRSqr val="0"/>
            <c:dispEq val="0"/>
          </c:trendline>
          <c:cat>
            <c:numRef>
              <c:f>'Weekly revenue'!$A$3:$A$15</c:f>
              <c:numCache>
                <c:formatCode>m/d/yyyy</c:formatCode>
                <c:ptCount val="13"/>
                <c:pt idx="0">
                  <c:v>44136</c:v>
                </c:pt>
                <c:pt idx="1">
                  <c:v>44143</c:v>
                </c:pt>
                <c:pt idx="2">
                  <c:v>44150</c:v>
                </c:pt>
                <c:pt idx="3">
                  <c:v>44157</c:v>
                </c:pt>
                <c:pt idx="4">
                  <c:v>44164</c:v>
                </c:pt>
                <c:pt idx="5">
                  <c:v>44171</c:v>
                </c:pt>
                <c:pt idx="6">
                  <c:v>44178</c:v>
                </c:pt>
                <c:pt idx="7">
                  <c:v>44185</c:v>
                </c:pt>
                <c:pt idx="8">
                  <c:v>44192</c:v>
                </c:pt>
                <c:pt idx="9">
                  <c:v>44199</c:v>
                </c:pt>
                <c:pt idx="10">
                  <c:v>44206</c:v>
                </c:pt>
                <c:pt idx="11">
                  <c:v>44213</c:v>
                </c:pt>
                <c:pt idx="12">
                  <c:v>44220</c:v>
                </c:pt>
              </c:numCache>
            </c:numRef>
          </c:cat>
          <c:val>
            <c:numRef>
              <c:f>'Weekly revenue'!$C$3:$C$15</c:f>
              <c:numCache>
                <c:formatCode>General</c:formatCode>
                <c:ptCount val="13"/>
                <c:pt idx="0">
                  <c:v>18833</c:v>
                </c:pt>
                <c:pt idx="1">
                  <c:v>19348</c:v>
                </c:pt>
                <c:pt idx="2">
                  <c:v>24657</c:v>
                </c:pt>
                <c:pt idx="3">
                  <c:v>32347</c:v>
                </c:pt>
                <c:pt idx="4">
                  <c:v>29015</c:v>
                </c:pt>
                <c:pt idx="5">
                  <c:v>33755</c:v>
                </c:pt>
                <c:pt idx="6">
                  <c:v>25360</c:v>
                </c:pt>
                <c:pt idx="7">
                  <c:v>6574</c:v>
                </c:pt>
                <c:pt idx="8">
                  <c:v>5608</c:v>
                </c:pt>
                <c:pt idx="9">
                  <c:v>5201</c:v>
                </c:pt>
                <c:pt idx="10">
                  <c:v>8568</c:v>
                </c:pt>
                <c:pt idx="11">
                  <c:v>18770</c:v>
                </c:pt>
                <c:pt idx="12">
                  <c:v>3758</c:v>
                </c:pt>
              </c:numCache>
            </c:numRef>
          </c:val>
          <c:smooth val="0"/>
          <c:extLst>
            <c:ext xmlns:c16="http://schemas.microsoft.com/office/drawing/2014/chart" uri="{C3380CC4-5D6E-409C-BE32-E72D297353CC}">
              <c16:uniqueId val="{00000000-85A2-4C62-8EED-97B6CBE5670F}"/>
            </c:ext>
          </c:extLst>
        </c:ser>
        <c:dLbls>
          <c:showLegendKey val="0"/>
          <c:showVal val="0"/>
          <c:showCatName val="0"/>
          <c:showSerName val="0"/>
          <c:showPercent val="0"/>
          <c:showBubbleSize val="0"/>
        </c:dLbls>
        <c:smooth val="0"/>
        <c:axId val="2121536336"/>
        <c:axId val="2121540080"/>
      </c:lineChart>
      <c:dateAx>
        <c:axId val="212153633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40080"/>
        <c:crosses val="autoZero"/>
        <c:auto val="1"/>
        <c:lblOffset val="100"/>
        <c:baseTimeUnit val="days"/>
      </c:dateAx>
      <c:valAx>
        <c:axId val="212154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3633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Growth of avg cumulative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rgbClr val="C00000"/>
                </a:solidFill>
                <a:prstDash val="solid"/>
              </a:ln>
              <a:effectLst/>
            </c:spPr>
            <c:trendlineType val="linear"/>
            <c:dispRSqr val="0"/>
            <c:dispEq val="0"/>
          </c:trendline>
          <c:val>
            <c:numRef>
              <c:f>'Cumulat. revenue per customer'!$D$18:$N$18</c:f>
              <c:numCache>
                <c:formatCode>0.00%</c:formatCode>
                <c:ptCount val="11"/>
                <c:pt idx="0">
                  <c:v>0.29750372396115177</c:v>
                </c:pt>
                <c:pt idx="1">
                  <c:v>0.1234747288292297</c:v>
                </c:pt>
                <c:pt idx="2">
                  <c:v>0.14239755170846824</c:v>
                </c:pt>
                <c:pt idx="3">
                  <c:v>0.14339082573207487</c:v>
                </c:pt>
                <c:pt idx="4">
                  <c:v>0.12213628596282325</c:v>
                </c:pt>
                <c:pt idx="5">
                  <c:v>0.12550193493836348</c:v>
                </c:pt>
                <c:pt idx="6">
                  <c:v>7.6212945760742307E-2</c:v>
                </c:pt>
                <c:pt idx="7">
                  <c:v>5.1771485077297232E-3</c:v>
                </c:pt>
                <c:pt idx="8">
                  <c:v>8.2221657268960122E-2</c:v>
                </c:pt>
                <c:pt idx="9">
                  <c:v>1.9078099611919672E-2</c:v>
                </c:pt>
                <c:pt idx="10">
                  <c:v>1.826885681990699E-2</c:v>
                </c:pt>
              </c:numCache>
            </c:numRef>
          </c:val>
          <c:smooth val="0"/>
          <c:extLst>
            <c:ext xmlns:c16="http://schemas.microsoft.com/office/drawing/2014/chart" uri="{C3380CC4-5D6E-409C-BE32-E72D297353CC}">
              <c16:uniqueId val="{00000000-7BC8-4D0D-ACE6-9C432EF13431}"/>
            </c:ext>
          </c:extLst>
        </c:ser>
        <c:dLbls>
          <c:showLegendKey val="0"/>
          <c:showVal val="0"/>
          <c:showCatName val="0"/>
          <c:showSerName val="0"/>
          <c:showPercent val="0"/>
          <c:showBubbleSize val="0"/>
        </c:dLbls>
        <c:smooth val="0"/>
        <c:axId val="48676655"/>
        <c:axId val="2102506367"/>
      </c:lineChart>
      <c:catAx>
        <c:axId val="4867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layout>
            <c:manualLayout>
              <c:xMode val="edge"/>
              <c:yMode val="edge"/>
              <c:x val="0.88322069977473283"/>
              <c:y val="0.908958428166958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06367"/>
        <c:crosses val="autoZero"/>
        <c:auto val="1"/>
        <c:lblAlgn val="ctr"/>
        <c:lblOffset val="100"/>
        <c:noMultiLvlLbl val="0"/>
      </c:catAx>
      <c:valAx>
        <c:axId val="2102506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revenue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86832895888015"/>
          <c:y val="0.17634259259259263"/>
          <c:w val="0.8462740594925634"/>
          <c:h val="0.59832276173811605"/>
        </c:manualLayout>
      </c:layout>
      <c:lineChart>
        <c:grouping val="standard"/>
        <c:varyColors val="0"/>
        <c:ser>
          <c:idx val="0"/>
          <c:order val="0"/>
          <c:spPr>
            <a:ln w="28575" cap="rnd">
              <a:solidFill>
                <a:schemeClr val="accent1"/>
              </a:solidFill>
              <a:round/>
            </a:ln>
            <a:effectLst/>
          </c:spPr>
          <c:marker>
            <c:symbol val="none"/>
          </c:marker>
          <c:trendline>
            <c:spPr>
              <a:ln w="19050" cap="rnd">
                <a:solidFill>
                  <a:srgbClr val="C00000"/>
                </a:solidFill>
                <a:prstDash val="solid"/>
              </a:ln>
              <a:effectLst/>
            </c:spPr>
            <c:trendlineType val="linear"/>
            <c:dispRSqr val="0"/>
            <c:dispEq val="0"/>
          </c:trendline>
          <c:cat>
            <c:numRef>
              <c:f>'Cumulat. revenue per customer'!$A$41:$A$53</c:f>
              <c:numCache>
                <c:formatCode>m/d/yyyy</c:formatCode>
                <c:ptCount val="12"/>
                <c:pt idx="0">
                  <c:v>44143</c:v>
                </c:pt>
                <c:pt idx="1">
                  <c:v>44150</c:v>
                </c:pt>
                <c:pt idx="2">
                  <c:v>44157</c:v>
                </c:pt>
                <c:pt idx="3">
                  <c:v>44164</c:v>
                </c:pt>
                <c:pt idx="4">
                  <c:v>44171</c:v>
                </c:pt>
                <c:pt idx="5">
                  <c:v>44178</c:v>
                </c:pt>
                <c:pt idx="6">
                  <c:v>44185</c:v>
                </c:pt>
                <c:pt idx="7">
                  <c:v>44192</c:v>
                </c:pt>
                <c:pt idx="8">
                  <c:v>44199</c:v>
                </c:pt>
                <c:pt idx="9">
                  <c:v>44206</c:v>
                </c:pt>
                <c:pt idx="10">
                  <c:v>44213</c:v>
                </c:pt>
                <c:pt idx="11">
                  <c:v>44220</c:v>
                </c:pt>
              </c:numCache>
            </c:numRef>
          </c:cat>
          <c:val>
            <c:numRef>
              <c:f>'Cumulat. revenue per customer'!$N$41:$N$53</c:f>
              <c:numCache>
                <c:formatCode>0.00</c:formatCode>
                <c:ptCount val="12"/>
                <c:pt idx="1">
                  <c:v>2.4437881945097266</c:v>
                </c:pt>
                <c:pt idx="2">
                  <c:v>2.4214127825842064</c:v>
                </c:pt>
                <c:pt idx="3">
                  <c:v>2.2821375068290268</c:v>
                </c:pt>
                <c:pt idx="4">
                  <c:v>1.9441752702983357</c:v>
                </c:pt>
                <c:pt idx="5">
                  <c:v>1.5277422899978952</c:v>
                </c:pt>
                <c:pt idx="6">
                  <c:v>0.67384886082049367</c:v>
                </c:pt>
                <c:pt idx="7">
                  <c:v>0.64568219969999008</c:v>
                </c:pt>
                <c:pt idx="8">
                  <c:v>0.56980968556062495</c:v>
                </c:pt>
                <c:pt idx="9">
                  <c:v>0.94265801893020995</c:v>
                </c:pt>
                <c:pt idx="10">
                  <c:v>2.3083873117401397</c:v>
                </c:pt>
                <c:pt idx="11">
                  <c:v>0.56129430345021281</c:v>
                </c:pt>
              </c:numCache>
            </c:numRef>
          </c:val>
          <c:smooth val="0"/>
          <c:extLst>
            <c:ext xmlns:c16="http://schemas.microsoft.com/office/drawing/2014/chart" uri="{C3380CC4-5D6E-409C-BE32-E72D297353CC}">
              <c16:uniqueId val="{00000000-6447-46E2-B2AF-DEFCB9C9D05B}"/>
            </c:ext>
          </c:extLst>
        </c:ser>
        <c:dLbls>
          <c:showLegendKey val="0"/>
          <c:showVal val="0"/>
          <c:showCatName val="0"/>
          <c:showSerName val="0"/>
          <c:showPercent val="0"/>
          <c:showBubbleSize val="0"/>
        </c:dLbls>
        <c:smooth val="0"/>
        <c:axId val="815892351"/>
        <c:axId val="815888607"/>
      </c:lineChart>
      <c:dateAx>
        <c:axId val="815892351"/>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88607"/>
        <c:crosses val="autoZero"/>
        <c:auto val="1"/>
        <c:lblOffset val="100"/>
        <c:baseTimeUnit val="days"/>
      </c:dateAx>
      <c:valAx>
        <c:axId val="81588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 per customer</a:t>
                </a:r>
              </a:p>
            </c:rich>
          </c:tx>
          <c:layout>
            <c:manualLayout>
              <c:xMode val="edge"/>
              <c:yMode val="edge"/>
              <c:x val="1.1703849518810148E-2"/>
              <c:y val="8.2506197142023951E-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9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15240</xdr:colOff>
      <xdr:row>26</xdr:row>
      <xdr:rowOff>163830</xdr:rowOff>
    </xdr:from>
    <xdr:to>
      <xdr:col>6</xdr:col>
      <xdr:colOff>563880</xdr:colOff>
      <xdr:row>41</xdr:row>
      <xdr:rowOff>163830</xdr:rowOff>
    </xdr:to>
    <xdr:graphicFrame macro="">
      <xdr:nvGraphicFramePr>
        <xdr:cNvPr id="3" name="Chart 2">
          <a:extLst>
            <a:ext uri="{FF2B5EF4-FFF2-40B4-BE49-F238E27FC236}">
              <a16:creationId xmlns:a16="http://schemas.microsoft.com/office/drawing/2014/main" id="{0596ED49-4994-E50C-BDA9-6E0355712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586740</xdr:colOff>
      <xdr:row>26</xdr:row>
      <xdr:rowOff>171450</xdr:rowOff>
    </xdr:from>
    <xdr:to>
      <xdr:col>14</xdr:col>
      <xdr:colOff>281940</xdr:colOff>
      <xdr:row>41</xdr:row>
      <xdr:rowOff>171450</xdr:rowOff>
    </xdr:to>
    <xdr:graphicFrame macro="">
      <xdr:nvGraphicFramePr>
        <xdr:cNvPr id="4" name="Chart 3">
          <a:extLst>
            <a:ext uri="{FF2B5EF4-FFF2-40B4-BE49-F238E27FC236}">
              <a16:creationId xmlns:a16="http://schemas.microsoft.com/office/drawing/2014/main" id="{00153864-BE53-BC8F-70A4-28CAF512B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3810</xdr:rowOff>
    </xdr:from>
    <xdr:to>
      <xdr:col>7</xdr:col>
      <xdr:colOff>228600</xdr:colOff>
      <xdr:row>37</xdr:row>
      <xdr:rowOff>91440</xdr:rowOff>
    </xdr:to>
    <xdr:graphicFrame macro="">
      <xdr:nvGraphicFramePr>
        <xdr:cNvPr id="2" name="Chart 1">
          <a:extLst>
            <a:ext uri="{FF2B5EF4-FFF2-40B4-BE49-F238E27FC236}">
              <a16:creationId xmlns:a16="http://schemas.microsoft.com/office/drawing/2014/main" id="{A3C889C2-F67B-BC50-9534-255254456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58</xdr:row>
      <xdr:rowOff>11430</xdr:rowOff>
    </xdr:from>
    <xdr:to>
      <xdr:col>6</xdr:col>
      <xdr:colOff>586740</xdr:colOff>
      <xdr:row>73</xdr:row>
      <xdr:rowOff>11430</xdr:rowOff>
    </xdr:to>
    <xdr:graphicFrame macro="">
      <xdr:nvGraphicFramePr>
        <xdr:cNvPr id="3" name="Chart 2">
          <a:extLst>
            <a:ext uri="{FF2B5EF4-FFF2-40B4-BE49-F238E27FC236}">
              <a16:creationId xmlns:a16="http://schemas.microsoft.com/office/drawing/2014/main" id="{B45BBBFB-C13F-95FB-A79C-829F0A003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F635-3CF2-4654-93FD-8B93E345D04A}">
  <dimension ref="A1:Q49"/>
  <sheetViews>
    <sheetView tabSelected="1" workbookViewId="0">
      <selection activeCell="K13" sqref="K13"/>
    </sheetView>
  </sheetViews>
  <sheetFormatPr defaultRowHeight="14.4" x14ac:dyDescent="0.3"/>
  <cols>
    <col min="1" max="1" width="12" customWidth="1"/>
    <col min="2" max="2" width="11.109375" customWidth="1"/>
  </cols>
  <sheetData>
    <row r="1" spans="1:17" ht="18" x14ac:dyDescent="0.35">
      <c r="A1" s="13" t="s">
        <v>31</v>
      </c>
    </row>
    <row r="2" spans="1:17" s="11" customFormat="1" x14ac:dyDescent="0.3">
      <c r="A2" s="11" t="s">
        <v>44</v>
      </c>
      <c r="B2" s="11" t="s">
        <v>45</v>
      </c>
      <c r="C2" s="11" t="s">
        <v>46</v>
      </c>
      <c r="D2" s="11" t="s">
        <v>47</v>
      </c>
      <c r="E2" s="11" t="s">
        <v>48</v>
      </c>
      <c r="F2" s="11" t="s">
        <v>49</v>
      </c>
      <c r="G2" s="11" t="s">
        <v>50</v>
      </c>
      <c r="H2" s="11" t="s">
        <v>51</v>
      </c>
      <c r="I2" s="11" t="s">
        <v>52</v>
      </c>
      <c r="J2" s="11" t="s">
        <v>53</v>
      </c>
      <c r="K2" s="11" t="s">
        <v>54</v>
      </c>
      <c r="L2" s="11" t="s">
        <v>55</v>
      </c>
      <c r="M2" s="11" t="s">
        <v>56</v>
      </c>
      <c r="N2" s="11" t="s">
        <v>57</v>
      </c>
      <c r="O2" s="11" t="s">
        <v>58</v>
      </c>
      <c r="P2" s="6"/>
      <c r="Q2" s="5" t="s">
        <v>59</v>
      </c>
    </row>
    <row r="3" spans="1:17" x14ac:dyDescent="0.3">
      <c r="A3" s="1">
        <v>44136</v>
      </c>
      <c r="B3">
        <v>20078</v>
      </c>
      <c r="C3">
        <v>18833</v>
      </c>
      <c r="D3">
        <v>6553</v>
      </c>
      <c r="E3">
        <v>5365</v>
      </c>
      <c r="F3">
        <v>5255</v>
      </c>
      <c r="G3">
        <v>3210</v>
      </c>
      <c r="H3">
        <v>3076</v>
      </c>
      <c r="I3">
        <v>3319</v>
      </c>
      <c r="J3">
        <v>502</v>
      </c>
      <c r="K3">
        <v>157</v>
      </c>
      <c r="L3">
        <v>277</v>
      </c>
      <c r="M3">
        <v>465</v>
      </c>
      <c r="N3">
        <v>300</v>
      </c>
      <c r="O3">
        <v>365</v>
      </c>
      <c r="P3" s="5"/>
      <c r="Q3" s="8" t="s">
        <v>60</v>
      </c>
    </row>
    <row r="4" spans="1:17" x14ac:dyDescent="0.3">
      <c r="A4" s="1">
        <v>44143</v>
      </c>
      <c r="B4">
        <v>16232</v>
      </c>
      <c r="C4">
        <v>19348</v>
      </c>
      <c r="D4">
        <v>6189</v>
      </c>
      <c r="E4">
        <v>4565</v>
      </c>
      <c r="F4">
        <v>3722</v>
      </c>
      <c r="G4">
        <v>4489</v>
      </c>
      <c r="H4">
        <v>1696</v>
      </c>
      <c r="I4">
        <v>639</v>
      </c>
      <c r="J4">
        <v>1126</v>
      </c>
      <c r="L4">
        <v>195</v>
      </c>
      <c r="M4">
        <v>576</v>
      </c>
      <c r="N4">
        <v>333</v>
      </c>
      <c r="P4" s="6"/>
      <c r="Q4" s="8" t="s">
        <v>61</v>
      </c>
    </row>
    <row r="5" spans="1:17" x14ac:dyDescent="0.3">
      <c r="A5" s="1">
        <v>44150</v>
      </c>
      <c r="B5">
        <v>17845</v>
      </c>
      <c r="C5">
        <v>24657</v>
      </c>
      <c r="D5">
        <v>5296</v>
      </c>
      <c r="E5">
        <v>3903</v>
      </c>
      <c r="F5">
        <v>4061</v>
      </c>
      <c r="G5">
        <v>2982</v>
      </c>
      <c r="H5">
        <v>457</v>
      </c>
      <c r="I5">
        <v>514</v>
      </c>
      <c r="J5">
        <v>393</v>
      </c>
      <c r="K5">
        <v>374</v>
      </c>
      <c r="L5">
        <v>111</v>
      </c>
      <c r="M5">
        <v>79</v>
      </c>
      <c r="P5" s="5"/>
      <c r="Q5" s="8" t="s">
        <v>62</v>
      </c>
    </row>
    <row r="6" spans="1:17" x14ac:dyDescent="0.3">
      <c r="A6" s="1">
        <v>44157</v>
      </c>
      <c r="B6">
        <v>19637</v>
      </c>
      <c r="C6">
        <v>32347</v>
      </c>
      <c r="D6">
        <v>4632</v>
      </c>
      <c r="E6">
        <v>4425</v>
      </c>
      <c r="F6">
        <v>2344</v>
      </c>
      <c r="G6">
        <v>727</v>
      </c>
      <c r="H6">
        <v>260</v>
      </c>
      <c r="I6">
        <v>126</v>
      </c>
      <c r="J6">
        <v>208</v>
      </c>
      <c r="K6">
        <v>679</v>
      </c>
      <c r="L6">
        <v>74</v>
      </c>
      <c r="P6" s="6"/>
      <c r="Q6" s="8" t="s">
        <v>63</v>
      </c>
    </row>
    <row r="7" spans="1:17" x14ac:dyDescent="0.3">
      <c r="A7" s="1">
        <v>44164</v>
      </c>
      <c r="B7">
        <v>21991</v>
      </c>
      <c r="C7">
        <v>29015</v>
      </c>
      <c r="D7">
        <v>7992</v>
      </c>
      <c r="E7">
        <v>5350</v>
      </c>
      <c r="F7">
        <v>1056</v>
      </c>
      <c r="G7">
        <v>273</v>
      </c>
      <c r="H7">
        <v>487</v>
      </c>
      <c r="I7">
        <v>134</v>
      </c>
      <c r="J7">
        <v>263</v>
      </c>
      <c r="K7">
        <v>119</v>
      </c>
      <c r="P7" s="5"/>
      <c r="Q7" s="8" t="s">
        <v>64</v>
      </c>
    </row>
    <row r="8" spans="1:17" x14ac:dyDescent="0.3">
      <c r="A8" s="1">
        <v>44171</v>
      </c>
      <c r="B8">
        <v>28069</v>
      </c>
      <c r="C8">
        <v>33755</v>
      </c>
      <c r="D8">
        <v>9247</v>
      </c>
      <c r="E8">
        <v>2287</v>
      </c>
      <c r="F8">
        <v>966</v>
      </c>
      <c r="G8">
        <v>585</v>
      </c>
      <c r="H8">
        <v>756</v>
      </c>
      <c r="I8">
        <v>685</v>
      </c>
      <c r="J8">
        <v>62</v>
      </c>
      <c r="P8" s="6"/>
      <c r="Q8" s="8" t="s">
        <v>65</v>
      </c>
    </row>
    <row r="9" spans="1:17" x14ac:dyDescent="0.3">
      <c r="A9" s="1">
        <v>44178</v>
      </c>
      <c r="B9">
        <v>25153</v>
      </c>
      <c r="C9">
        <v>25360</v>
      </c>
      <c r="D9">
        <v>2712</v>
      </c>
      <c r="E9">
        <v>1012</v>
      </c>
      <c r="F9">
        <v>760</v>
      </c>
      <c r="G9">
        <v>1027</v>
      </c>
      <c r="H9">
        <v>750</v>
      </c>
      <c r="I9">
        <v>10</v>
      </c>
      <c r="P9" s="5"/>
      <c r="Q9" s="23" t="s">
        <v>66</v>
      </c>
    </row>
    <row r="10" spans="1:17" x14ac:dyDescent="0.3">
      <c r="A10" s="1">
        <v>44185</v>
      </c>
      <c r="B10">
        <v>17830</v>
      </c>
      <c r="C10">
        <v>6574</v>
      </c>
      <c r="D10">
        <v>960</v>
      </c>
      <c r="E10">
        <v>373</v>
      </c>
      <c r="F10">
        <v>415</v>
      </c>
      <c r="G10">
        <v>321</v>
      </c>
      <c r="H10">
        <v>144</v>
      </c>
      <c r="P10" s="5"/>
      <c r="Q10" s="7"/>
    </row>
    <row r="11" spans="1:17" x14ac:dyDescent="0.3">
      <c r="A11" s="1">
        <v>44192</v>
      </c>
      <c r="B11">
        <v>16539</v>
      </c>
      <c r="C11">
        <v>5608</v>
      </c>
      <c r="D11">
        <v>841</v>
      </c>
      <c r="E11">
        <v>75</v>
      </c>
      <c r="F11">
        <v>337</v>
      </c>
      <c r="G11">
        <v>99</v>
      </c>
      <c r="P11" s="5"/>
      <c r="Q11" s="8" t="s">
        <v>67</v>
      </c>
    </row>
    <row r="12" spans="1:17" x14ac:dyDescent="0.3">
      <c r="A12" s="1">
        <v>44199</v>
      </c>
      <c r="B12">
        <v>22774</v>
      </c>
      <c r="C12">
        <v>5201</v>
      </c>
      <c r="D12">
        <v>1464</v>
      </c>
      <c r="E12">
        <v>624</v>
      </c>
      <c r="F12">
        <v>108</v>
      </c>
      <c r="P12" s="5"/>
      <c r="Q12" s="8" t="s">
        <v>68</v>
      </c>
    </row>
    <row r="13" spans="1:17" x14ac:dyDescent="0.3">
      <c r="A13" s="1">
        <v>44206</v>
      </c>
      <c r="B13">
        <v>21452</v>
      </c>
      <c r="C13">
        <v>8568</v>
      </c>
      <c r="D13">
        <v>1255</v>
      </c>
      <c r="E13">
        <v>267</v>
      </c>
      <c r="P13" s="5"/>
      <c r="Q13" s="8" t="s">
        <v>69</v>
      </c>
    </row>
    <row r="14" spans="1:17" x14ac:dyDescent="0.3">
      <c r="A14" s="1">
        <v>44213</v>
      </c>
      <c r="B14">
        <v>20782</v>
      </c>
      <c r="C14">
        <v>18770</v>
      </c>
      <c r="D14">
        <v>2536</v>
      </c>
      <c r="P14" s="5"/>
      <c r="Q14" s="8" t="s">
        <v>63</v>
      </c>
    </row>
    <row r="15" spans="1:17" x14ac:dyDescent="0.3">
      <c r="A15" s="1">
        <v>44220</v>
      </c>
      <c r="B15">
        <v>19560</v>
      </c>
      <c r="C15">
        <v>3758</v>
      </c>
      <c r="P15" s="5"/>
      <c r="Q15" s="8" t="s">
        <v>70</v>
      </c>
    </row>
    <row r="16" spans="1:17" x14ac:dyDescent="0.3">
      <c r="P16" s="5"/>
      <c r="Q16" s="23" t="s">
        <v>71</v>
      </c>
    </row>
    <row r="17" spans="1:17" x14ac:dyDescent="0.3">
      <c r="A17" s="12" t="s">
        <v>26</v>
      </c>
      <c r="B17" s="15"/>
      <c r="C17" s="15">
        <f>AVERAGE(C3:C15)</f>
        <v>17830.307692307691</v>
      </c>
      <c r="D17" s="15">
        <f t="shared" ref="D17:N17" si="0">AVERAGE(D3:D15)</f>
        <v>4139.75</v>
      </c>
      <c r="E17" s="15">
        <f t="shared" si="0"/>
        <v>2567.818181818182</v>
      </c>
      <c r="F17" s="15">
        <f t="shared" si="0"/>
        <v>1902.4</v>
      </c>
      <c r="G17" s="15">
        <f t="shared" si="0"/>
        <v>1523.6666666666667</v>
      </c>
      <c r="H17" s="15">
        <f t="shared" si="0"/>
        <v>953.25</v>
      </c>
      <c r="I17" s="15">
        <f t="shared" si="0"/>
        <v>775.28571428571433</v>
      </c>
      <c r="J17" s="15">
        <f t="shared" si="0"/>
        <v>425.66666666666669</v>
      </c>
      <c r="K17" s="15">
        <f t="shared" si="0"/>
        <v>332.25</v>
      </c>
      <c r="L17" s="15">
        <f t="shared" si="0"/>
        <v>164.25</v>
      </c>
      <c r="M17" s="15">
        <f t="shared" si="0"/>
        <v>373.33333333333331</v>
      </c>
      <c r="N17" s="15">
        <f t="shared" si="0"/>
        <v>316.5</v>
      </c>
      <c r="O17" s="15">
        <f>AVERAGE(O3:O15)</f>
        <v>365</v>
      </c>
      <c r="P17" s="5"/>
      <c r="Q17" s="5" t="s">
        <v>72</v>
      </c>
    </row>
    <row r="18" spans="1:17" x14ac:dyDescent="0.3">
      <c r="D18" s="9">
        <f>(D17-C17)/C17</f>
        <v>-0.76782509469615257</v>
      </c>
      <c r="E18" s="9">
        <f t="shared" ref="E18:O18" si="1">(E17-D17)/D17</f>
        <v>-0.3797166056360452</v>
      </c>
      <c r="F18" s="9">
        <f t="shared" si="1"/>
        <v>-0.25913757700205342</v>
      </c>
      <c r="G18" s="9">
        <f t="shared" si="1"/>
        <v>-0.19908186150827026</v>
      </c>
      <c r="H18" s="9">
        <f t="shared" si="1"/>
        <v>-0.37437103478451106</v>
      </c>
      <c r="I18" s="9">
        <f t="shared" si="1"/>
        <v>-0.18669214341912999</v>
      </c>
      <c r="J18" s="9">
        <f t="shared" si="1"/>
        <v>-0.45095510103801978</v>
      </c>
      <c r="K18" s="9">
        <f t="shared" si="1"/>
        <v>-0.21945967110415038</v>
      </c>
      <c r="L18" s="9">
        <f t="shared" si="1"/>
        <v>-0.50564334085778784</v>
      </c>
      <c r="M18" s="9">
        <f t="shared" si="1"/>
        <v>1.2729578893962454</v>
      </c>
      <c r="N18" s="9">
        <f>(N17-M17)/M17</f>
        <v>-0.15223214285714282</v>
      </c>
      <c r="O18" s="9">
        <f>(O17-N17)/N17</f>
        <v>0.15323854660347552</v>
      </c>
      <c r="P18" s="5"/>
      <c r="Q18" s="5" t="s">
        <v>73</v>
      </c>
    </row>
    <row r="19" spans="1:17" x14ac:dyDescent="0.3">
      <c r="P19" s="5"/>
      <c r="Q19" s="5" t="s">
        <v>74</v>
      </c>
    </row>
    <row r="20" spans="1:17" ht="18" x14ac:dyDescent="0.35">
      <c r="A20" s="19" t="s">
        <v>35</v>
      </c>
      <c r="P20" s="7"/>
      <c r="Q20" s="5" t="s">
        <v>75</v>
      </c>
    </row>
    <row r="21" spans="1:17" x14ac:dyDescent="0.3">
      <c r="A21" s="20" t="s">
        <v>91</v>
      </c>
      <c r="B21" s="21"/>
      <c r="C21" s="21"/>
      <c r="D21" s="21"/>
      <c r="E21" s="21"/>
      <c r="F21" s="21"/>
      <c r="G21" s="21"/>
      <c r="H21" s="21"/>
      <c r="I21" s="21"/>
      <c r="J21" s="21"/>
      <c r="K21" s="21"/>
      <c r="L21" s="21"/>
      <c r="M21" s="21"/>
      <c r="N21" s="21"/>
      <c r="P21" s="5"/>
      <c r="Q21" s="5" t="s">
        <v>76</v>
      </c>
    </row>
    <row r="22" spans="1:17" x14ac:dyDescent="0.3">
      <c r="A22" s="24"/>
      <c r="B22" s="25"/>
      <c r="C22" s="25"/>
      <c r="D22" s="25"/>
      <c r="E22" s="25"/>
      <c r="F22" s="25"/>
      <c r="G22" s="25"/>
      <c r="H22" s="25"/>
      <c r="I22" s="25"/>
      <c r="J22" s="25"/>
      <c r="K22" s="25"/>
      <c r="L22" s="25"/>
      <c r="M22" s="25"/>
      <c r="N22" s="25"/>
      <c r="P22" s="5"/>
      <c r="Q22" s="5" t="s">
        <v>77</v>
      </c>
    </row>
    <row r="23" spans="1:17" x14ac:dyDescent="0.3">
      <c r="A23" s="20" t="s">
        <v>92</v>
      </c>
      <c r="B23" s="21"/>
      <c r="C23" s="21"/>
      <c r="D23" s="21"/>
      <c r="E23" s="21"/>
      <c r="F23" s="21"/>
      <c r="G23" s="21"/>
      <c r="H23" s="21"/>
      <c r="I23" s="21"/>
      <c r="J23" s="21"/>
      <c r="K23" s="21"/>
      <c r="L23" s="21"/>
      <c r="M23" s="21"/>
      <c r="N23" s="21"/>
      <c r="P23" s="5"/>
      <c r="Q23" s="5" t="s">
        <v>78</v>
      </c>
    </row>
    <row r="24" spans="1:17" x14ac:dyDescent="0.3">
      <c r="A24" s="20" t="s">
        <v>38</v>
      </c>
      <c r="B24" s="21"/>
      <c r="C24" s="21"/>
      <c r="D24" s="21"/>
      <c r="E24" s="21"/>
      <c r="F24" s="21"/>
      <c r="G24" s="21"/>
      <c r="H24" s="21"/>
      <c r="I24" s="21"/>
      <c r="J24" s="21"/>
      <c r="K24" s="21"/>
      <c r="L24" s="21"/>
      <c r="M24" s="21"/>
      <c r="N24" s="21"/>
      <c r="P24" s="6"/>
      <c r="Q24" s="5" t="s">
        <v>79</v>
      </c>
    </row>
    <row r="25" spans="1:17" x14ac:dyDescent="0.3">
      <c r="A25" s="24"/>
      <c r="B25" s="25"/>
      <c r="C25" s="25"/>
      <c r="D25" s="25"/>
      <c r="E25" s="25"/>
      <c r="F25" s="25"/>
      <c r="G25" s="25"/>
      <c r="H25" s="25"/>
      <c r="I25" s="25"/>
      <c r="J25" s="25"/>
      <c r="K25" s="25"/>
      <c r="L25" s="25"/>
      <c r="M25" s="25"/>
      <c r="N25" s="25"/>
      <c r="P25" s="5"/>
      <c r="Q25" s="5" t="s">
        <v>80</v>
      </c>
    </row>
    <row r="26" spans="1:17" x14ac:dyDescent="0.3">
      <c r="A26" s="20" t="s">
        <v>93</v>
      </c>
      <c r="B26" s="21"/>
      <c r="C26" s="21"/>
      <c r="D26" s="21"/>
      <c r="E26" s="21"/>
      <c r="F26" s="21"/>
      <c r="G26" s="21"/>
      <c r="H26" s="21"/>
      <c r="I26" s="21"/>
      <c r="J26" s="21"/>
      <c r="K26" s="21"/>
      <c r="L26" s="21"/>
      <c r="M26" s="21"/>
      <c r="N26" s="21"/>
      <c r="P26" s="5"/>
      <c r="Q26" s="5" t="s">
        <v>81</v>
      </c>
    </row>
    <row r="27" spans="1:17" x14ac:dyDescent="0.3">
      <c r="A27" s="1"/>
      <c r="P27" s="5"/>
      <c r="Q27" s="5" t="s">
        <v>82</v>
      </c>
    </row>
    <row r="28" spans="1:17" x14ac:dyDescent="0.3">
      <c r="A28" s="1"/>
      <c r="Q28" s="5" t="s">
        <v>83</v>
      </c>
    </row>
    <row r="29" spans="1:17" x14ac:dyDescent="0.3">
      <c r="A29" s="1"/>
      <c r="Q29" s="5" t="s">
        <v>84</v>
      </c>
    </row>
    <row r="30" spans="1:17" x14ac:dyDescent="0.3">
      <c r="A30" s="1"/>
      <c r="Q30" s="5" t="s">
        <v>85</v>
      </c>
    </row>
    <row r="31" spans="1:17" x14ac:dyDescent="0.3">
      <c r="A31" s="1"/>
      <c r="Q31" s="5" t="s">
        <v>86</v>
      </c>
    </row>
    <row r="32" spans="1:17" x14ac:dyDescent="0.3">
      <c r="A32" s="1"/>
      <c r="Q32" s="5" t="s">
        <v>87</v>
      </c>
    </row>
    <row r="33" spans="1:17" x14ac:dyDescent="0.3">
      <c r="A33" s="1"/>
      <c r="Q33" s="5" t="s">
        <v>88</v>
      </c>
    </row>
    <row r="34" spans="1:17" x14ac:dyDescent="0.3">
      <c r="A34" s="1"/>
      <c r="Q34" s="5" t="s">
        <v>89</v>
      </c>
    </row>
    <row r="35" spans="1:17" x14ac:dyDescent="0.3">
      <c r="Q35" s="5" t="s">
        <v>90</v>
      </c>
    </row>
    <row r="36" spans="1:17" x14ac:dyDescent="0.3">
      <c r="Q36" s="5" t="s">
        <v>30</v>
      </c>
    </row>
    <row r="37" spans="1:17" x14ac:dyDescent="0.3">
      <c r="A37" s="1"/>
      <c r="Q37" s="5" t="s">
        <v>28</v>
      </c>
    </row>
    <row r="38" spans="1:17" x14ac:dyDescent="0.3">
      <c r="A38" s="1"/>
    </row>
    <row r="39" spans="1:17" x14ac:dyDescent="0.3">
      <c r="A39" s="1"/>
    </row>
    <row r="40" spans="1:17" x14ac:dyDescent="0.3">
      <c r="A40" s="1"/>
    </row>
    <row r="41" spans="1:17" x14ac:dyDescent="0.3">
      <c r="A41" s="1"/>
    </row>
    <row r="42" spans="1:17" x14ac:dyDescent="0.3">
      <c r="A42" s="1"/>
    </row>
    <row r="43" spans="1:17" x14ac:dyDescent="0.3">
      <c r="A43" s="1"/>
    </row>
    <row r="44" spans="1:17" x14ac:dyDescent="0.3">
      <c r="A44" s="1"/>
    </row>
    <row r="45" spans="1:17" x14ac:dyDescent="0.3">
      <c r="A45" s="1"/>
    </row>
    <row r="46" spans="1:17" x14ac:dyDescent="0.3">
      <c r="A46" s="1"/>
    </row>
    <row r="47" spans="1:17" x14ac:dyDescent="0.3">
      <c r="A47" s="1"/>
    </row>
    <row r="48" spans="1:17" x14ac:dyDescent="0.3">
      <c r="A48" s="1"/>
    </row>
    <row r="49" spans="1:1" x14ac:dyDescent="0.3">
      <c r="A49" s="1"/>
    </row>
  </sheetData>
  <conditionalFormatting sqref="C3:N15">
    <cfRule type="colorScale" priority="3">
      <colorScale>
        <cfvo type="min"/>
        <cfvo type="percentile" val="50"/>
        <cfvo type="max"/>
        <color rgb="FFF8696B"/>
        <color rgb="FFFFEB84"/>
        <color rgb="FF63BE7B"/>
      </colorScale>
    </cfRule>
  </conditionalFormatting>
  <conditionalFormatting sqref="D18:O18">
    <cfRule type="colorScale" priority="2">
      <colorScale>
        <cfvo type="min"/>
        <cfvo type="percentile" val="50"/>
        <cfvo type="max"/>
        <color rgb="FFF8696B"/>
        <color rgb="FFFFEB84"/>
        <color rgb="FF63BE7B"/>
      </colorScale>
    </cfRule>
  </conditionalFormatting>
  <conditionalFormatting sqref="C3:O1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3DEEF-7E0B-4FFB-A97E-E647E0599D91}">
  <dimension ref="A1:AH54"/>
  <sheetViews>
    <sheetView workbookViewId="0">
      <selection activeCell="H3" sqref="C3:H3"/>
    </sheetView>
  </sheetViews>
  <sheetFormatPr defaultRowHeight="14.4" x14ac:dyDescent="0.3"/>
  <cols>
    <col min="1" max="1" width="12.109375" bestFit="1" customWidth="1"/>
    <col min="2" max="2" width="11.109375" customWidth="1"/>
    <col min="3" max="14" width="10.44140625" customWidth="1"/>
    <col min="15" max="15" width="10.77734375" customWidth="1"/>
    <col min="18" max="18" width="12.109375" bestFit="1" customWidth="1"/>
    <col min="20" max="20" width="12" bestFit="1" customWidth="1"/>
  </cols>
  <sheetData>
    <row r="1" spans="1:34" x14ac:dyDescent="0.3">
      <c r="A1" t="s">
        <v>32</v>
      </c>
    </row>
    <row r="2" spans="1:34" s="11" customFormat="1" ht="43.2" x14ac:dyDescent="0.3">
      <c r="A2" s="11" t="s">
        <v>44</v>
      </c>
      <c r="B2" s="11" t="s">
        <v>45</v>
      </c>
      <c r="C2" s="11" t="s">
        <v>111</v>
      </c>
      <c r="D2" s="11" t="s">
        <v>14</v>
      </c>
      <c r="E2" s="11" t="s">
        <v>15</v>
      </c>
      <c r="F2" s="11" t="s">
        <v>16</v>
      </c>
      <c r="G2" s="11" t="s">
        <v>17</v>
      </c>
      <c r="H2" s="11" t="s">
        <v>18</v>
      </c>
      <c r="I2" s="11" t="s">
        <v>19</v>
      </c>
      <c r="J2" s="11" t="s">
        <v>20</v>
      </c>
      <c r="K2" s="11" t="s">
        <v>21</v>
      </c>
      <c r="L2" s="11" t="s">
        <v>22</v>
      </c>
      <c r="M2" s="11" t="s">
        <v>23</v>
      </c>
      <c r="N2" s="11" t="s">
        <v>24</v>
      </c>
      <c r="O2" s="11" t="s">
        <v>25</v>
      </c>
      <c r="P2" s="5" t="s">
        <v>94</v>
      </c>
      <c r="AH2" s="14"/>
    </row>
    <row r="3" spans="1:34" x14ac:dyDescent="0.3">
      <c r="A3" s="1">
        <v>44136</v>
      </c>
      <c r="B3">
        <v>20078</v>
      </c>
      <c r="C3" s="3">
        <v>0.93799183185576196</v>
      </c>
      <c r="D3" s="3">
        <v>0.32637712919613499</v>
      </c>
      <c r="E3" s="3">
        <v>0.26720788923199501</v>
      </c>
      <c r="F3" s="3">
        <v>0.26172925590198198</v>
      </c>
      <c r="G3" s="3">
        <v>0.15987648172128699</v>
      </c>
      <c r="H3" s="3">
        <v>0.15320251021018</v>
      </c>
      <c r="I3" s="3">
        <v>0.165305309293754</v>
      </c>
      <c r="J3" s="3">
        <v>2.50024902878772E-2</v>
      </c>
      <c r="K3" s="3">
        <v>7.8195039346548399E-3</v>
      </c>
      <c r="L3" s="3">
        <v>1.37961948401235E-2</v>
      </c>
      <c r="M3" s="3">
        <v>2.31596772586911E-2</v>
      </c>
      <c r="N3" s="3">
        <v>1.49417272636716E-2</v>
      </c>
      <c r="O3">
        <v>1.81791015041338E-2</v>
      </c>
      <c r="P3" s="8" t="s">
        <v>60</v>
      </c>
      <c r="R3" s="1"/>
      <c r="AH3" s="5"/>
    </row>
    <row r="4" spans="1:34" x14ac:dyDescent="0.3">
      <c r="A4" s="1">
        <v>44143</v>
      </c>
      <c r="B4">
        <v>16232</v>
      </c>
      <c r="C4" s="3">
        <v>1.1919664859536701</v>
      </c>
      <c r="D4" s="3">
        <v>0.38128388368654498</v>
      </c>
      <c r="E4" s="3">
        <v>0.28123459832429698</v>
      </c>
      <c r="F4" s="3">
        <v>0.22930014785608599</v>
      </c>
      <c r="G4" s="3">
        <v>0.27655248891079298</v>
      </c>
      <c r="H4" s="3">
        <v>0.10448496796451399</v>
      </c>
      <c r="I4" s="3">
        <v>3.9366683095120703E-2</v>
      </c>
      <c r="J4" s="3">
        <v>6.9369147363233102E-2</v>
      </c>
      <c r="K4" s="3"/>
      <c r="L4" s="3">
        <v>1.2013307047806799E-2</v>
      </c>
      <c r="M4" s="3">
        <v>3.5485460818136999E-2</v>
      </c>
      <c r="N4" s="3">
        <v>2.0515032035485398E-2</v>
      </c>
      <c r="P4" s="8" t="s">
        <v>61</v>
      </c>
      <c r="R4" s="1"/>
      <c r="AH4" s="6"/>
    </row>
    <row r="5" spans="1:34" x14ac:dyDescent="0.3">
      <c r="A5" s="1">
        <v>44150</v>
      </c>
      <c r="B5">
        <v>17845</v>
      </c>
      <c r="C5" s="3">
        <v>1.3817315774726799</v>
      </c>
      <c r="D5" s="3">
        <v>0.29677780891005801</v>
      </c>
      <c r="E5" s="3">
        <v>0.21871672737461401</v>
      </c>
      <c r="F5" s="3">
        <v>0.227570748108713</v>
      </c>
      <c r="G5" s="3">
        <v>0.167105631829644</v>
      </c>
      <c r="H5" s="3">
        <v>2.56094144017932E-2</v>
      </c>
      <c r="I5" s="3">
        <v>2.8803586438778301E-2</v>
      </c>
      <c r="J5" s="3">
        <v>2.2022975623423899E-2</v>
      </c>
      <c r="K5" s="3">
        <v>2.0958251611095501E-2</v>
      </c>
      <c r="L5" s="3">
        <v>6.2202297562342296E-3</v>
      </c>
      <c r="M5" s="3">
        <v>4.4270103670495898E-3</v>
      </c>
      <c r="N5" s="3"/>
      <c r="P5" s="8" t="s">
        <v>62</v>
      </c>
      <c r="R5" s="1"/>
      <c r="AH5" s="5"/>
    </row>
    <row r="6" spans="1:34" x14ac:dyDescent="0.3">
      <c r="A6" s="1">
        <v>44157</v>
      </c>
      <c r="B6">
        <v>19637</v>
      </c>
      <c r="C6" s="3">
        <v>1.6472475429036999</v>
      </c>
      <c r="D6" s="3">
        <v>0.23588124458929499</v>
      </c>
      <c r="E6" s="3">
        <v>0.225339919539644</v>
      </c>
      <c r="F6" s="3">
        <v>0.119366502011508</v>
      </c>
      <c r="G6" s="3">
        <v>3.7021948362784503E-2</v>
      </c>
      <c r="H6" s="3">
        <v>1.3240311656566601E-2</v>
      </c>
      <c r="I6" s="3">
        <v>6.4164587258746198E-3</v>
      </c>
      <c r="J6" s="3">
        <v>1.05922493252533E-2</v>
      </c>
      <c r="K6" s="3">
        <v>3.4577583133879902E-2</v>
      </c>
      <c r="L6" s="3">
        <v>3.7683963945612802E-3</v>
      </c>
      <c r="M6" s="3"/>
      <c r="N6" s="3"/>
      <c r="P6" s="8" t="s">
        <v>63</v>
      </c>
      <c r="R6" s="1"/>
      <c r="AH6" s="6"/>
    </row>
    <row r="7" spans="1:34" x14ac:dyDescent="0.3">
      <c r="A7" s="1">
        <v>44164</v>
      </c>
      <c r="B7">
        <v>21991</v>
      </c>
      <c r="C7" s="3">
        <v>1.31940339229684</v>
      </c>
      <c r="D7" s="3">
        <v>0.36342139966349801</v>
      </c>
      <c r="E7" s="3">
        <v>0.24328134236733201</v>
      </c>
      <c r="F7" s="3">
        <v>4.8019644399981798E-2</v>
      </c>
      <c r="G7" s="3">
        <v>1.24141694329498E-2</v>
      </c>
      <c r="H7" s="3">
        <v>2.2145423127643098E-2</v>
      </c>
      <c r="I7" s="3">
        <v>6.0934018462098097E-3</v>
      </c>
      <c r="J7" s="3">
        <v>1.19594379518894E-2</v>
      </c>
      <c r="K7" s="3">
        <v>5.4113046246191598E-3</v>
      </c>
      <c r="L7" s="3"/>
      <c r="M7" s="3"/>
      <c r="N7" s="3"/>
      <c r="P7" s="8" t="s">
        <v>64</v>
      </c>
      <c r="R7" s="1"/>
      <c r="AH7" s="5"/>
    </row>
    <row r="8" spans="1:34" x14ac:dyDescent="0.3">
      <c r="A8" s="1">
        <v>44171</v>
      </c>
      <c r="B8">
        <v>28069</v>
      </c>
      <c r="C8" s="3">
        <v>1.2025722327122399</v>
      </c>
      <c r="D8" s="3">
        <v>0.32943817022337801</v>
      </c>
      <c r="E8" s="3">
        <v>8.1477786882325695E-2</v>
      </c>
      <c r="F8" s="3">
        <v>3.44151911361288E-2</v>
      </c>
      <c r="G8" s="3">
        <v>2.08414977377177E-2</v>
      </c>
      <c r="H8" s="3">
        <v>2.6933627845666001E-2</v>
      </c>
      <c r="I8" s="3">
        <v>2.4404146923652399E-2</v>
      </c>
      <c r="J8" s="3">
        <v>2.2088424952794801E-3</v>
      </c>
      <c r="K8" s="3"/>
      <c r="L8" s="3"/>
      <c r="M8" s="3"/>
      <c r="N8" s="3"/>
      <c r="P8" s="8" t="s">
        <v>65</v>
      </c>
      <c r="R8" s="1"/>
      <c r="AH8" s="6"/>
    </row>
    <row r="9" spans="1:34" x14ac:dyDescent="0.3">
      <c r="A9" s="1">
        <v>44178</v>
      </c>
      <c r="B9">
        <v>25153</v>
      </c>
      <c r="C9" s="3">
        <v>1.00822963463602</v>
      </c>
      <c r="D9" s="3">
        <v>0.107820140738679</v>
      </c>
      <c r="E9" s="3">
        <v>4.0233769331689997E-2</v>
      </c>
      <c r="F9" s="3">
        <v>3.02150836878304E-2</v>
      </c>
      <c r="G9" s="3">
        <v>4.0830119667634002E-2</v>
      </c>
      <c r="H9" s="3">
        <v>2.9817516797201099E-2</v>
      </c>
      <c r="I9" s="3">
        <v>3.9756689062934802E-4</v>
      </c>
      <c r="J9" s="3"/>
      <c r="K9" s="3"/>
      <c r="L9" s="3"/>
      <c r="M9" s="3"/>
      <c r="N9" s="3"/>
      <c r="P9" s="23" t="s">
        <v>66</v>
      </c>
      <c r="R9" s="1"/>
      <c r="AH9" s="5"/>
    </row>
    <row r="10" spans="1:34" x14ac:dyDescent="0.3">
      <c r="A10" s="1">
        <v>44185</v>
      </c>
      <c r="B10">
        <v>17830</v>
      </c>
      <c r="C10" s="3">
        <v>0.36870443073471598</v>
      </c>
      <c r="D10" s="3">
        <v>5.38418395961862E-2</v>
      </c>
      <c r="E10" s="3">
        <v>2.0919798093101499E-2</v>
      </c>
      <c r="F10" s="3">
        <v>2.3275378575434599E-2</v>
      </c>
      <c r="G10" s="3">
        <v>1.80033651149747E-2</v>
      </c>
      <c r="H10" s="3">
        <v>8.0762759394279304E-3</v>
      </c>
      <c r="I10" s="3"/>
      <c r="J10" s="3"/>
      <c r="K10" s="3"/>
      <c r="L10" s="3"/>
      <c r="M10" s="3"/>
      <c r="N10" s="3"/>
      <c r="P10" s="7"/>
      <c r="R10" s="1"/>
      <c r="AH10" s="5"/>
    </row>
    <row r="11" spans="1:34" x14ac:dyDescent="0.3">
      <c r="A11" s="1">
        <v>44192</v>
      </c>
      <c r="B11">
        <v>16539</v>
      </c>
      <c r="C11" s="3">
        <v>0.33907733236592202</v>
      </c>
      <c r="D11" s="3">
        <v>5.0849507225346098E-2</v>
      </c>
      <c r="E11" s="3">
        <v>4.5347360783602299E-3</v>
      </c>
      <c r="F11" s="3">
        <v>2.03760807787653E-2</v>
      </c>
      <c r="G11" s="3">
        <v>5.9858516234355102E-3</v>
      </c>
      <c r="H11" s="3"/>
      <c r="I11" s="3"/>
      <c r="J11" s="3"/>
      <c r="K11" s="3"/>
      <c r="L11" s="3"/>
      <c r="M11" s="3"/>
      <c r="N11" s="3"/>
      <c r="P11" s="8" t="s">
        <v>67</v>
      </c>
      <c r="R11" s="1"/>
      <c r="AH11" s="5"/>
    </row>
    <row r="12" spans="1:34" x14ac:dyDescent="0.3">
      <c r="A12" s="1">
        <v>44199</v>
      </c>
      <c r="B12">
        <v>22774</v>
      </c>
      <c r="C12" s="3">
        <v>0.22837446210591</v>
      </c>
      <c r="D12" s="3">
        <v>6.42838324405023E-2</v>
      </c>
      <c r="E12" s="3">
        <v>2.73996662861157E-2</v>
      </c>
      <c r="F12" s="3">
        <v>4.7422499341354101E-3</v>
      </c>
      <c r="G12" s="3"/>
      <c r="H12" s="3"/>
      <c r="I12" s="3"/>
      <c r="J12" s="3"/>
      <c r="K12" s="3"/>
      <c r="L12" s="3"/>
      <c r="M12" s="3"/>
      <c r="N12" s="3"/>
      <c r="P12" s="8" t="s">
        <v>68</v>
      </c>
      <c r="R12" s="1"/>
      <c r="AH12" s="5"/>
    </row>
    <row r="13" spans="1:34" x14ac:dyDescent="0.3">
      <c r="A13" s="1">
        <v>44206</v>
      </c>
      <c r="B13">
        <v>21452</v>
      </c>
      <c r="C13" s="3">
        <v>0.39940331903785098</v>
      </c>
      <c r="D13" s="3">
        <v>5.8502703710609699E-2</v>
      </c>
      <c r="E13" s="3">
        <v>1.2446391944806999E-2</v>
      </c>
      <c r="F13" s="3"/>
      <c r="G13" s="3"/>
      <c r="H13" s="3"/>
      <c r="I13" s="3"/>
      <c r="J13" s="3"/>
      <c r="K13" s="3"/>
      <c r="L13" s="3"/>
      <c r="M13" s="3"/>
      <c r="N13" s="3"/>
      <c r="P13" s="8" t="s">
        <v>69</v>
      </c>
      <c r="R13" s="1"/>
      <c r="AH13" s="5"/>
    </row>
    <row r="14" spans="1:34" x14ac:dyDescent="0.3">
      <c r="A14" s="1">
        <v>44213</v>
      </c>
      <c r="B14">
        <v>20782</v>
      </c>
      <c r="C14" s="3">
        <v>0.90318544894620301</v>
      </c>
      <c r="D14" s="3">
        <v>0.12202867866422799</v>
      </c>
      <c r="E14" s="3"/>
      <c r="F14" s="3"/>
      <c r="G14" s="3"/>
      <c r="H14" s="3"/>
      <c r="I14" s="3"/>
      <c r="J14" s="3"/>
      <c r="K14" s="3"/>
      <c r="L14" s="3"/>
      <c r="M14" s="3"/>
      <c r="N14" s="3"/>
      <c r="P14" s="8" t="s">
        <v>63</v>
      </c>
      <c r="R14" s="1"/>
      <c r="AH14" s="5"/>
    </row>
    <row r="15" spans="1:34" x14ac:dyDescent="0.3">
      <c r="A15" s="1">
        <v>44220</v>
      </c>
      <c r="B15">
        <v>19560</v>
      </c>
      <c r="C15" s="3">
        <v>0.19212678936605301</v>
      </c>
      <c r="D15" s="3"/>
      <c r="E15" s="3"/>
      <c r="F15" s="3"/>
      <c r="G15" s="3"/>
      <c r="H15" s="3"/>
      <c r="I15" s="3"/>
      <c r="J15" s="3"/>
      <c r="K15" s="3"/>
      <c r="L15" s="3"/>
      <c r="M15" s="3"/>
      <c r="N15" s="3"/>
      <c r="P15" s="8" t="s">
        <v>70</v>
      </c>
      <c r="R15" s="1"/>
      <c r="AH15" s="5"/>
    </row>
    <row r="16" spans="1:34" x14ac:dyDescent="0.3">
      <c r="P16" s="23" t="s">
        <v>71</v>
      </c>
      <c r="AH16" s="5"/>
    </row>
    <row r="17" spans="1:34" x14ac:dyDescent="0.3">
      <c r="A17" s="12" t="s">
        <v>26</v>
      </c>
      <c r="B17" s="12"/>
      <c r="C17" s="26">
        <f>AVERAGE(C3:C15)</f>
        <v>0.85538572926058221</v>
      </c>
      <c r="D17" s="26">
        <f t="shared" ref="C17:O17" si="0">AVERAGE(D3:D15)</f>
        <v>0.19920886155370501</v>
      </c>
      <c r="E17" s="26">
        <f t="shared" si="0"/>
        <v>0.12934478413220751</v>
      </c>
      <c r="F17" s="26">
        <f t="shared" si="0"/>
        <v>9.9901028239056527E-2</v>
      </c>
      <c r="G17" s="26">
        <f t="shared" si="0"/>
        <v>8.2070172711246669E-2</v>
      </c>
      <c r="H17" s="26">
        <f t="shared" si="0"/>
        <v>4.7938755992873991E-2</v>
      </c>
      <c r="I17" s="26">
        <f t="shared" si="0"/>
        <v>3.8683879030574179E-2</v>
      </c>
      <c r="J17" s="26">
        <f t="shared" si="0"/>
        <v>2.3525857174492727E-2</v>
      </c>
      <c r="K17" s="26">
        <f t="shared" si="0"/>
        <v>1.7191660826062351E-2</v>
      </c>
      <c r="L17" s="26">
        <f t="shared" si="0"/>
        <v>8.9495320096814514E-3</v>
      </c>
      <c r="M17" s="26">
        <f t="shared" si="0"/>
        <v>2.1024049481292564E-2</v>
      </c>
      <c r="N17" s="26">
        <f t="shared" si="0"/>
        <v>1.7728379649578498E-2</v>
      </c>
      <c r="O17" s="26">
        <f>AVERAGE(O3:O15)</f>
        <v>1.81791015041338E-2</v>
      </c>
      <c r="P17" s="5" t="s">
        <v>72</v>
      </c>
      <c r="AH17" s="5"/>
    </row>
    <row r="18" spans="1:34" x14ac:dyDescent="0.3">
      <c r="P18" s="5" t="s">
        <v>73</v>
      </c>
      <c r="R18" s="1"/>
      <c r="AH18" s="5"/>
    </row>
    <row r="19" spans="1:34" ht="18" x14ac:dyDescent="0.35">
      <c r="A19" s="19" t="s">
        <v>36</v>
      </c>
      <c r="C19" s="10"/>
      <c r="D19" s="10"/>
      <c r="E19" s="10"/>
      <c r="F19" s="10"/>
      <c r="G19" s="10"/>
      <c r="H19" s="10"/>
      <c r="I19" s="10"/>
      <c r="J19" s="10"/>
      <c r="K19" s="10"/>
      <c r="L19" s="10"/>
      <c r="M19" s="10"/>
      <c r="N19" s="10"/>
      <c r="P19" s="5" t="s">
        <v>74</v>
      </c>
      <c r="R19" s="1"/>
      <c r="AH19" s="5"/>
    </row>
    <row r="20" spans="1:34" x14ac:dyDescent="0.3">
      <c r="A20" s="21" t="s">
        <v>37</v>
      </c>
      <c r="B20" s="21"/>
      <c r="C20" s="21"/>
      <c r="D20" s="21"/>
      <c r="E20" s="21"/>
      <c r="F20" s="21"/>
      <c r="G20" s="21"/>
      <c r="H20" s="21"/>
      <c r="I20" s="21"/>
      <c r="J20" s="21"/>
      <c r="K20" s="21"/>
      <c r="L20" s="21"/>
      <c r="M20" s="21"/>
      <c r="P20" s="5" t="s">
        <v>75</v>
      </c>
      <c r="R20" s="1"/>
      <c r="AH20" s="7"/>
    </row>
    <row r="21" spans="1:34" x14ac:dyDescent="0.3">
      <c r="P21" s="5" t="s">
        <v>76</v>
      </c>
      <c r="R21" s="1"/>
      <c r="AH21" s="5"/>
    </row>
    <row r="22" spans="1:34" x14ac:dyDescent="0.3">
      <c r="P22" s="5" t="s">
        <v>77</v>
      </c>
      <c r="R22" s="1"/>
      <c r="AH22" s="5"/>
    </row>
    <row r="23" spans="1:34" x14ac:dyDescent="0.3">
      <c r="A23" s="1"/>
      <c r="P23" s="5" t="s">
        <v>78</v>
      </c>
      <c r="R23" s="1"/>
      <c r="AH23" s="5"/>
    </row>
    <row r="24" spans="1:34" x14ac:dyDescent="0.3">
      <c r="A24" s="1"/>
      <c r="D24" s="2"/>
      <c r="P24" s="5" t="s">
        <v>79</v>
      </c>
      <c r="R24" s="1"/>
      <c r="AH24" s="6"/>
    </row>
    <row r="25" spans="1:34" x14ac:dyDescent="0.3">
      <c r="P25" s="5" t="s">
        <v>80</v>
      </c>
      <c r="R25" s="1"/>
      <c r="AH25" s="5"/>
    </row>
    <row r="26" spans="1:34" x14ac:dyDescent="0.3">
      <c r="P26" s="5" t="s">
        <v>81</v>
      </c>
      <c r="R26" s="1"/>
      <c r="AH26" s="5"/>
    </row>
    <row r="27" spans="1:34" x14ac:dyDescent="0.3">
      <c r="P27" s="5" t="s">
        <v>82</v>
      </c>
      <c r="R27" s="1"/>
      <c r="AH27" s="5"/>
    </row>
    <row r="28" spans="1:34" x14ac:dyDescent="0.3">
      <c r="P28" s="5" t="s">
        <v>83</v>
      </c>
      <c r="R28" s="1"/>
    </row>
    <row r="29" spans="1:34" x14ac:dyDescent="0.3">
      <c r="P29" s="5" t="s">
        <v>84</v>
      </c>
      <c r="R29" s="1"/>
    </row>
    <row r="30" spans="1:34" x14ac:dyDescent="0.3">
      <c r="P30" s="5" t="s">
        <v>85</v>
      </c>
      <c r="R30" s="1"/>
    </row>
    <row r="31" spans="1:34" x14ac:dyDescent="0.3">
      <c r="P31" s="5" t="s">
        <v>86</v>
      </c>
    </row>
    <row r="32" spans="1:34" x14ac:dyDescent="0.3">
      <c r="P32" s="5" t="s">
        <v>87</v>
      </c>
    </row>
    <row r="33" spans="16:16" x14ac:dyDescent="0.3">
      <c r="P33" s="5" t="s">
        <v>88</v>
      </c>
    </row>
    <row r="34" spans="16:16" x14ac:dyDescent="0.3">
      <c r="P34" s="5" t="s">
        <v>89</v>
      </c>
    </row>
    <row r="35" spans="16:16" x14ac:dyDescent="0.3">
      <c r="P35" s="5" t="s">
        <v>90</v>
      </c>
    </row>
    <row r="36" spans="16:16" x14ac:dyDescent="0.3">
      <c r="P36" s="5" t="s">
        <v>27</v>
      </c>
    </row>
    <row r="37" spans="16:16" x14ac:dyDescent="0.3">
      <c r="P37" s="7"/>
    </row>
    <row r="38" spans="16:16" x14ac:dyDescent="0.3">
      <c r="P38" s="5" t="s">
        <v>95</v>
      </c>
    </row>
    <row r="39" spans="16:16" x14ac:dyDescent="0.3">
      <c r="P39" s="8" t="s">
        <v>96</v>
      </c>
    </row>
    <row r="40" spans="16:16" x14ac:dyDescent="0.3">
      <c r="P40" s="8" t="s">
        <v>97</v>
      </c>
    </row>
    <row r="41" spans="16:16" x14ac:dyDescent="0.3">
      <c r="P41" s="8" t="s">
        <v>98</v>
      </c>
    </row>
    <row r="42" spans="16:16" x14ac:dyDescent="0.3">
      <c r="P42" s="8" t="s">
        <v>99</v>
      </c>
    </row>
    <row r="43" spans="16:16" x14ac:dyDescent="0.3">
      <c r="P43" s="8" t="s">
        <v>100</v>
      </c>
    </row>
    <row r="44" spans="16:16" x14ac:dyDescent="0.3">
      <c r="P44" s="8" t="s">
        <v>101</v>
      </c>
    </row>
    <row r="45" spans="16:16" x14ac:dyDescent="0.3">
      <c r="P45" s="8" t="s">
        <v>102</v>
      </c>
    </row>
    <row r="46" spans="16:16" x14ac:dyDescent="0.3">
      <c r="P46" s="8" t="s">
        <v>103</v>
      </c>
    </row>
    <row r="47" spans="16:16" x14ac:dyDescent="0.3">
      <c r="P47" s="8" t="s">
        <v>104</v>
      </c>
    </row>
    <row r="48" spans="16:16" x14ac:dyDescent="0.3">
      <c r="P48" s="8" t="s">
        <v>105</v>
      </c>
    </row>
    <row r="49" spans="16:16" x14ac:dyDescent="0.3">
      <c r="P49" s="8" t="s">
        <v>106</v>
      </c>
    </row>
    <row r="50" spans="16:16" x14ac:dyDescent="0.3">
      <c r="P50" s="8" t="s">
        <v>107</v>
      </c>
    </row>
    <row r="51" spans="16:16" x14ac:dyDescent="0.3">
      <c r="P51" s="8" t="s">
        <v>108</v>
      </c>
    </row>
    <row r="52" spans="16:16" x14ac:dyDescent="0.3">
      <c r="P52" s="8" t="s">
        <v>109</v>
      </c>
    </row>
    <row r="53" spans="16:16" x14ac:dyDescent="0.3">
      <c r="P53" s="5" t="s">
        <v>110</v>
      </c>
    </row>
    <row r="54" spans="16:16" x14ac:dyDescent="0.3">
      <c r="P54" s="5" t="s">
        <v>28</v>
      </c>
    </row>
  </sheetData>
  <conditionalFormatting sqref="C3:N15">
    <cfRule type="colorScale" priority="2">
      <colorScale>
        <cfvo type="min"/>
        <cfvo type="percentile" val="50"/>
        <cfvo type="max"/>
        <color rgb="FFF8696B"/>
        <color rgb="FFFFEB84"/>
        <color rgb="FF63BE7B"/>
      </colorScale>
    </cfRule>
  </conditionalFormatting>
  <conditionalFormatting sqref="C3:O1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3F4A0-F25B-4B00-AD43-CD246536C2A7}">
  <dimension ref="A1:R77"/>
  <sheetViews>
    <sheetView workbookViewId="0">
      <selection activeCell="F14" sqref="F14"/>
    </sheetView>
  </sheetViews>
  <sheetFormatPr defaultRowHeight="14.4" x14ac:dyDescent="0.3"/>
  <cols>
    <col min="1" max="1" width="12.109375" bestFit="1" customWidth="1"/>
    <col min="2" max="2" width="10.6640625" customWidth="1"/>
  </cols>
  <sheetData>
    <row r="1" spans="1:18" ht="18" x14ac:dyDescent="0.35">
      <c r="A1" s="13" t="s">
        <v>33</v>
      </c>
    </row>
    <row r="2" spans="1:18" ht="14.4" customHeight="1" x14ac:dyDescent="0.3">
      <c r="A2" s="11" t="s">
        <v>44</v>
      </c>
      <c r="B2" s="11" t="s">
        <v>45</v>
      </c>
      <c r="C2" s="11" t="s">
        <v>112</v>
      </c>
      <c r="D2" s="11" t="s">
        <v>113</v>
      </c>
      <c r="E2" s="11" t="s">
        <v>114</v>
      </c>
      <c r="F2" s="11" t="s">
        <v>115</v>
      </c>
      <c r="G2" s="11" t="s">
        <v>116</v>
      </c>
      <c r="H2" s="11" t="s">
        <v>117</v>
      </c>
      <c r="I2" s="11" t="s">
        <v>118</v>
      </c>
      <c r="J2" s="11" t="s">
        <v>119</v>
      </c>
      <c r="K2" s="11" t="s">
        <v>120</v>
      </c>
      <c r="L2" s="11" t="s">
        <v>121</v>
      </c>
      <c r="M2" s="11" t="s">
        <v>122</v>
      </c>
      <c r="N2" s="11" t="s">
        <v>123</v>
      </c>
      <c r="O2" s="11" t="s">
        <v>124</v>
      </c>
      <c r="R2" s="5"/>
    </row>
    <row r="3" spans="1:18" x14ac:dyDescent="0.3">
      <c r="A3" s="1">
        <v>44136</v>
      </c>
      <c r="B3">
        <v>20078</v>
      </c>
      <c r="C3">
        <f>'Weekly revenue per customer'!C3</f>
        <v>0.93799183185576196</v>
      </c>
      <c r="D3">
        <f>SUM('Weekly revenue per customer'!C3:D3)</f>
        <v>1.2643689610518969</v>
      </c>
      <c r="E3">
        <f>SUM('Weekly revenue per customer'!C3:E3)</f>
        <v>1.531576850283892</v>
      </c>
      <c r="F3">
        <f>SUM('Weekly revenue per customer'!C3:F3)</f>
        <v>1.7933061061858739</v>
      </c>
      <c r="G3">
        <f>SUM('Weekly revenue per customer'!C3:G3)</f>
        <v>1.9531825879071609</v>
      </c>
      <c r="H3">
        <f>SUM('Weekly revenue per customer'!C3:H3)</f>
        <v>2.1063850981173409</v>
      </c>
      <c r="I3">
        <f>SUM('Weekly revenue per customer'!C3:I3)</f>
        <v>2.2716904074110951</v>
      </c>
      <c r="J3">
        <f>SUM('Weekly revenue per customer'!C3:J3)</f>
        <v>2.2966928976989722</v>
      </c>
      <c r="K3">
        <f>SUM('Weekly revenue per customer'!C3:K3)</f>
        <v>2.3045124016336271</v>
      </c>
      <c r="L3">
        <f>SUM('Weekly revenue per customer'!C3:L3)</f>
        <v>2.3183085964737504</v>
      </c>
      <c r="M3">
        <f>SUM('Weekly revenue per customer'!C3:M3)</f>
        <v>2.3414682737324415</v>
      </c>
      <c r="N3">
        <f>SUM('Weekly revenue per customer'!C3:N3)</f>
        <v>2.3564100009961129</v>
      </c>
      <c r="O3">
        <f>SUM('Weekly revenue per customer'!C3:O3)</f>
        <v>2.3745891025002468</v>
      </c>
      <c r="R3" s="8"/>
    </row>
    <row r="4" spans="1:18" x14ac:dyDescent="0.3">
      <c r="A4" s="1">
        <v>44143</v>
      </c>
      <c r="B4">
        <v>16232</v>
      </c>
      <c r="C4">
        <f>'Weekly revenue per customer'!C4</f>
        <v>1.1919664859536701</v>
      </c>
      <c r="D4">
        <f>SUM('Weekly revenue per customer'!C4:D4)</f>
        <v>1.5732503696402151</v>
      </c>
      <c r="E4">
        <f>SUM('Weekly revenue per customer'!C4:E4)</f>
        <v>1.8544849679645121</v>
      </c>
      <c r="F4">
        <f>SUM('Weekly revenue per customer'!C4:F4)</f>
        <v>2.0837851158205982</v>
      </c>
      <c r="G4">
        <f>SUM('Weekly revenue per customer'!C4:G4)</f>
        <v>2.3603376047313911</v>
      </c>
      <c r="H4">
        <f>SUM('Weekly revenue per customer'!C4:H4)</f>
        <v>2.4648225726959052</v>
      </c>
      <c r="I4">
        <f>SUM('Weekly revenue per customer'!C4:I4)</f>
        <v>2.5041892557910259</v>
      </c>
      <c r="J4">
        <f>SUM('Weekly revenue per customer'!C4:J4)</f>
        <v>2.5735584031542591</v>
      </c>
      <c r="K4">
        <f>SUM('Weekly revenue per customer'!C4:K4)</f>
        <v>2.5735584031542591</v>
      </c>
      <c r="L4">
        <f>SUM('Weekly revenue per customer'!C4:L4)</f>
        <v>2.5855717102020659</v>
      </c>
      <c r="M4">
        <f>SUM('Weekly revenue per customer'!C4:M4)</f>
        <v>2.6210571710202029</v>
      </c>
      <c r="N4">
        <f>SUM('Weekly revenue per customer'!C4:N4)</f>
        <v>2.6415722030556883</v>
      </c>
      <c r="R4" s="8"/>
    </row>
    <row r="5" spans="1:18" x14ac:dyDescent="0.3">
      <c r="A5" s="1">
        <v>44150</v>
      </c>
      <c r="B5">
        <v>17845</v>
      </c>
      <c r="C5">
        <f>'Weekly revenue per customer'!C5</f>
        <v>1.3817315774726799</v>
      </c>
      <c r="D5">
        <f>SUM('Weekly revenue per customer'!C5:D5)</f>
        <v>1.6785093863827378</v>
      </c>
      <c r="E5">
        <f>SUM('Weekly revenue per customer'!C5:E5)</f>
        <v>1.8972261137573518</v>
      </c>
      <c r="F5">
        <f>SUM('Weekly revenue per customer'!C5:F5)</f>
        <v>2.1247968618660646</v>
      </c>
      <c r="G5">
        <f>SUM('Weekly revenue per customer'!C5:G5)</f>
        <v>2.2919024936957086</v>
      </c>
      <c r="H5">
        <f>SUM('Weekly revenue per customer'!C5:H5)</f>
        <v>2.3175119080975017</v>
      </c>
      <c r="I5">
        <f>SUM('Weekly revenue per customer'!C5:I5)</f>
        <v>2.3463154945362801</v>
      </c>
      <c r="J5">
        <f>SUM('Weekly revenue per customer'!C5:J5)</f>
        <v>2.3683384701597041</v>
      </c>
      <c r="K5">
        <f>SUM('Weekly revenue per customer'!C5:K5)</f>
        <v>2.3892967217707994</v>
      </c>
      <c r="L5">
        <f>SUM('Weekly revenue per customer'!C5:L5)</f>
        <v>2.3955169515270338</v>
      </c>
      <c r="M5">
        <f>SUM('Weekly revenue per customer'!C5:M5)</f>
        <v>2.3999439618940834</v>
      </c>
      <c r="R5" s="8"/>
    </row>
    <row r="6" spans="1:18" x14ac:dyDescent="0.3">
      <c r="A6" s="1">
        <v>44157</v>
      </c>
      <c r="B6">
        <v>19637</v>
      </c>
      <c r="C6">
        <f>'Weekly revenue per customer'!C6</f>
        <v>1.6472475429036999</v>
      </c>
      <c r="D6">
        <f>SUM('Weekly revenue per customer'!C6:D6)</f>
        <v>1.8831287874929949</v>
      </c>
      <c r="E6">
        <f>SUM('Weekly revenue per customer'!C6:E6)</f>
        <v>2.1084687070326389</v>
      </c>
      <c r="F6">
        <f>SUM('Weekly revenue per customer'!C6:F6)</f>
        <v>2.2278352090441471</v>
      </c>
      <c r="G6">
        <f>SUM('Weekly revenue per customer'!C6:G6)</f>
        <v>2.2648571574069316</v>
      </c>
      <c r="H6">
        <f>SUM('Weekly revenue per customer'!C6:H6)</f>
        <v>2.2780974690634981</v>
      </c>
      <c r="I6">
        <f>SUM('Weekly revenue per customer'!C6:I6)</f>
        <v>2.2845139277893729</v>
      </c>
      <c r="J6">
        <f>SUM('Weekly revenue per customer'!C6:J6)</f>
        <v>2.2951061771146262</v>
      </c>
      <c r="K6">
        <f>SUM('Weekly revenue per customer'!C6:K6)</f>
        <v>2.3296837602485061</v>
      </c>
      <c r="L6">
        <f>SUM('Weekly revenue per customer'!C6:L6)</f>
        <v>2.3334521566430673</v>
      </c>
      <c r="R6" s="8"/>
    </row>
    <row r="7" spans="1:18" x14ac:dyDescent="0.3">
      <c r="A7" s="1">
        <v>44164</v>
      </c>
      <c r="B7">
        <v>21991</v>
      </c>
      <c r="C7">
        <f>'Weekly revenue per customer'!C7</f>
        <v>1.31940339229684</v>
      </c>
      <c r="D7">
        <f>SUM('Weekly revenue per customer'!C7:D7)</f>
        <v>1.6828247919603381</v>
      </c>
      <c r="E7">
        <f>SUM('Weekly revenue per customer'!C7:E7)</f>
        <v>1.9261061343276702</v>
      </c>
      <c r="F7">
        <f>SUM('Weekly revenue per customer'!C7:F7)</f>
        <v>1.974125778727652</v>
      </c>
      <c r="G7">
        <f>SUM('Weekly revenue per customer'!C7:G7)</f>
        <v>1.9865399481606019</v>
      </c>
      <c r="H7">
        <f>SUM('Weekly revenue per customer'!C7:H7)</f>
        <v>2.0086853712882449</v>
      </c>
      <c r="I7">
        <f>SUM('Weekly revenue per customer'!C7:I7)</f>
        <v>2.0147787731344549</v>
      </c>
      <c r="J7">
        <f>SUM('Weekly revenue per customer'!C7:J7)</f>
        <v>2.0267382110863443</v>
      </c>
      <c r="K7">
        <f>SUM('Weekly revenue per customer'!C7:K7)</f>
        <v>2.0321495157109637</v>
      </c>
      <c r="R7" s="8"/>
    </row>
    <row r="8" spans="1:18" x14ac:dyDescent="0.3">
      <c r="A8" s="1">
        <v>44171</v>
      </c>
      <c r="B8">
        <v>28069</v>
      </c>
      <c r="C8">
        <f>'Weekly revenue per customer'!C8</f>
        <v>1.2025722327122399</v>
      </c>
      <c r="D8">
        <f>SUM('Weekly revenue per customer'!C8:D8)</f>
        <v>1.5320104029356179</v>
      </c>
      <c r="E8">
        <f>SUM('Weekly revenue per customer'!C8:E8)</f>
        <v>1.6134881898179436</v>
      </c>
      <c r="F8">
        <f>SUM('Weekly revenue per customer'!C8:F8)</f>
        <v>1.6479033809540724</v>
      </c>
      <c r="G8">
        <f>SUM('Weekly revenue per customer'!C8:G8)</f>
        <v>1.66874487869179</v>
      </c>
      <c r="H8">
        <f>SUM('Weekly revenue per customer'!C8:H8)</f>
        <v>1.695678506537456</v>
      </c>
      <c r="I8">
        <f>SUM('Weekly revenue per customer'!C8:I8)</f>
        <v>1.7200826534611084</v>
      </c>
      <c r="J8">
        <f>SUM('Weekly revenue per customer'!C8:J8)</f>
        <v>1.722291495956388</v>
      </c>
      <c r="K8">
        <f>SUM('Weekly revenue per customer'!C8:K8)</f>
        <v>1.722291495956388</v>
      </c>
      <c r="R8" s="8"/>
    </row>
    <row r="9" spans="1:18" x14ac:dyDescent="0.3">
      <c r="A9" s="1">
        <v>44178</v>
      </c>
      <c r="B9">
        <v>25153</v>
      </c>
      <c r="C9">
        <f>'Weekly revenue per customer'!C9</f>
        <v>1.00822963463602</v>
      </c>
      <c r="D9">
        <f>SUM('Weekly revenue per customer'!C9:D9)</f>
        <v>1.116049775374699</v>
      </c>
      <c r="E9">
        <f>SUM('Weekly revenue per customer'!C9:E9)</f>
        <v>1.1562835447063891</v>
      </c>
      <c r="F9">
        <f>SUM('Weekly revenue per customer'!C9:F9)</f>
        <v>1.1864986283942194</v>
      </c>
      <c r="G9">
        <f>SUM('Weekly revenue per customer'!C9:G9)</f>
        <v>1.2273287480618533</v>
      </c>
      <c r="H9">
        <f>SUM('Weekly revenue per customer'!C9:H9)</f>
        <v>1.2571462648590543</v>
      </c>
      <c r="I9">
        <f>SUM('Weekly revenue per customer'!C9:I9)</f>
        <v>1.2575438317496836</v>
      </c>
      <c r="R9" s="23"/>
    </row>
    <row r="10" spans="1:18" x14ac:dyDescent="0.3">
      <c r="A10" s="1">
        <v>44185</v>
      </c>
      <c r="B10">
        <v>17830</v>
      </c>
      <c r="C10">
        <f>'Weekly revenue per customer'!C10</f>
        <v>0.36870443073471598</v>
      </c>
      <c r="D10">
        <f>SUM('Weekly revenue per customer'!C10:D10)</f>
        <v>0.4225462703309022</v>
      </c>
      <c r="E10">
        <f>SUM('Weekly revenue per customer'!C10:E10)</f>
        <v>0.44346606842400371</v>
      </c>
      <c r="F10">
        <f>SUM('Weekly revenue per customer'!C10:F10)</f>
        <v>0.46674144699943831</v>
      </c>
      <c r="G10">
        <f>SUM('Weekly revenue per customer'!C10:G10)</f>
        <v>0.484744812114413</v>
      </c>
      <c r="H10">
        <f>SUM('Weekly revenue per customer'!C10:H10)</f>
        <v>0.49282108805384095</v>
      </c>
      <c r="R10" s="7"/>
    </row>
    <row r="11" spans="1:18" x14ac:dyDescent="0.3">
      <c r="A11" s="1">
        <v>44192</v>
      </c>
      <c r="B11">
        <v>16539</v>
      </c>
      <c r="C11">
        <f>'Weekly revenue per customer'!C11</f>
        <v>0.33907733236592202</v>
      </c>
      <c r="D11">
        <f>SUM('Weekly revenue per customer'!C11:D11)</f>
        <v>0.38992683959126812</v>
      </c>
      <c r="E11">
        <f>SUM('Weekly revenue per customer'!C11:E11)</f>
        <v>0.39446157566962836</v>
      </c>
      <c r="F11">
        <f>SUM('Weekly revenue per customer'!C11:F11)</f>
        <v>0.41483765644839365</v>
      </c>
      <c r="G11">
        <f>SUM('Weekly revenue per customer'!C11:G11)</f>
        <v>0.42082350807182917</v>
      </c>
      <c r="R11" s="8"/>
    </row>
    <row r="12" spans="1:18" x14ac:dyDescent="0.3">
      <c r="A12" s="1">
        <v>44199</v>
      </c>
      <c r="B12">
        <v>22774</v>
      </c>
      <c r="C12">
        <f>'Weekly revenue per customer'!C12</f>
        <v>0.22837446210591</v>
      </c>
      <c r="D12">
        <f>SUM('Weekly revenue per customer'!C12:D12)</f>
        <v>0.29265829454641229</v>
      </c>
      <c r="E12">
        <f>SUM('Weekly revenue per customer'!C12:E12)</f>
        <v>0.32005796083252797</v>
      </c>
      <c r="F12">
        <f>SUM('Weekly revenue per customer'!C12:F12)</f>
        <v>0.32480021076666338</v>
      </c>
      <c r="R12" s="8"/>
    </row>
    <row r="13" spans="1:18" x14ac:dyDescent="0.3">
      <c r="A13" s="1">
        <v>44206</v>
      </c>
      <c r="B13">
        <v>21452</v>
      </c>
      <c r="C13">
        <f>'Weekly revenue per customer'!C13</f>
        <v>0.39940331903785098</v>
      </c>
      <c r="D13">
        <f>SUM('Weekly revenue per customer'!C13:D13)</f>
        <v>0.45790602274846071</v>
      </c>
      <c r="E13">
        <f>SUM('Weekly revenue per customer'!C13:E13)</f>
        <v>0.47035241469326772</v>
      </c>
      <c r="R13" s="8"/>
    </row>
    <row r="14" spans="1:18" x14ac:dyDescent="0.3">
      <c r="A14" s="1">
        <v>44213</v>
      </c>
      <c r="B14">
        <v>20782</v>
      </c>
      <c r="C14">
        <f>'Weekly revenue per customer'!C14</f>
        <v>0.90318544894620301</v>
      </c>
      <c r="D14">
        <f>SUM('Weekly revenue per customer'!C14:D14)</f>
        <v>1.025214127610431</v>
      </c>
      <c r="R14" s="8"/>
    </row>
    <row r="15" spans="1:18" x14ac:dyDescent="0.3">
      <c r="A15" s="1">
        <v>44220</v>
      </c>
      <c r="B15">
        <v>19560</v>
      </c>
      <c r="C15">
        <f>'Weekly revenue per customer'!C15</f>
        <v>0.19212678936605301</v>
      </c>
      <c r="R15" s="8"/>
    </row>
    <row r="16" spans="1:18" x14ac:dyDescent="0.3">
      <c r="R16" s="23"/>
    </row>
    <row r="17" spans="1:18" x14ac:dyDescent="0.3">
      <c r="A17" s="12" t="s">
        <v>29</v>
      </c>
      <c r="B17" s="12"/>
      <c r="C17" s="26">
        <f>AVERAGE(C3:C15)</f>
        <v>0.85538572926058221</v>
      </c>
      <c r="D17" s="26">
        <f>AVERAGE(D3:D15)</f>
        <v>1.109866169138831</v>
      </c>
      <c r="E17" s="26">
        <f t="shared" ref="D17:O17" si="0">AVERAGE(E3:E15)</f>
        <v>1.2469065934099841</v>
      </c>
      <c r="F17" s="26">
        <f t="shared" si="0"/>
        <v>1.4244630395207123</v>
      </c>
      <c r="G17" s="26">
        <f t="shared" si="0"/>
        <v>1.6287179709824084</v>
      </c>
      <c r="H17" s="26">
        <f t="shared" si="0"/>
        <v>1.8276435348391051</v>
      </c>
      <c r="I17" s="26">
        <f t="shared" si="0"/>
        <v>2.0570163348390031</v>
      </c>
      <c r="J17" s="26">
        <f t="shared" si="0"/>
        <v>2.213787609195049</v>
      </c>
      <c r="K17" s="26">
        <f t="shared" si="0"/>
        <v>2.2252487164124237</v>
      </c>
      <c r="L17" s="26">
        <f t="shared" si="0"/>
        <v>2.4082123537114795</v>
      </c>
      <c r="M17" s="26">
        <f t="shared" si="0"/>
        <v>2.4541564688822426</v>
      </c>
      <c r="N17" s="26">
        <f t="shared" si="0"/>
        <v>2.4989911020259008</v>
      </c>
      <c r="O17" s="26">
        <f t="shared" si="0"/>
        <v>2.3745891025002468</v>
      </c>
      <c r="R17" s="5"/>
    </row>
    <row r="18" spans="1:18" x14ac:dyDescent="0.3">
      <c r="A18" s="12"/>
      <c r="B18" s="12"/>
      <c r="C18" s="12"/>
      <c r="D18" s="16">
        <f t="shared" ref="D18:O18" si="1">(D17-C17)/C17</f>
        <v>0.29750372396115177</v>
      </c>
      <c r="E18" s="16">
        <f t="shared" si="1"/>
        <v>0.1234747288292297</v>
      </c>
      <c r="F18" s="16">
        <f t="shared" si="1"/>
        <v>0.14239755170846824</v>
      </c>
      <c r="G18" s="16">
        <f t="shared" si="1"/>
        <v>0.14339082573207487</v>
      </c>
      <c r="H18" s="16">
        <f t="shared" si="1"/>
        <v>0.12213628596282325</v>
      </c>
      <c r="I18" s="16">
        <f t="shared" si="1"/>
        <v>0.12550193493836348</v>
      </c>
      <c r="J18" s="16">
        <f t="shared" si="1"/>
        <v>7.6212945760742307E-2</v>
      </c>
      <c r="K18" s="16">
        <f t="shared" si="1"/>
        <v>5.1771485077297232E-3</v>
      </c>
      <c r="L18" s="16">
        <f t="shared" si="1"/>
        <v>8.2221657268960122E-2</v>
      </c>
      <c r="M18" s="16">
        <f t="shared" si="1"/>
        <v>1.9078099611919672E-2</v>
      </c>
      <c r="N18" s="16">
        <f t="shared" si="1"/>
        <v>1.826885681990699E-2</v>
      </c>
      <c r="O18" s="16">
        <f t="shared" si="1"/>
        <v>-4.9780889345625468E-2</v>
      </c>
      <c r="R18" s="5"/>
    </row>
    <row r="19" spans="1:18" x14ac:dyDescent="0.3">
      <c r="R19" s="5"/>
    </row>
    <row r="20" spans="1:18" ht="18" x14ac:dyDescent="0.35">
      <c r="A20" s="13" t="s">
        <v>36</v>
      </c>
      <c r="R20" s="5"/>
    </row>
    <row r="21" spans="1:18" x14ac:dyDescent="0.3">
      <c r="A21" s="21" t="s">
        <v>39</v>
      </c>
      <c r="B21" s="21"/>
      <c r="C21" s="21"/>
      <c r="D21" s="21"/>
      <c r="E21" s="21"/>
      <c r="F21" s="21"/>
      <c r="G21" s="21"/>
      <c r="H21" s="21"/>
      <c r="I21" s="21"/>
      <c r="J21" s="21"/>
      <c r="K21" s="21"/>
      <c r="L21" s="21"/>
      <c r="M21" s="21"/>
      <c r="N21" s="21"/>
      <c r="R21" s="5"/>
    </row>
    <row r="22" spans="1:18" x14ac:dyDescent="0.3">
      <c r="R22" s="5"/>
    </row>
    <row r="23" spans="1:18" x14ac:dyDescent="0.3">
      <c r="R23" s="5"/>
    </row>
    <row r="24" spans="1:18" x14ac:dyDescent="0.3">
      <c r="R24" s="5"/>
    </row>
    <row r="25" spans="1:18" x14ac:dyDescent="0.3">
      <c r="R25" s="5"/>
    </row>
    <row r="26" spans="1:18" x14ac:dyDescent="0.3">
      <c r="R26" s="5"/>
    </row>
    <row r="27" spans="1:18" x14ac:dyDescent="0.3">
      <c r="R27" s="5"/>
    </row>
    <row r="28" spans="1:18" x14ac:dyDescent="0.3">
      <c r="R28" s="5"/>
    </row>
    <row r="29" spans="1:18" x14ac:dyDescent="0.3">
      <c r="R29" s="5"/>
    </row>
    <row r="30" spans="1:18" x14ac:dyDescent="0.3">
      <c r="R30" s="5"/>
    </row>
    <row r="31" spans="1:18" x14ac:dyDescent="0.3">
      <c r="R31" s="5"/>
    </row>
    <row r="32" spans="1:18" x14ac:dyDescent="0.3">
      <c r="R32" s="5"/>
    </row>
    <row r="33" spans="1:18" x14ac:dyDescent="0.3">
      <c r="R33" s="5"/>
    </row>
    <row r="34" spans="1:18" x14ac:dyDescent="0.3">
      <c r="R34" s="5"/>
    </row>
    <row r="35" spans="1:18" x14ac:dyDescent="0.3">
      <c r="R35" s="5"/>
    </row>
    <row r="36" spans="1:18" x14ac:dyDescent="0.3">
      <c r="R36" s="5"/>
    </row>
    <row r="37" spans="1:18" x14ac:dyDescent="0.3">
      <c r="R37" s="7"/>
    </row>
    <row r="38" spans="1:18" x14ac:dyDescent="0.3">
      <c r="R38" s="5"/>
    </row>
    <row r="39" spans="1:18" x14ac:dyDescent="0.3">
      <c r="R39" s="8"/>
    </row>
    <row r="40" spans="1:18" ht="43.2" x14ac:dyDescent="0.3">
      <c r="A40" s="11" t="s">
        <v>0</v>
      </c>
      <c r="B40" s="11" t="s">
        <v>1</v>
      </c>
      <c r="C40" s="11" t="s">
        <v>2</v>
      </c>
      <c r="D40" s="11" t="s">
        <v>3</v>
      </c>
      <c r="E40" s="11" t="s">
        <v>4</v>
      </c>
      <c r="F40" s="11" t="s">
        <v>5</v>
      </c>
      <c r="G40" s="11" t="s">
        <v>6</v>
      </c>
      <c r="H40" s="11" t="s">
        <v>7</v>
      </c>
      <c r="I40" s="11" t="s">
        <v>8</v>
      </c>
      <c r="J40" s="11" t="s">
        <v>9</v>
      </c>
      <c r="K40" s="11" t="s">
        <v>10</v>
      </c>
      <c r="L40" s="11" t="s">
        <v>11</v>
      </c>
      <c r="M40" s="11" t="s">
        <v>12</v>
      </c>
      <c r="N40" s="11" t="s">
        <v>13</v>
      </c>
      <c r="O40" s="11"/>
      <c r="R40" s="8"/>
    </row>
    <row r="41" spans="1:18" hidden="1" x14ac:dyDescent="0.3">
      <c r="A41" s="1">
        <v>44136</v>
      </c>
      <c r="B41">
        <v>16930</v>
      </c>
      <c r="R41" s="23"/>
    </row>
    <row r="42" spans="1:18" x14ac:dyDescent="0.3">
      <c r="A42" s="1">
        <v>44143</v>
      </c>
      <c r="B42">
        <v>14552</v>
      </c>
      <c r="O42" s="4">
        <f>O3*(1+O18)</f>
        <v>2.2563799451473536</v>
      </c>
      <c r="R42" s="23"/>
    </row>
    <row r="43" spans="1:18" x14ac:dyDescent="0.3">
      <c r="A43" s="1">
        <v>44150</v>
      </c>
      <c r="B43">
        <v>16633</v>
      </c>
      <c r="N43" s="4">
        <f>M5*(1+N18)</f>
        <v>2.4437881945097266</v>
      </c>
      <c r="O43" s="4">
        <f>N43*(1+O18)</f>
        <v>2.3221342448146918</v>
      </c>
      <c r="R43" s="23"/>
    </row>
    <row r="44" spans="1:18" x14ac:dyDescent="0.3">
      <c r="A44" s="1">
        <v>44157</v>
      </c>
      <c r="B44">
        <v>18486</v>
      </c>
      <c r="M44" s="4">
        <f>L6*(1+M18)</f>
        <v>2.3779699893271529</v>
      </c>
      <c r="N44" s="4">
        <f>M44*(1+N18)</f>
        <v>2.4214127825842064</v>
      </c>
      <c r="O44" s="4">
        <f>N44*(1+O18)</f>
        <v>2.3008727007942991</v>
      </c>
      <c r="R44" s="23"/>
    </row>
    <row r="45" spans="1:18" x14ac:dyDescent="0.3">
      <c r="A45" s="1">
        <v>44164</v>
      </c>
      <c r="B45">
        <v>21298</v>
      </c>
      <c r="L45" s="4">
        <f>K7*(1+L18)</f>
        <v>2.1992362167110335</v>
      </c>
      <c r="M45" s="4">
        <f>L45*(1+M18)</f>
        <v>2.241193464323588</v>
      </c>
      <c r="N45" s="4">
        <f>M45*(1+N18)</f>
        <v>2.2821375068290268</v>
      </c>
      <c r="O45" s="4">
        <f>N45*(1+O18)</f>
        <v>2.1685306721300694</v>
      </c>
      <c r="R45" s="23"/>
    </row>
    <row r="46" spans="1:18" x14ac:dyDescent="0.3">
      <c r="A46" s="1">
        <v>44171</v>
      </c>
      <c r="B46">
        <v>27375</v>
      </c>
      <c r="K46" s="4">
        <f>J8*(1+K18)</f>
        <v>1.7312080548045541</v>
      </c>
      <c r="L46" s="4">
        <f>K46*(1+L18)</f>
        <v>1.8735508501479572</v>
      </c>
      <c r="M46" s="4">
        <f>L46*(1+M18)</f>
        <v>1.9092946398950768</v>
      </c>
      <c r="N46" s="4">
        <f>M46*(1+N18)</f>
        <v>1.9441752702983357</v>
      </c>
      <c r="O46" s="4">
        <f>N46*(1+O18)</f>
        <v>1.8473924962991126</v>
      </c>
      <c r="R46" s="23"/>
    </row>
    <row r="47" spans="1:18" x14ac:dyDescent="0.3">
      <c r="A47" s="1">
        <v>44178</v>
      </c>
      <c r="B47">
        <v>24807</v>
      </c>
      <c r="J47" s="4">
        <f>I9*(1+J18)</f>
        <v>1.3533849515905785</v>
      </c>
      <c r="K47" s="4">
        <f>J47*(1+K18)</f>
        <v>1.3603916264730893</v>
      </c>
      <c r="L47" s="4">
        <f>K47*(1+L18)</f>
        <v>1.4722452805365227</v>
      </c>
      <c r="M47" s="4">
        <f>L47*(1+M18)</f>
        <v>1.5003329226517772</v>
      </c>
      <c r="N47" s="4">
        <f>M47*(1+N18)</f>
        <v>1.5277422899978952</v>
      </c>
      <c r="O47" s="4">
        <f>N47*(1+O18)</f>
        <v>1.4516899201108775</v>
      </c>
      <c r="R47" s="23"/>
    </row>
    <row r="48" spans="1:18" x14ac:dyDescent="0.3">
      <c r="A48" s="1">
        <v>44185</v>
      </c>
      <c r="B48">
        <v>17611</v>
      </c>
      <c r="I48" s="4">
        <f>H10*(1+I18)</f>
        <v>0.55467108818302757</v>
      </c>
      <c r="J48" s="4">
        <f>I48*(1+J18)</f>
        <v>0.59694420574177254</v>
      </c>
      <c r="K48" s="4">
        <f>J48*(1+K18)</f>
        <v>0.60003467454572645</v>
      </c>
      <c r="L48" s="4">
        <f>K48*(1+L18)</f>
        <v>0.64937051990571715</v>
      </c>
      <c r="M48" s="4">
        <f>L48*(1+M18)</f>
        <v>0.6617592753695225</v>
      </c>
      <c r="N48" s="4">
        <f>M48*(1+N18)</f>
        <v>0.67384886082049367</v>
      </c>
      <c r="O48" s="4">
        <f>N48*(1+O18)</f>
        <v>0.64030406524431283</v>
      </c>
      <c r="R48" s="23"/>
    </row>
    <row r="49" spans="1:18" x14ac:dyDescent="0.3">
      <c r="A49" s="1">
        <v>44192</v>
      </c>
      <c r="B49">
        <v>16644</v>
      </c>
      <c r="H49" s="4">
        <f>G11*(1+H18)</f>
        <v>0.47222132839356856</v>
      </c>
      <c r="I49" s="4">
        <f t="shared" ref="I49:O49" si="2">H49*(1+I18)</f>
        <v>0.53148601882612578</v>
      </c>
      <c r="J49" s="4">
        <f t="shared" si="2"/>
        <v>0.57199213395151416</v>
      </c>
      <c r="K49" s="4">
        <f t="shared" si="2"/>
        <v>0.5749534221742344</v>
      </c>
      <c r="L49" s="4">
        <f t="shared" si="2"/>
        <v>0.62222704539786</v>
      </c>
      <c r="M49" s="4">
        <f t="shared" si="2"/>
        <v>0.63409795495119092</v>
      </c>
      <c r="N49" s="4">
        <f t="shared" si="2"/>
        <v>0.64568219969999008</v>
      </c>
      <c r="O49" s="4">
        <f t="shared" si="2"/>
        <v>0.61353956556428479</v>
      </c>
      <c r="R49" s="23"/>
    </row>
    <row r="50" spans="1:18" x14ac:dyDescent="0.3">
      <c r="A50" s="1">
        <v>44199</v>
      </c>
      <c r="B50">
        <v>22741</v>
      </c>
      <c r="G50" s="4">
        <f>F12*(1+G18)</f>
        <v>0.3713735811864472</v>
      </c>
      <c r="H50" s="4">
        <f t="shared" ref="H50:O50" si="3">G50*(1+H18)</f>
        <v>0.41673177109727289</v>
      </c>
      <c r="I50" s="4">
        <f t="shared" si="3"/>
        <v>0.4690324147202718</v>
      </c>
      <c r="J50" s="4">
        <f t="shared" si="3"/>
        <v>0.50477875670337791</v>
      </c>
      <c r="K50" s="4">
        <f t="shared" si="3"/>
        <v>0.50739207129037844</v>
      </c>
      <c r="L50" s="4">
        <f t="shared" si="3"/>
        <v>0.54911068827700371</v>
      </c>
      <c r="M50" s="4">
        <f t="shared" si="3"/>
        <v>0.55958667668592221</v>
      </c>
      <c r="N50" s="4">
        <f t="shared" si="3"/>
        <v>0.56980968556062495</v>
      </c>
      <c r="O50" s="4">
        <f t="shared" si="3"/>
        <v>0.54144405265566575</v>
      </c>
      <c r="R50" s="23"/>
    </row>
    <row r="51" spans="1:18" x14ac:dyDescent="0.3">
      <c r="A51" s="1">
        <v>44206</v>
      </c>
      <c r="B51">
        <v>21300</v>
      </c>
      <c r="D51" s="4"/>
      <c r="E51" s="4"/>
      <c r="F51" s="4">
        <f>E13*(1+F18)</f>
        <v>0.53732944698575513</v>
      </c>
      <c r="G51" s="4">
        <f t="shared" ref="G51:O51" si="4">F51*(1+G18)</f>
        <v>0.61437756007920175</v>
      </c>
      <c r="H51" s="4">
        <f t="shared" si="4"/>
        <v>0.68941535344617677</v>
      </c>
      <c r="I51" s="4">
        <f t="shared" si="4"/>
        <v>0.77593831427988769</v>
      </c>
      <c r="J51" s="4">
        <f t="shared" si="4"/>
        <v>0.83507485893978262</v>
      </c>
      <c r="K51" s="4">
        <f t="shared" si="4"/>
        <v>0.83939816549958524</v>
      </c>
      <c r="L51" s="4">
        <f t="shared" si="4"/>
        <v>0.90841487377548591</v>
      </c>
      <c r="M51" s="4">
        <f t="shared" si="4"/>
        <v>0.9257457032263241</v>
      </c>
      <c r="N51" s="4">
        <f t="shared" si="4"/>
        <v>0.94265801893020995</v>
      </c>
      <c r="O51" s="4">
        <f t="shared" si="4"/>
        <v>0.89573166439907859</v>
      </c>
      <c r="R51" s="23"/>
    </row>
    <row r="52" spans="1:18" x14ac:dyDescent="0.3">
      <c r="A52" s="1">
        <v>44213</v>
      </c>
      <c r="B52">
        <v>20534</v>
      </c>
      <c r="D52" s="4"/>
      <c r="E52" s="4">
        <f>D14*(1+E18)</f>
        <v>1.1518021640090241</v>
      </c>
      <c r="F52" s="4">
        <f t="shared" ref="F52:O52" si="5">E52*(1+F18)</f>
        <v>1.3158159722164247</v>
      </c>
      <c r="G52" s="4">
        <f t="shared" si="5"/>
        <v>1.5044919109839907</v>
      </c>
      <c r="H52" s="4">
        <f t="shared" si="5"/>
        <v>1.6882449652526859</v>
      </c>
      <c r="I52" s="4">
        <f t="shared" si="5"/>
        <v>1.9001229750418482</v>
      </c>
      <c r="J52" s="4">
        <f t="shared" si="5"/>
        <v>2.044936944277453</v>
      </c>
      <c r="K52" s="4">
        <f t="shared" si="5"/>
        <v>2.0555238865269203</v>
      </c>
      <c r="L52" s="4">
        <f t="shared" si="5"/>
        <v>2.2245324670330975</v>
      </c>
      <c r="M52" s="4">
        <f t="shared" si="5"/>
        <v>2.2669723190291045</v>
      </c>
      <c r="N52" s="4">
        <f t="shared" si="5"/>
        <v>2.3083873117401397</v>
      </c>
      <c r="O52" s="4">
        <f t="shared" si="5"/>
        <v>2.1934737384075578</v>
      </c>
      <c r="R52" s="23"/>
    </row>
    <row r="53" spans="1:18" x14ac:dyDescent="0.3">
      <c r="A53" s="1">
        <v>44220</v>
      </c>
      <c r="B53">
        <v>19152</v>
      </c>
      <c r="D53" s="4">
        <f>C15*(1+D18)</f>
        <v>0.2492852246751536</v>
      </c>
      <c r="E53" s="4">
        <f t="shared" ref="E53:N53" si="6">D53*(1+E18)</f>
        <v>0.2800656501930518</v>
      </c>
      <c r="F53" s="4">
        <f t="shared" si="6"/>
        <v>0.31994631309818261</v>
      </c>
      <c r="G53" s="4">
        <f t="shared" si="6"/>
        <v>0.36582367912326397</v>
      </c>
      <c r="H53" s="4">
        <f t="shared" si="6"/>
        <v>0.410504024608635</v>
      </c>
      <c r="I53" s="4">
        <f t="shared" si="6"/>
        <v>0.46202307399700426</v>
      </c>
      <c r="J53" s="4">
        <f t="shared" si="6"/>
        <v>0.49723521347574939</v>
      </c>
      <c r="K53" s="4">
        <f t="shared" si="6"/>
        <v>0.49980947401918602</v>
      </c>
      <c r="L53" s="4">
        <f t="shared" si="6"/>
        <v>0.54090463729177074</v>
      </c>
      <c r="M53" s="4">
        <f>L53*(1+M18)</f>
        <v>0.55122406984257244</v>
      </c>
      <c r="N53" s="4">
        <f>M53*(1+N18)</f>
        <v>0.56129430345021281</v>
      </c>
      <c r="O53" s="4">
        <f>N53*(1+O18)</f>
        <v>0.53335257383982781</v>
      </c>
      <c r="R53" s="5"/>
    </row>
    <row r="54" spans="1:18" ht="21" x14ac:dyDescent="0.4">
      <c r="N54" s="17" t="s">
        <v>34</v>
      </c>
      <c r="O54" s="18">
        <f>AVERAGE(O42:O53)</f>
        <v>1.480403803283928</v>
      </c>
      <c r="R54" s="5"/>
    </row>
    <row r="55" spans="1:18" ht="18" x14ac:dyDescent="0.35">
      <c r="A55" s="13" t="s">
        <v>35</v>
      </c>
      <c r="R55" s="5"/>
    </row>
    <row r="56" spans="1:18" x14ac:dyDescent="0.3">
      <c r="A56" s="21" t="s">
        <v>125</v>
      </c>
      <c r="B56" s="21"/>
      <c r="C56" s="21"/>
      <c r="D56" s="21"/>
      <c r="E56" s="21"/>
      <c r="F56" s="21"/>
      <c r="G56" s="21"/>
      <c r="H56" s="21"/>
      <c r="I56" s="21"/>
      <c r="J56" s="21"/>
      <c r="K56" s="21"/>
      <c r="L56" s="21"/>
      <c r="M56" s="21"/>
      <c r="N56" s="21"/>
      <c r="R56" s="5"/>
    </row>
    <row r="57" spans="1:18" x14ac:dyDescent="0.3">
      <c r="A57" s="21" t="s">
        <v>40</v>
      </c>
      <c r="B57" s="21"/>
      <c r="C57" s="21"/>
      <c r="D57" s="21"/>
      <c r="E57" s="21"/>
      <c r="F57" s="21"/>
      <c r="G57" s="21"/>
      <c r="H57" s="21"/>
      <c r="I57" s="21"/>
      <c r="J57" s="21"/>
      <c r="K57" s="21"/>
      <c r="L57" s="21"/>
      <c r="M57" s="21"/>
      <c r="N57" s="21"/>
      <c r="R57" s="5"/>
    </row>
    <row r="58" spans="1:18" x14ac:dyDescent="0.3">
      <c r="R58" s="5"/>
    </row>
    <row r="59" spans="1:18" x14ac:dyDescent="0.3">
      <c r="R59" s="5"/>
    </row>
    <row r="75" spans="1:14" ht="18" x14ac:dyDescent="0.35">
      <c r="A75" s="13" t="s">
        <v>41</v>
      </c>
    </row>
    <row r="76" spans="1:14" x14ac:dyDescent="0.3">
      <c r="A76" s="21" t="s">
        <v>42</v>
      </c>
      <c r="B76" s="21"/>
      <c r="C76" s="21"/>
      <c r="D76" s="21"/>
      <c r="E76" s="21"/>
      <c r="F76" s="21"/>
      <c r="G76" s="21"/>
      <c r="H76" s="21"/>
      <c r="I76" s="21"/>
      <c r="J76" s="21"/>
      <c r="K76" s="21"/>
      <c r="L76" s="21"/>
      <c r="M76" s="21"/>
      <c r="N76" s="21"/>
    </row>
    <row r="77" spans="1:14" ht="28.8" customHeight="1" x14ac:dyDescent="0.3">
      <c r="A77" s="22" t="s">
        <v>43</v>
      </c>
      <c r="B77" s="22"/>
      <c r="C77" s="22"/>
      <c r="D77" s="22"/>
      <c r="E77" s="22"/>
      <c r="F77" s="22"/>
      <c r="G77" s="22"/>
      <c r="H77" s="22"/>
      <c r="I77" s="22"/>
      <c r="J77" s="22"/>
      <c r="K77" s="22"/>
      <c r="L77" s="22"/>
      <c r="M77" s="22"/>
      <c r="N77" s="22"/>
    </row>
  </sheetData>
  <mergeCells count="1">
    <mergeCell ref="A77:N77"/>
  </mergeCells>
  <conditionalFormatting sqref="E3:O3 C3:N15">
    <cfRule type="colorScale" priority="5">
      <colorScale>
        <cfvo type="min"/>
        <cfvo type="percentile" val="50"/>
        <cfvo type="max"/>
        <color rgb="FFF8696B"/>
        <color rgb="FFFCFCFF"/>
        <color rgb="FF63BE7B"/>
      </colorScale>
    </cfRule>
  </conditionalFormatting>
  <conditionalFormatting sqref="N41:N42">
    <cfRule type="colorScale" priority="4">
      <colorScale>
        <cfvo type="min"/>
        <cfvo type="percentile" val="50"/>
        <cfvo type="max"/>
        <color rgb="FFF8696B"/>
        <color rgb="FFFFEB84"/>
        <color rgb="FF63BE7B"/>
      </colorScale>
    </cfRule>
  </conditionalFormatting>
  <conditionalFormatting sqref="D18:O18">
    <cfRule type="colorScale" priority="3">
      <colorScale>
        <cfvo type="min"/>
        <cfvo type="percentile" val="50"/>
        <cfvo type="max"/>
        <color rgb="FFF8696B"/>
        <color rgb="FFFFEB84"/>
        <color rgb="FF63BE7B"/>
      </colorScale>
    </cfRule>
  </conditionalFormatting>
  <conditionalFormatting sqref="C4:C15 E3:O3 C3:N14">
    <cfRule type="colorScale" priority="2">
      <colorScale>
        <cfvo type="min"/>
        <cfvo type="percentile" val="50"/>
        <cfvo type="max"/>
        <color rgb="FFF8696B"/>
        <color rgb="FFFFEB84"/>
        <color rgb="FF63BE7B"/>
      </colorScale>
    </cfRule>
  </conditionalFormatting>
  <conditionalFormatting sqref="C3:O15">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D3:O14"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 revenue</vt:lpstr>
      <vt:lpstr>Weekly revenue per customer</vt:lpstr>
      <vt:lpstr>Cumulat. revenue per 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Silvija Bendoraitytė</dc:creator>
  <cp:lastModifiedBy>Silvija Bendoraitytė</cp:lastModifiedBy>
  <dcterms:created xsi:type="dcterms:W3CDTF">2022-07-19T20:15:55Z</dcterms:created>
  <dcterms:modified xsi:type="dcterms:W3CDTF">2022-07-21T16:30:06Z</dcterms:modified>
</cp:coreProperties>
</file>