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Users\User\OneDrive\Documents\Tarc\Degree\Year 3 Sem 1\Mathematical &amp; Statistical Software\Assignment 1\"/>
    </mc:Choice>
  </mc:AlternateContent>
  <xr:revisionPtr revIDLastSave="0" documentId="13_ncr:1_{D43472EF-2281-4FFF-9B93-7F96850974F5}" xr6:coauthVersionLast="47" xr6:coauthVersionMax="47" xr10:uidLastSave="{00000000-0000-0000-0000-000000000000}"/>
  <bookViews>
    <workbookView xWindow="-108" yWindow="-108" windowWidth="23256" windowHeight="12576" xr2:uid="{A460F3A1-F045-45E1-A4AE-6C17E15717B4}"/>
  </bookViews>
  <sheets>
    <sheet name="Income Tax Calculator" sheetId="1" r:id="rId1"/>
    <sheet name="Income Tax Rate" sheetId="2" state="hidden"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1" l="1"/>
  <c r="H16" i="1"/>
  <c r="H12" i="1"/>
  <c r="H8" i="1"/>
  <c r="H14" i="1"/>
  <c r="H32" i="1"/>
  <c r="H39" i="1"/>
  <c r="H38" i="1"/>
  <c r="H35" i="1"/>
  <c r="H26" i="1"/>
  <c r="H37" i="1"/>
  <c r="H29" i="1"/>
  <c r="H28" i="1"/>
  <c r="H27" i="1"/>
  <c r="H25" i="1"/>
  <c r="H24" i="1"/>
  <c r="H23" i="1"/>
  <c r="H22" i="1"/>
  <c r="H21" i="1"/>
  <c r="H19" i="1"/>
  <c r="H18" i="1"/>
  <c r="H17" i="1"/>
  <c r="H11" i="1"/>
  <c r="H41" i="1" l="1"/>
  <c r="H42" i="1" s="1"/>
  <c r="G3" i="2" s="1"/>
  <c r="G4" i="2" l="1"/>
  <c r="G5" i="2" s="1"/>
  <c r="G6" i="2" l="1"/>
  <c r="G7" i="2" s="1"/>
  <c r="G8" i="2" s="1"/>
  <c r="H4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C11" authorId="0" shapeId="0" xr:uid="{A30287C9-504F-4688-A34A-692AA203BD8D}">
      <text>
        <r>
          <rPr>
            <sz val="10"/>
            <color indexed="9"/>
            <rFont val="Bahnschrift SemiLight"/>
            <family val="2"/>
          </rPr>
          <t xml:space="preserve">Select </t>
        </r>
        <r>
          <rPr>
            <i/>
            <sz val="10"/>
            <color indexed="9"/>
            <rFont val="Bahnschrift SemiLight"/>
            <family val="2"/>
          </rPr>
          <t>Yes</t>
        </r>
        <r>
          <rPr>
            <sz val="10"/>
            <color indexed="9"/>
            <rFont val="Bahnschrift SemiLight"/>
            <family val="2"/>
          </rPr>
          <t xml:space="preserve"> if you have any disabilities for tax relief of 6,000 </t>
        </r>
      </text>
    </comment>
    <comment ref="C12" authorId="0" shapeId="0" xr:uid="{72B9D9E2-FF9C-4E6B-BCB9-EE2130D39F2D}">
      <text>
        <r>
          <rPr>
            <sz val="10"/>
            <color indexed="9"/>
            <rFont val="Bahnschrift SemiLight"/>
            <family val="2"/>
          </rPr>
          <t xml:space="preserve">Select </t>
        </r>
        <r>
          <rPr>
            <i/>
            <sz val="10"/>
            <color indexed="9"/>
            <rFont val="Bahnschrift SemiLight"/>
            <family val="2"/>
          </rPr>
          <t>Yes</t>
        </r>
        <r>
          <rPr>
            <sz val="10"/>
            <color indexed="9"/>
            <rFont val="Bahnschrift SemiLight"/>
            <family val="2"/>
          </rPr>
          <t xml:space="preserve"> if your husband / wife has any disabilities for tax relief of 3,500</t>
        </r>
      </text>
    </comment>
    <comment ref="C13" authorId="0" shapeId="0" xr:uid="{F440A96F-8D65-4F85-887B-B4F2D199494A}">
      <text>
        <r>
          <rPr>
            <sz val="10"/>
            <color indexed="9"/>
            <rFont val="Bahnschrift SemiLight"/>
            <family val="2"/>
          </rPr>
          <t>Payment of alimony 
to former wife</t>
        </r>
      </text>
    </comment>
    <comment ref="C14" authorId="0" shapeId="0" xr:uid="{BD3A8C19-1C33-44B0-BE51-7F8AD8A72D84}">
      <text>
        <r>
          <rPr>
            <sz val="10"/>
            <color indexed="9"/>
            <rFont val="Bahnschrift SemiLight"/>
            <family val="2"/>
          </rPr>
          <t xml:space="preserve">     </t>
        </r>
        <r>
          <rPr>
            <sz val="9"/>
            <color indexed="9"/>
            <rFont val="Bahnschrift SemiLight"/>
            <family val="2"/>
          </rPr>
          <t xml:space="preserve">Life insurance and EPF </t>
        </r>
        <r>
          <rPr>
            <b/>
            <sz val="9"/>
            <color indexed="9"/>
            <rFont val="Bahnschrift SemiLight"/>
            <family val="2"/>
          </rPr>
          <t>INCLUDING</t>
        </r>
        <r>
          <rPr>
            <sz val="9"/>
            <color indexed="9"/>
            <rFont val="Bahnschrift SemiLight"/>
            <family val="2"/>
          </rPr>
          <t xml:space="preserve"> not through salary deduction
      For pensionable public servant category
      - Life insurance premium
      </t>
        </r>
        <r>
          <rPr>
            <b/>
            <sz val="9"/>
            <color indexed="9"/>
            <rFont val="Bahnschrift SemiLight"/>
            <family val="2"/>
          </rPr>
          <t>OTHER</t>
        </r>
        <r>
          <rPr>
            <sz val="9"/>
            <color indexed="9"/>
            <rFont val="Bahnschrift SemiLight"/>
            <family val="2"/>
          </rPr>
          <t xml:space="preserve"> than pensionable public servant category 
      - Life insurance premium (</t>
        </r>
        <r>
          <rPr>
            <b/>
            <sz val="9"/>
            <color indexed="9"/>
            <rFont val="Bahnschrift SemiLight"/>
            <family val="2"/>
          </rPr>
          <t>Restrited to RM3,000</t>
        </r>
        <r>
          <rPr>
            <sz val="9"/>
            <color indexed="9"/>
            <rFont val="Bahnschrift SemiLight"/>
            <family val="2"/>
          </rPr>
          <t>)
      - Contribution to EPF / approved scheme (</t>
        </r>
        <r>
          <rPr>
            <b/>
            <sz val="9"/>
            <color indexed="9"/>
            <rFont val="Bahnschrift SemiLight"/>
            <family val="2"/>
          </rPr>
          <t>Restrited to RM4,000</t>
        </r>
        <r>
          <rPr>
            <sz val="9"/>
            <color indexed="9"/>
            <rFont val="Bahnschrift SemiLight"/>
            <family val="2"/>
          </rPr>
          <t xml:space="preserve">) </t>
        </r>
      </text>
    </comment>
    <comment ref="C16" authorId="0" shapeId="0" xr:uid="{30FB3A88-23DB-460C-A45F-7017E8B88B7D}">
      <text>
        <r>
          <rPr>
            <sz val="10"/>
            <color indexed="9"/>
            <rFont val="Bahnschrift SemiLight"/>
            <family val="2"/>
          </rPr>
          <t>Deffered Annuity and Private Retirement Scheme 
(PRS) - with effect from year assessment 
 2012 until year assessment 2021</t>
        </r>
      </text>
    </comment>
    <comment ref="C17" authorId="0" shapeId="0" xr:uid="{19C9A219-C28B-4C3F-9448-243B913782D4}">
      <text>
        <r>
          <rPr>
            <sz val="10"/>
            <color indexed="9"/>
            <rFont val="Bahnschrift SemiLight"/>
            <family val="2"/>
          </rPr>
          <t>Education and medical insurance 
(</t>
        </r>
        <r>
          <rPr>
            <b/>
            <sz val="10"/>
            <color indexed="9"/>
            <rFont val="Bahnschrift SemiLight"/>
            <family val="2"/>
          </rPr>
          <t>INCLUDING</t>
        </r>
        <r>
          <rPr>
            <sz val="10"/>
            <color indexed="9"/>
            <rFont val="Bahnschrift SemiLight"/>
            <family val="2"/>
          </rPr>
          <t xml:space="preserve"> not through salary deduction)</t>
        </r>
      </text>
    </comment>
    <comment ref="C18" authorId="0" shapeId="0" xr:uid="{5B954765-7E18-4106-9064-09F4FE8FA65A}">
      <text>
        <r>
          <rPr>
            <sz val="10"/>
            <color indexed="9"/>
            <rFont val="Bahnschrift SemiLight"/>
            <family val="2"/>
          </rPr>
          <t>Contribution to the Social Security Organization (SOCSO)</t>
        </r>
      </text>
    </comment>
    <comment ref="C19" authorId="0" shapeId="0" xr:uid="{088C3E38-7346-4B6F-902E-FB0C3D7B0132}">
      <text>
        <r>
          <rPr>
            <sz val="10"/>
            <color indexed="9"/>
            <rFont val="Bahnschrift SemiLight"/>
            <family val="2"/>
          </rPr>
          <t xml:space="preserve"> Payment of accommodation at premises registered with the Commissioner of Tourism and entrance fee to a tourist attraction
(</t>
        </r>
        <r>
          <rPr>
            <b/>
            <sz val="10"/>
            <color indexed="9"/>
            <rFont val="Bahnschrift SemiLight"/>
            <family val="2"/>
          </rPr>
          <t>Incurred on or after 1st March 2020</t>
        </r>
        <r>
          <rPr>
            <sz val="10"/>
            <color indexed="9"/>
            <rFont val="Bahnschrift SemiLight"/>
            <family val="2"/>
          </rPr>
          <t>)</t>
        </r>
      </text>
    </comment>
    <comment ref="C21" authorId="0" shapeId="0" xr:uid="{C9E035F7-61EC-4CF3-854B-439DA286B799}">
      <text>
        <r>
          <rPr>
            <sz val="10"/>
            <color indexed="9"/>
            <rFont val="Bahnschrift SemiLight"/>
            <family val="2"/>
          </rPr>
          <t>Basic supporting equipment for 
disabled self, spouse, child or parent</t>
        </r>
      </text>
    </comment>
    <comment ref="C22" authorId="0" shapeId="0" xr:uid="{760AA4C4-C0CF-441E-BFE9-9A64C93908A4}">
      <text>
        <r>
          <rPr>
            <sz val="10"/>
            <color indexed="9"/>
            <rFont val="Bahnschrift SemiLight"/>
            <family val="2"/>
          </rPr>
          <t xml:space="preserve">      </t>
        </r>
        <r>
          <rPr>
            <sz val="9"/>
            <color indexed="9"/>
            <rFont val="Bahnschrift SemiLight"/>
            <family val="2"/>
          </rPr>
          <t>i.  Other than a degree at masters or doctorate level - Course of 
          study in law, accounting, islamic financing, technical, vocational, 
          industrial, scientific or technology
      ii. Degree at masters or doctorate level - Any course of study</t>
        </r>
      </text>
    </comment>
    <comment ref="C23" authorId="0" shapeId="0" xr:uid="{5F2DC79D-43CC-4EE2-8776-C2E0AC8AA680}">
      <text>
        <r>
          <rPr>
            <sz val="9"/>
            <color indexed="9"/>
            <rFont val="Bahnschrift SemiLight"/>
            <family val="2"/>
          </rPr>
          <t xml:space="preserve">       Expenses for the use / benefit of self, spouse or child
       i.   Purchase of books / journals / magazines / printed newspapers /
            other similar publications (</t>
        </r>
        <r>
          <rPr>
            <b/>
            <sz val="9"/>
            <color indexed="9"/>
            <rFont val="Bahnschrift SemiLight"/>
            <family val="2"/>
          </rPr>
          <t>Not banned</t>
        </r>
        <r>
          <rPr>
            <sz val="9"/>
            <color indexed="9"/>
            <rFont val="Bahnschrift SemiLight"/>
            <family val="2"/>
          </rPr>
          <t xml:space="preserve"> reading materials)
       ii.  Purchase of personal computer, smartphone or tablet 
            (</t>
        </r>
        <r>
          <rPr>
            <b/>
            <sz val="9"/>
            <color indexed="9"/>
            <rFont val="Bahnschrift SemiLight"/>
            <family val="2"/>
          </rPr>
          <t>Not for business use</t>
        </r>
        <r>
          <rPr>
            <sz val="9"/>
            <color indexed="9"/>
            <rFont val="Bahnschrift SemiLight"/>
            <family val="2"/>
          </rPr>
          <t>)
       iii. Purchase of sports equipment for sports activity defined under the 
            Sports Development Act 1997 and payment of gym membership
       iv. Payment of monthly bill for internet subscription (Under own name)</t>
        </r>
      </text>
    </comment>
    <comment ref="C24" authorId="0" shapeId="0" xr:uid="{20F45027-4757-4B0D-A51A-7C40688F88CA}">
      <text>
        <r>
          <rPr>
            <sz val="9"/>
            <color indexed="9"/>
            <rFont val="Bahnschrift SemiLight"/>
            <family val="2"/>
          </rPr>
          <t>Purchase of personal computer, smartphone or tablet 
for self, spouse or child and not for business use
(</t>
        </r>
        <r>
          <rPr>
            <b/>
            <sz val="9"/>
            <color indexed="9"/>
            <rFont val="Bahnschrift SemiLight"/>
            <family val="2"/>
          </rPr>
          <t>Additional deduction</t>
        </r>
        <r>
          <rPr>
            <sz val="9"/>
            <color indexed="9"/>
            <rFont val="Bahnschrift SemiLight"/>
            <family val="2"/>
          </rPr>
          <t xml:space="preserve"> for purchase made within the 
period of </t>
        </r>
        <r>
          <rPr>
            <b/>
            <sz val="9"/>
            <color indexed="9"/>
            <rFont val="Bahnschrift SemiLight"/>
            <family val="2"/>
          </rPr>
          <t>1st June 2020</t>
        </r>
        <r>
          <rPr>
            <sz val="9"/>
            <color indexed="9"/>
            <rFont val="Bahnschrift SemiLight"/>
            <family val="2"/>
          </rPr>
          <t xml:space="preserve"> to </t>
        </r>
        <r>
          <rPr>
            <b/>
            <sz val="9"/>
            <color indexed="9"/>
            <rFont val="Bahnschrift SemiLight"/>
            <family val="2"/>
          </rPr>
          <t>31st December 2020</t>
        </r>
        <r>
          <rPr>
            <sz val="9"/>
            <color indexed="9"/>
            <rFont val="Bahnschrift SemiLight"/>
            <family val="2"/>
          </rPr>
          <t>)</t>
        </r>
      </text>
    </comment>
    <comment ref="C25" authorId="0" shapeId="0" xr:uid="{0540E278-850D-4D18-A948-83B0CB52E4CA}">
      <text>
        <r>
          <rPr>
            <sz val="10"/>
            <color indexed="9"/>
            <rFont val="Bahnschrift SemiLight"/>
            <family val="2"/>
          </rPr>
          <t xml:space="preserve"> Child care fees to a registered child care centre / kindergarten for a child aged 6 years and below</t>
        </r>
      </text>
    </comment>
    <comment ref="C26" authorId="0" shapeId="0" xr:uid="{822C5D9A-B0C0-4512-8FC1-C77BEDE8C19F}">
      <text>
        <r>
          <rPr>
            <sz val="10"/>
            <color indexed="9"/>
            <rFont val="Bahnschrift SemiLight"/>
            <family val="2"/>
          </rPr>
          <t xml:space="preserve">Net deposit in Skim Simpanan Pendidikan Nasional 
(Total deposit in 2020 </t>
        </r>
        <r>
          <rPr>
            <b/>
            <sz val="10"/>
            <color indexed="9"/>
            <rFont val="Bahnschrift SemiLight"/>
            <family val="2"/>
          </rPr>
          <t>MINUS</t>
        </r>
        <r>
          <rPr>
            <sz val="10"/>
            <color indexed="9"/>
            <rFont val="Bahnschrift SemiLight"/>
            <family val="2"/>
          </rPr>
          <t xml:space="preserve"> total withdrawal in 2020)</t>
        </r>
      </text>
    </comment>
    <comment ref="C27" authorId="0" shapeId="0" xr:uid="{E8AD1059-F80E-4174-AB00-6FFC5528F89C}">
      <text>
        <r>
          <rPr>
            <sz val="10"/>
            <color indexed="9"/>
            <rFont val="Bahnschrift SemiLight"/>
            <family val="2"/>
          </rPr>
          <t>Tax relief of 2,000 for each unmarried 
child and under the age of 18 years old</t>
        </r>
      </text>
    </comment>
    <comment ref="C28" authorId="0" shapeId="0" xr:uid="{936D7E93-39D5-4885-808B-A4585AD54675}">
      <text>
        <r>
          <rPr>
            <sz val="10"/>
            <color indexed="9"/>
            <rFont val="Bahnschrift SemiLight"/>
            <family val="2"/>
          </rPr>
          <t>Tax relief of 2,000 for each unmarried child of 18 years and 
above who is receiving full time education ("A Level", 
certificate, matriculation or preparatory courses)</t>
        </r>
      </text>
    </comment>
    <comment ref="C29" authorId="0" shapeId="0" xr:uid="{7A94602C-533C-4E7F-A456-D38E240A8207}">
      <text>
        <r>
          <rPr>
            <sz val="9"/>
            <color indexed="9"/>
            <rFont val="Bahnschrift SemiLight"/>
            <family val="2"/>
          </rPr>
          <t xml:space="preserve">        Tax relief of 8,000 for each unmarried child of 18 years and above
        i.   Receiving further education in Malaysia in respect of an award of 
             diploma or higher (excluding matriculation / preparatory courses)
        ii.  Receiving further education outside Malaysia in respect of an 
             award of degree or its equivalent (including Master or Doctorate)
        iii. The instruction and educational establishment shall be approved 
             by the relevant government authority</t>
        </r>
      </text>
    </comment>
    <comment ref="C31" authorId="0" shapeId="0" xr:uid="{71D561AB-7FD5-48F0-BD69-1D0FAD116C5E}">
      <text>
        <r>
          <rPr>
            <sz val="10"/>
            <color indexed="9"/>
            <rFont val="Bahnschrift SemiLight"/>
            <family val="2"/>
          </rPr>
          <t>Medical Treatment, special needs and carer expenses for 
parents (Medical condition certified by medical practitioner)</t>
        </r>
      </text>
    </comment>
    <comment ref="F31" authorId="0" shapeId="0" xr:uid="{56BBC833-A2CC-4F4C-9B1C-6D24E02C4DF5}">
      <text>
        <r>
          <rPr>
            <sz val="9"/>
            <color indexed="9"/>
            <rFont val="Bahnschrift SemiLight"/>
            <family val="2"/>
          </rPr>
          <t>If there is no such expenses, do not need to 
enter any value, choose parent relief instead.</t>
        </r>
      </text>
    </comment>
    <comment ref="C33" authorId="0" shapeId="0" xr:uid="{AA078AB1-3070-4648-AD95-9EA2CAD8140F}">
      <text>
        <r>
          <rPr>
            <sz val="10"/>
            <color indexed="9"/>
            <rFont val="Bahnschrift SemiLight"/>
            <family val="2"/>
          </rPr>
          <t xml:space="preserve">      - Restricted to 1,500 for only one mother
      - Restricted to 1,500 for only one father</t>
        </r>
      </text>
    </comment>
    <comment ref="C34" authorId="0" shapeId="0" xr:uid="{E5BE9EB2-012D-4B43-8AF1-78CB5BE1EFF9}">
      <text>
        <r>
          <rPr>
            <sz val="10"/>
            <color indexed="9"/>
            <rFont val="Bahnschrift SemiLight"/>
            <family val="2"/>
          </rPr>
          <t xml:space="preserve"> Medical expenses for serious diseases 
for self, spouse or child</t>
        </r>
      </text>
    </comment>
    <comment ref="C35" authorId="0" shapeId="0" xr:uid="{2537A7CF-BBC2-436B-9E41-CA91247AC106}">
      <text>
        <r>
          <rPr>
            <sz val="10"/>
            <color indexed="9"/>
            <rFont val="Bahnschrift SemiLight"/>
            <family val="2"/>
          </rPr>
          <t>Medical expenses for fertility 
treatment for self and spouse</t>
        </r>
      </text>
    </comment>
    <comment ref="C36" authorId="0" shapeId="0" xr:uid="{9651CE36-3D92-4F16-BC98-1655C4060A68}">
      <text>
        <r>
          <rPr>
            <sz val="10"/>
            <color indexed="9"/>
            <rFont val="Bahnschrift SemiLight"/>
            <family val="2"/>
          </rPr>
          <t>Complete medical examination 
for self, spouse, child</t>
        </r>
      </text>
    </comment>
    <comment ref="C37" authorId="0" shapeId="0" xr:uid="{21F3D108-154F-4627-ABDE-1F9E07AAC9FD}">
      <text>
        <r>
          <rPr>
            <sz val="10"/>
            <color indexed="9"/>
            <rFont val="Bahnschrift SemiLight"/>
            <family val="2"/>
          </rPr>
          <t>Purchase of breastfeeding equipment for own use for 
a child aged 2 years and below (Deduction allowed 
once in every 2 years of assessment)</t>
        </r>
      </text>
    </comment>
    <comment ref="C38" authorId="0" shapeId="0" xr:uid="{1D16FC64-CBDF-45E5-9712-99F78A543E4B}">
      <text>
        <r>
          <rPr>
            <sz val="10"/>
            <color indexed="9"/>
            <rFont val="Bahnschrift SemiLight"/>
            <family val="2"/>
          </rPr>
          <t>Tax relief of 6,000 for each 
disabled child</t>
        </r>
      </text>
    </comment>
    <comment ref="C39" authorId="0" shapeId="0" xr:uid="{1B28EFAA-035B-4FB9-B7D7-26E06F3CEEEE}">
      <text>
        <r>
          <rPr>
            <b/>
            <sz val="9"/>
            <color indexed="9"/>
            <rFont val="Bahnschrift SemiLight"/>
            <family val="2"/>
          </rPr>
          <t>Additional exemption</t>
        </r>
        <r>
          <rPr>
            <sz val="9"/>
            <color indexed="9"/>
            <rFont val="Bahnschrift SemiLight"/>
            <family val="2"/>
          </rPr>
          <t xml:space="preserve"> of RM8,000 disable child age 18 years old 
and above, not married and persuing diplomas or above qualification 
in Malaysia @ bachelor degree or above outside Malaysia in 
program and in Higher Education Institute that is accredited by 
related Government authorities</t>
        </r>
      </text>
    </comment>
  </commentList>
</comments>
</file>

<file path=xl/sharedStrings.xml><?xml version="1.0" encoding="utf-8"?>
<sst xmlns="http://schemas.openxmlformats.org/spreadsheetml/2006/main" count="100" uniqueCount="72">
  <si>
    <t>Amount (RM)</t>
  </si>
  <si>
    <t>Rate (%)</t>
  </si>
  <si>
    <t>Tax (RM)</t>
  </si>
  <si>
    <t xml:space="preserve"> Income Rate Charged:</t>
  </si>
  <si>
    <t xml:space="preserve"> Amount Left (RM):</t>
  </si>
  <si>
    <t xml:space="preserve"> Tax for Amount Left (RM):</t>
  </si>
  <si>
    <t xml:space="preserve"> Income Tax Charged (RM):</t>
  </si>
  <si>
    <t xml:space="preserve"> Tax Before (RM):</t>
  </si>
  <si>
    <t xml:space="preserve">  Income Tax Rate</t>
  </si>
  <si>
    <t>or</t>
  </si>
  <si>
    <t xml:space="preserve"> </t>
  </si>
  <si>
    <t xml:space="preserve"> Income Text Filling</t>
  </si>
  <si>
    <t>Income Information</t>
  </si>
  <si>
    <t xml:space="preserve">    Gross Income after KWSP deduction (RM) </t>
  </si>
  <si>
    <t xml:space="preserve"> Self Relief</t>
  </si>
  <si>
    <t>Tax Relief - General Detail</t>
  </si>
  <si>
    <t>Tax Relief - Family Detail</t>
  </si>
  <si>
    <t>Tax Relief - Medical Detail</t>
  </si>
  <si>
    <t xml:space="preserve"> or</t>
  </si>
  <si>
    <t>No</t>
  </si>
  <si>
    <t xml:space="preserve">Enter the Amount: </t>
  </si>
  <si>
    <r>
      <rPr>
        <sz val="8"/>
        <color theme="1"/>
        <rFont val="Bahnschrift SemiLight SemiConde"/>
        <family val="2"/>
      </rPr>
      <t>Restricted</t>
    </r>
    <r>
      <rPr>
        <sz val="10"/>
        <color theme="1"/>
        <rFont val="Bahnschrift SemiLight SemiConde"/>
        <family val="2"/>
      </rPr>
      <t xml:space="preserve">
</t>
    </r>
    <r>
      <rPr>
        <sz val="12"/>
        <color theme="1"/>
        <rFont val="Bahnschrift SemiLight SemiConde"/>
        <family val="2"/>
      </rPr>
      <t>4000</t>
    </r>
  </si>
  <si>
    <r>
      <rPr>
        <sz val="8"/>
        <color theme="1"/>
        <rFont val="Bahnschrift SemiLight SemiConde"/>
        <family val="2"/>
      </rPr>
      <t>Restricted</t>
    </r>
    <r>
      <rPr>
        <sz val="10"/>
        <color theme="1"/>
        <rFont val="Bahnschrift SemiLight SemiConde"/>
        <family val="2"/>
      </rPr>
      <t xml:space="preserve">
</t>
    </r>
    <r>
      <rPr>
        <sz val="12"/>
        <color theme="1"/>
        <rFont val="Bahnschrift SemiLight SemiConde"/>
        <family val="2"/>
      </rPr>
      <t>7000</t>
    </r>
  </si>
  <si>
    <r>
      <t xml:space="preserve">Restricted
</t>
    </r>
    <r>
      <rPr>
        <sz val="12"/>
        <color theme="1"/>
        <rFont val="Bahnschrift SemiLight SemiConde"/>
        <family val="2"/>
      </rPr>
      <t>3000</t>
    </r>
  </si>
  <si>
    <r>
      <rPr>
        <sz val="8"/>
        <color theme="1"/>
        <rFont val="Bahnschrift SemiLight SemiConde"/>
        <family val="2"/>
      </rPr>
      <t>Restricted</t>
    </r>
    <r>
      <rPr>
        <sz val="10"/>
        <color theme="1"/>
        <rFont val="Bahnschrift SemiLight SemiConde"/>
        <family val="2"/>
      </rPr>
      <t xml:space="preserve">
</t>
    </r>
    <r>
      <rPr>
        <sz val="12"/>
        <color theme="1"/>
        <rFont val="Bahnschrift SemiLight SemiConde"/>
        <family val="2"/>
      </rPr>
      <t>250</t>
    </r>
  </si>
  <si>
    <r>
      <rPr>
        <sz val="8"/>
        <color theme="1"/>
        <rFont val="Bahnschrift SemiLight SemiConde"/>
        <family val="2"/>
      </rPr>
      <t>Restricted</t>
    </r>
    <r>
      <rPr>
        <sz val="10"/>
        <color theme="1"/>
        <rFont val="Bahnschrift SemiLight SemiConde"/>
        <family val="2"/>
      </rPr>
      <t xml:space="preserve">
</t>
    </r>
    <r>
      <rPr>
        <sz val="12"/>
        <color theme="1"/>
        <rFont val="Bahnschrift SemiLight SemiConde"/>
        <family val="2"/>
      </rPr>
      <t>1000</t>
    </r>
  </si>
  <si>
    <r>
      <t xml:space="preserve">Restricted
</t>
    </r>
    <r>
      <rPr>
        <sz val="12"/>
        <color theme="1"/>
        <rFont val="Bahnschrift SemiLight SemiConde"/>
        <family val="2"/>
      </rPr>
      <t>6000</t>
    </r>
  </si>
  <si>
    <r>
      <t xml:space="preserve">Restricted
</t>
    </r>
    <r>
      <rPr>
        <sz val="12"/>
        <color theme="1"/>
        <rFont val="Bahnschrift SemiLight SemiConde"/>
        <family val="2"/>
      </rPr>
      <t>7000</t>
    </r>
  </si>
  <si>
    <r>
      <t xml:space="preserve">Restricted
</t>
    </r>
    <r>
      <rPr>
        <sz val="12"/>
        <color theme="1"/>
        <rFont val="Bahnschrift SemiLight SemiConde"/>
        <family val="2"/>
      </rPr>
      <t>2500</t>
    </r>
  </si>
  <si>
    <r>
      <t xml:space="preserve">Restricted
</t>
    </r>
    <r>
      <rPr>
        <sz val="12"/>
        <color theme="1"/>
        <rFont val="Bahnschrift SemiLight SemiConde"/>
        <family val="2"/>
      </rPr>
      <t>8000</t>
    </r>
  </si>
  <si>
    <r>
      <t xml:space="preserve">Restricted
</t>
    </r>
    <r>
      <rPr>
        <sz val="12"/>
        <color theme="1"/>
        <rFont val="Bahnschrift SemiLight SemiConde"/>
        <family val="2"/>
      </rPr>
      <t>5000</t>
    </r>
  </si>
  <si>
    <r>
      <t xml:space="preserve">Restricted
</t>
    </r>
    <r>
      <rPr>
        <sz val="12"/>
        <color theme="1"/>
        <rFont val="Bahnschrift SemiLight SemiConde"/>
        <family val="2"/>
      </rPr>
      <t>1000</t>
    </r>
  </si>
  <si>
    <t>× 2000</t>
  </si>
  <si>
    <t>× 8000</t>
  </si>
  <si>
    <t xml:space="preserve"> Parent Relief</t>
  </si>
  <si>
    <t>× 6000</t>
  </si>
  <si>
    <t>No of Child:</t>
  </si>
  <si>
    <t>Both Parent</t>
  </si>
  <si>
    <t>Summary Detail</t>
  </si>
  <si>
    <t xml:space="preserve">    Total Tax Relief (RM)</t>
  </si>
  <si>
    <r>
      <t xml:space="preserve">    Total Chargeable Income (RM) </t>
    </r>
    <r>
      <rPr>
        <sz val="9"/>
        <color theme="1"/>
        <rFont val="Bahnschrift SemiLight SemiConde"/>
        <family val="2"/>
      </rPr>
      <t>(Gross Income - Total Tax Relief)</t>
    </r>
  </si>
  <si>
    <t xml:space="preserve">    Net Tax Payable (RM)</t>
  </si>
  <si>
    <t xml:space="preserve">   Please fill in the cell with gradient color highlighted :</t>
  </si>
  <si>
    <t xml:space="preserve">Amount of Insurance: </t>
  </si>
  <si>
    <t xml:space="preserve">Amount of EPF: </t>
  </si>
  <si>
    <t xml:space="preserve"> * You may hover on the cell to get more information about the tax relief.</t>
  </si>
  <si>
    <t xml:space="preserve"> * The final amount of income tax will be calculated automatically.</t>
  </si>
  <si>
    <t xml:space="preserve"> Disabled Individual</t>
  </si>
  <si>
    <t xml:space="preserve"> Disabled Spouse</t>
  </si>
  <si>
    <t xml:space="preserve"> Former Spouse Relief</t>
  </si>
  <si>
    <t xml:space="preserve"> Life Insurance Premium and EPF</t>
  </si>
  <si>
    <t xml:space="preserve"> Deffered Annuity and PRS</t>
  </si>
  <si>
    <t xml:space="preserve"> Education and Medical Insurance</t>
  </si>
  <si>
    <t xml:space="preserve"> SOCSO</t>
  </si>
  <si>
    <t xml:space="preserve"> Domestic Travel Expenses</t>
  </si>
  <si>
    <t xml:space="preserve"> Basic Supporting Equipment for Disabled</t>
  </si>
  <si>
    <t xml:space="preserve"> Education Fees for Self</t>
  </si>
  <si>
    <t xml:space="preserve"> Lifestyle</t>
  </si>
  <si>
    <t xml:space="preserve"> Lifestyle (Additional)</t>
  </si>
  <si>
    <t xml:space="preserve"> Child Care and Kindergarten Fees</t>
  </si>
  <si>
    <t xml:space="preserve"> Deposit in SSPN</t>
  </si>
  <si>
    <r>
      <t xml:space="preserve"> Unmarried Child (</t>
    </r>
    <r>
      <rPr>
        <sz val="12"/>
        <color theme="1"/>
        <rFont val="Bahnschrift SemiLight"/>
        <family val="2"/>
      </rPr>
      <t>˂ 18</t>
    </r>
    <r>
      <rPr>
        <sz val="12"/>
        <color theme="1"/>
        <rFont val="Bahnschrift SemiLight SemiConde"/>
        <family val="2"/>
      </rPr>
      <t>)</t>
    </r>
  </si>
  <si>
    <r>
      <t xml:space="preserve"> Child for "A Level" </t>
    </r>
    <r>
      <rPr>
        <sz val="12"/>
        <color theme="1"/>
        <rFont val="Bahnschrift SemiLight"/>
        <family val="2"/>
      </rPr>
      <t>(≥ 18)</t>
    </r>
  </si>
  <si>
    <t xml:space="preserve"> Child for Diploma or Higher (≥ 18)</t>
  </si>
  <si>
    <t xml:space="preserve"> Parental Care Medical Expenses</t>
  </si>
  <si>
    <t xml:space="preserve"> Serious Diseases</t>
  </si>
  <si>
    <t xml:space="preserve"> Fertility Treatment</t>
  </si>
  <si>
    <r>
      <t xml:space="preserve"> Medical Examination (</t>
    </r>
    <r>
      <rPr>
        <b/>
        <sz val="12"/>
        <color theme="1"/>
        <rFont val="Bahnschrift SemiLight SemiConde"/>
        <family val="2"/>
      </rPr>
      <t>Restricted to 500</t>
    </r>
    <r>
      <rPr>
        <sz val="12"/>
        <color theme="1"/>
        <rFont val="Bahnschrift SemiLight SemiConde"/>
        <family val="2"/>
      </rPr>
      <t xml:space="preserve">) </t>
    </r>
  </si>
  <si>
    <t xml:space="preserve"> Breastfeeding Equipment</t>
  </si>
  <si>
    <t xml:space="preserve"> Disabled Child</t>
  </si>
  <si>
    <t xml:space="preserve"> Disabled Child for Diplomas or Higher</t>
  </si>
  <si>
    <t xml:space="preserve"> Total Chargeable Income (RM):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</si>
</sst>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1"/>
      <name val="Bahnschrift SemiLight Condensed"/>
      <family val="2"/>
    </font>
    <font>
      <sz val="11"/>
      <color theme="1"/>
      <name val="Bahnschrift SemiLight Condensed"/>
      <family val="2"/>
    </font>
    <font>
      <sz val="11"/>
      <color theme="0"/>
      <name val="Bahnschrift SemiLight Condensed"/>
      <family val="2"/>
    </font>
    <font>
      <sz val="8"/>
      <color theme="1"/>
      <name val="Bahnschrift SemiLight Condensed"/>
      <family val="2"/>
    </font>
    <font>
      <sz val="11"/>
      <color theme="1"/>
      <name val="Bahnschrift SemiLight SemiConde"/>
      <family val="2"/>
    </font>
    <font>
      <sz val="12"/>
      <color theme="1"/>
      <name val="Bahnschrift SemiLight SemiConde"/>
      <family val="2"/>
    </font>
    <font>
      <b/>
      <sz val="12"/>
      <color theme="1"/>
      <name val="Bahnschrift SemiLight SemiConde"/>
      <family val="2"/>
    </font>
    <font>
      <sz val="12"/>
      <color theme="0" tint="-4.9989318521683403E-2"/>
      <name val="Bahnschrift SemiLight SemiConde"/>
      <family val="2"/>
    </font>
    <font>
      <sz val="12"/>
      <color theme="0"/>
      <name val="Bahnschrift SemiLight SemiConde"/>
      <family val="2"/>
    </font>
    <font>
      <b/>
      <sz val="10"/>
      <color theme="1"/>
      <name val="Bahnschrift SemiLight SemiConde"/>
      <family val="2"/>
    </font>
    <font>
      <u/>
      <sz val="11"/>
      <color theme="10"/>
      <name val="Calibri"/>
      <family val="2"/>
      <scheme val="minor"/>
    </font>
    <font>
      <sz val="10"/>
      <color indexed="9"/>
      <name val="Bahnschrift SemiLight"/>
      <family val="2"/>
    </font>
    <font>
      <i/>
      <sz val="10"/>
      <color indexed="9"/>
      <name val="Bahnschrift SemiLight"/>
      <family val="2"/>
    </font>
    <font>
      <b/>
      <sz val="10"/>
      <color indexed="9"/>
      <name val="Bahnschrift SemiLight"/>
      <family val="2"/>
    </font>
    <font>
      <sz val="9"/>
      <color indexed="9"/>
      <name val="Bahnschrift SemiLight"/>
      <family val="2"/>
    </font>
    <font>
      <b/>
      <sz val="9"/>
      <color indexed="9"/>
      <name val="Bahnschrift SemiLight"/>
      <family val="2"/>
    </font>
    <font>
      <sz val="12"/>
      <color theme="1"/>
      <name val="Bahnschrift SemiLight"/>
      <family val="2"/>
    </font>
    <font>
      <sz val="12"/>
      <color theme="1" tint="4.9989318521683403E-2"/>
      <name val="Bahnschrift SemiLight SemiConde"/>
      <family val="2"/>
    </font>
    <font>
      <sz val="12"/>
      <color theme="2" tint="-0.749992370372631"/>
      <name val="Bahnschrift SemiLight SemiConde"/>
      <family val="2"/>
    </font>
    <font>
      <sz val="10"/>
      <color theme="1"/>
      <name val="Bahnschrift SemiLight SemiConde"/>
      <family val="2"/>
    </font>
    <font>
      <sz val="8"/>
      <color theme="1"/>
      <name val="Bahnschrift SemiLight SemiConde"/>
      <family val="2"/>
    </font>
    <font>
      <sz val="10"/>
      <color theme="2" tint="-0.749992370372631"/>
      <name val="Calibri"/>
      <family val="2"/>
    </font>
    <font>
      <sz val="9"/>
      <color theme="1"/>
      <name val="Bahnschrift SemiLight SemiConde"/>
      <family val="2"/>
    </font>
  </fonts>
  <fills count="9">
    <fill>
      <patternFill patternType="none"/>
    </fill>
    <fill>
      <patternFill patternType="gray125"/>
    </fill>
    <fill>
      <patternFill patternType="solid">
        <fgColor theme="1" tint="0.14999847407452621"/>
        <bgColor indexed="64"/>
      </patternFill>
    </fill>
    <fill>
      <patternFill patternType="solid">
        <fgColor theme="0" tint="-0.14999847407452621"/>
        <bgColor indexed="64"/>
      </patternFill>
    </fill>
    <fill>
      <patternFill patternType="solid">
        <fgColor theme="0"/>
        <bgColor indexed="64"/>
      </patternFill>
    </fill>
    <fill>
      <patternFill patternType="solid">
        <fgColor theme="1" tint="0.249977111117893"/>
        <bgColor indexed="64"/>
      </patternFill>
    </fill>
    <fill>
      <patternFill patternType="solid">
        <fgColor theme="1" tint="0.499984740745262"/>
        <bgColor indexed="64"/>
      </patternFill>
    </fill>
    <fill>
      <patternFill patternType="solid">
        <fgColor theme="0" tint="-4.9989318521683403E-2"/>
        <bgColor indexed="64"/>
      </patternFill>
    </fill>
    <fill>
      <gradientFill degree="45">
        <stop position="0">
          <color rgb="FFF1FDFA"/>
        </stop>
        <stop position="1">
          <color rgb="FFDBE1FD"/>
        </stop>
      </gradientFill>
    </fill>
  </fills>
  <borders count="34">
    <border>
      <left/>
      <right/>
      <top/>
      <bottom/>
      <diagonal/>
    </border>
    <border>
      <left/>
      <right style="thin">
        <color theme="2" tint="-0.499984740745262"/>
      </right>
      <top/>
      <bottom/>
      <diagonal/>
    </border>
    <border>
      <left/>
      <right/>
      <top/>
      <bottom style="thin">
        <color theme="1" tint="0.249977111117893"/>
      </bottom>
      <diagonal/>
    </border>
    <border>
      <left/>
      <right/>
      <top style="thin">
        <color theme="1" tint="0.249977111117893"/>
      </top>
      <bottom style="thin">
        <color theme="1" tint="0.249977111117893"/>
      </bottom>
      <diagonal/>
    </border>
    <border>
      <left style="thin">
        <color theme="2" tint="-0.499984740745262"/>
      </left>
      <right style="thin">
        <color theme="2" tint="-0.499984740745262"/>
      </right>
      <top/>
      <bottom/>
      <diagonal/>
    </border>
    <border>
      <left/>
      <right/>
      <top/>
      <bottom style="thin">
        <color theme="2" tint="-0.499984740745262"/>
      </bottom>
      <diagonal/>
    </border>
    <border>
      <left style="medium">
        <color theme="2" tint="-0.499984740745262"/>
      </left>
      <right/>
      <top style="medium">
        <color theme="2" tint="-0.499984740745262"/>
      </top>
      <bottom style="medium">
        <color theme="2" tint="-0.499984740745262"/>
      </bottom>
      <diagonal/>
    </border>
    <border>
      <left/>
      <right style="medium">
        <color theme="2" tint="-0.499984740745262"/>
      </right>
      <top style="medium">
        <color theme="2" tint="-0.499984740745262"/>
      </top>
      <bottom style="medium">
        <color theme="2" tint="-0.499984740745262"/>
      </bottom>
      <diagonal/>
    </border>
    <border>
      <left/>
      <right/>
      <top/>
      <bottom style="thin">
        <color theme="2" tint="-9.9978637043366805E-2"/>
      </bottom>
      <diagonal/>
    </border>
    <border>
      <left/>
      <right/>
      <top style="thin">
        <color theme="2" tint="-9.9978637043366805E-2"/>
      </top>
      <bottom style="thin">
        <color theme="2" tint="-9.9978637043366805E-2"/>
      </bottom>
      <diagonal/>
    </border>
    <border>
      <left/>
      <right style="thin">
        <color theme="2" tint="-9.9978637043366805E-2"/>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1" tint="0.249977111117893"/>
      </right>
      <top/>
      <bottom/>
      <diagonal/>
    </border>
    <border>
      <left/>
      <right style="thin">
        <color indexed="64"/>
      </right>
      <top/>
      <bottom/>
      <diagonal/>
    </border>
    <border>
      <left style="thin">
        <color indexed="64"/>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top style="thin">
        <color theme="4" tint="0.79998168889431442"/>
      </top>
      <bottom/>
      <diagonal/>
    </border>
    <border>
      <left/>
      <right/>
      <top style="thin">
        <color theme="4" tint="0.79998168889431442"/>
      </top>
      <bottom/>
      <diagonal/>
    </border>
    <border>
      <left style="thin">
        <color theme="4" tint="0.79998168889431442"/>
      </left>
      <right/>
      <top/>
      <bottom/>
      <diagonal/>
    </border>
    <border>
      <left/>
      <right style="thin">
        <color theme="4" tint="0.79998168889431442"/>
      </right>
      <top/>
      <bottom/>
      <diagonal/>
    </border>
    <border>
      <left style="thin">
        <color theme="4" tint="0.79998168889431442"/>
      </left>
      <right/>
      <top/>
      <bottom style="thin">
        <color theme="4" tint="0.79998168889431442"/>
      </bottom>
      <diagonal/>
    </border>
    <border>
      <left/>
      <right/>
      <top/>
      <bottom style="thin">
        <color theme="4" tint="0.79998168889431442"/>
      </bottom>
      <diagonal/>
    </border>
    <border>
      <left/>
      <right style="thin">
        <color theme="4" tint="0.79998168889431442"/>
      </right>
      <top/>
      <bottom style="thin">
        <color theme="4" tint="0.79998168889431442"/>
      </bottom>
      <diagonal/>
    </border>
    <border>
      <left style="thin">
        <color theme="4" tint="0.79998168889431442"/>
      </left>
      <right/>
      <top style="thin">
        <color theme="4" tint="0.79998168889431442"/>
      </top>
      <bottom style="thin">
        <color theme="4" tint="0.79998168889431442"/>
      </bottom>
      <diagonal/>
    </border>
    <border>
      <left/>
      <right/>
      <top style="thin">
        <color theme="4" tint="0.79998168889431442"/>
      </top>
      <bottom style="thin">
        <color theme="4" tint="0.79998168889431442"/>
      </bottom>
      <diagonal/>
    </border>
    <border>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diagonal/>
    </border>
    <border>
      <left/>
      <right style="thin">
        <color theme="4" tint="0.79998168889431442"/>
      </right>
      <top style="thin">
        <color theme="4" tint="0.79998168889431442"/>
      </top>
      <bottom/>
      <diagonal/>
    </border>
    <border>
      <left/>
      <right/>
      <top/>
      <bottom style="thin">
        <color theme="0" tint="-0.14999847407452621"/>
      </bottom>
      <diagonal/>
    </border>
    <border>
      <left/>
      <right/>
      <top style="thin">
        <color theme="0" tint="-0.14999847407452621"/>
      </top>
      <bottom style="thin">
        <color theme="0" tint="-0.14999847407452621"/>
      </bottom>
      <diagonal/>
    </border>
    <border>
      <left/>
      <right/>
      <top/>
      <bottom style="thin">
        <color theme="1" tint="0.14999847407452621"/>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137">
    <xf numFmtId="0" fontId="0" fillId="0" borderId="0" xfId="0"/>
    <xf numFmtId="0" fontId="3" fillId="0" borderId="0" xfId="0" applyFont="1"/>
    <xf numFmtId="0" fontId="3" fillId="0" borderId="5" xfId="0" applyFont="1" applyBorder="1"/>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9" fontId="3" fillId="0" borderId="4" xfId="1" applyFont="1" applyBorder="1" applyAlignment="1">
      <alignment horizontal="center" vertical="center"/>
    </xf>
    <xf numFmtId="0" fontId="3" fillId="0" borderId="0" xfId="0" quotePrefix="1" applyFont="1" applyAlignment="1">
      <alignment horizontal="center" vertical="center"/>
    </xf>
    <xf numFmtId="0" fontId="3" fillId="3" borderId="3" xfId="0" applyFont="1" applyFill="1" applyBorder="1" applyAlignment="1">
      <alignment horizontal="center" vertical="center"/>
    </xf>
    <xf numFmtId="0" fontId="3" fillId="3" borderId="3" xfId="0" applyNumberFormat="1" applyFont="1" applyFill="1" applyBorder="1" applyAlignment="1">
      <alignment horizontal="center" vertical="center"/>
    </xf>
    <xf numFmtId="0" fontId="4" fillId="2" borderId="0" xfId="0" applyFont="1" applyFill="1" applyBorder="1" applyAlignment="1">
      <alignment vertical="center"/>
    </xf>
    <xf numFmtId="0" fontId="3" fillId="3" borderId="0" xfId="0" applyFont="1" applyFill="1" applyBorder="1" applyAlignment="1">
      <alignment horizontal="center" vertical="center"/>
    </xf>
    <xf numFmtId="0" fontId="5" fillId="0" borderId="0" xfId="0" applyFont="1" applyAlignment="1">
      <alignment horizontal="left" vertical="center" indent="1"/>
    </xf>
    <xf numFmtId="0" fontId="6" fillId="0" borderId="0" xfId="0" applyFont="1" applyAlignment="1">
      <alignment vertical="center"/>
    </xf>
    <xf numFmtId="0" fontId="3" fillId="0" borderId="0" xfId="0" applyFont="1" applyBorder="1"/>
    <xf numFmtId="0" fontId="4" fillId="2" borderId="8" xfId="0" applyFont="1" applyFill="1" applyBorder="1" applyAlignment="1">
      <alignment vertical="center"/>
    </xf>
    <xf numFmtId="0" fontId="4" fillId="2" borderId="9" xfId="0" applyFont="1" applyFill="1" applyBorder="1" applyAlignment="1">
      <alignment vertical="center"/>
    </xf>
    <xf numFmtId="0" fontId="3" fillId="0" borderId="10" xfId="0" applyFont="1" applyBorder="1"/>
    <xf numFmtId="0" fontId="3" fillId="0" borderId="7" xfId="0" applyFont="1" applyBorder="1" applyAlignment="1">
      <alignment horizontal="center" vertical="center"/>
    </xf>
    <xf numFmtId="0" fontId="2" fillId="0" borderId="6" xfId="0" applyFont="1" applyBorder="1" applyAlignment="1">
      <alignment horizontal="left" vertical="center"/>
    </xf>
    <xf numFmtId="0" fontId="20" fillId="8" borderId="16" xfId="0" applyFont="1" applyFill="1" applyBorder="1" applyAlignment="1" applyProtection="1">
      <alignment horizontal="center" vertical="center"/>
      <protection locked="0"/>
    </xf>
    <xf numFmtId="0" fontId="20" fillId="8" borderId="28" xfId="0" applyFont="1" applyFill="1" applyBorder="1" applyAlignment="1" applyProtection="1">
      <alignment horizontal="center" vertical="center"/>
      <protection locked="0"/>
    </xf>
    <xf numFmtId="0" fontId="20" fillId="8" borderId="27" xfId="0" applyFont="1" applyFill="1" applyBorder="1" applyAlignment="1" applyProtection="1">
      <alignment horizontal="center" vertical="center"/>
      <protection locked="0"/>
    </xf>
    <xf numFmtId="0" fontId="20" fillId="8" borderId="29" xfId="0" applyFont="1" applyFill="1" applyBorder="1" applyAlignment="1" applyProtection="1">
      <alignment horizontal="center" vertical="center"/>
      <protection locked="0"/>
    </xf>
    <xf numFmtId="0" fontId="4" fillId="2" borderId="31" xfId="0" applyFont="1" applyFill="1" applyBorder="1" applyAlignment="1">
      <alignment vertical="center"/>
    </xf>
    <xf numFmtId="0" fontId="4" fillId="2" borderId="32" xfId="0" applyFont="1" applyFill="1" applyBorder="1" applyAlignment="1">
      <alignment vertical="center"/>
    </xf>
    <xf numFmtId="0" fontId="3" fillId="3" borderId="2" xfId="0" applyFont="1" applyFill="1" applyBorder="1" applyAlignment="1">
      <alignment horizontal="center" vertical="center"/>
    </xf>
    <xf numFmtId="9" fontId="3" fillId="3" borderId="33" xfId="1" applyFont="1" applyFill="1" applyBorder="1" applyAlignment="1">
      <alignment horizontal="center" vertical="center"/>
    </xf>
    <xf numFmtId="0" fontId="3" fillId="3" borderId="33" xfId="0" applyFont="1" applyFill="1" applyBorder="1" applyAlignment="1">
      <alignment horizontal="center" vertical="center"/>
    </xf>
    <xf numFmtId="0" fontId="2" fillId="0" borderId="11" xfId="0" applyFont="1" applyBorder="1" applyAlignment="1" applyProtection="1">
      <alignment vertical="center"/>
    </xf>
    <xf numFmtId="0" fontId="7" fillId="0" borderId="12" xfId="0" applyFont="1" applyBorder="1" applyAlignment="1" applyProtection="1">
      <alignment horizontal="center" vertical="center"/>
    </xf>
    <xf numFmtId="0" fontId="12" fillId="0" borderId="0" xfId="2" applyBorder="1" applyAlignment="1" applyProtection="1">
      <alignment horizontal="left" vertical="center"/>
    </xf>
    <xf numFmtId="0" fontId="8" fillId="0" borderId="0" xfId="0" applyFont="1" applyBorder="1" applyAlignment="1" applyProtection="1">
      <alignment horizontal="center" vertical="center"/>
    </xf>
    <xf numFmtId="0" fontId="11" fillId="0" borderId="0" xfId="0" quotePrefix="1" applyFont="1" applyBorder="1" applyAlignment="1" applyProtection="1">
      <alignment horizontal="center" vertical="center"/>
    </xf>
    <xf numFmtId="0" fontId="7" fillId="0" borderId="0" xfId="0" applyFont="1" applyBorder="1" applyAlignment="1" applyProtection="1">
      <alignment horizontal="center" vertical="center"/>
    </xf>
    <xf numFmtId="0" fontId="7" fillId="0" borderId="0" xfId="0" applyFont="1" applyBorder="1" applyAlignment="1" applyProtection="1">
      <alignment vertical="center"/>
    </xf>
    <xf numFmtId="0" fontId="7" fillId="0" borderId="0" xfId="0" applyFont="1" applyAlignment="1" applyProtection="1">
      <alignment vertical="center"/>
    </xf>
    <xf numFmtId="0" fontId="7" fillId="0" borderId="0" xfId="0" applyFont="1" applyAlignment="1" applyProtection="1">
      <alignment horizontal="center" vertical="center"/>
    </xf>
    <xf numFmtId="0" fontId="12" fillId="0" borderId="0" xfId="2" applyAlignment="1" applyProtection="1">
      <alignment vertical="center"/>
    </xf>
    <xf numFmtId="0" fontId="21" fillId="0" borderId="0" xfId="0" applyFont="1" applyAlignment="1" applyProtection="1">
      <alignment horizontal="center" vertical="center"/>
    </xf>
    <xf numFmtId="0" fontId="7" fillId="0" borderId="0" xfId="0" applyFont="1" applyAlignment="1" applyProtection="1">
      <alignment horizontal="left" vertical="center"/>
    </xf>
    <xf numFmtId="0" fontId="7" fillId="0" borderId="14" xfId="0" applyFont="1" applyBorder="1" applyAlignment="1" applyProtection="1">
      <alignment vertical="center"/>
    </xf>
    <xf numFmtId="0" fontId="7" fillId="0" borderId="20" xfId="0" applyFont="1" applyBorder="1" applyAlignment="1" applyProtection="1">
      <alignment vertical="center"/>
    </xf>
    <xf numFmtId="0" fontId="7" fillId="4" borderId="0" xfId="0" applyFont="1" applyFill="1" applyBorder="1" applyAlignment="1" applyProtection="1">
      <alignment horizontal="center" vertical="center"/>
    </xf>
    <xf numFmtId="0" fontId="10" fillId="6" borderId="0" xfId="0" applyFont="1" applyFill="1" applyBorder="1" applyAlignment="1" applyProtection="1">
      <alignment horizontal="center" vertical="center"/>
    </xf>
    <xf numFmtId="0" fontId="19" fillId="7" borderId="27" xfId="0" applyFont="1" applyFill="1" applyBorder="1" applyAlignment="1" applyProtection="1">
      <alignment horizontal="center" vertical="center"/>
    </xf>
    <xf numFmtId="0" fontId="19" fillId="7" borderId="21" xfId="0" applyFont="1" applyFill="1" applyBorder="1" applyAlignment="1" applyProtection="1">
      <alignment vertical="center"/>
    </xf>
    <xf numFmtId="0" fontId="19" fillId="7" borderId="22" xfId="0" applyFont="1" applyFill="1" applyBorder="1" applyAlignment="1" applyProtection="1">
      <alignment vertical="center"/>
    </xf>
    <xf numFmtId="0" fontId="7" fillId="4" borderId="16" xfId="0" applyFont="1" applyFill="1" applyBorder="1" applyAlignment="1" applyProtection="1">
      <alignment horizontal="center" vertical="center"/>
    </xf>
    <xf numFmtId="0" fontId="7" fillId="4" borderId="16" xfId="0" applyFont="1" applyFill="1" applyBorder="1" applyAlignment="1" applyProtection="1">
      <alignment vertical="center"/>
    </xf>
    <xf numFmtId="0" fontId="10" fillId="6" borderId="0" xfId="0" applyFont="1" applyFill="1" applyAlignment="1" applyProtection="1">
      <alignment horizontal="center" vertical="center"/>
    </xf>
    <xf numFmtId="0" fontId="7" fillId="7" borderId="16" xfId="0" applyFont="1" applyFill="1" applyBorder="1" applyAlignment="1" applyProtection="1">
      <alignment horizontal="center" vertical="center"/>
    </xf>
    <xf numFmtId="0" fontId="7" fillId="7" borderId="16" xfId="0" applyFont="1" applyFill="1" applyBorder="1" applyAlignment="1" applyProtection="1">
      <alignment vertical="center"/>
    </xf>
    <xf numFmtId="0" fontId="21" fillId="4" borderId="24" xfId="0" applyFont="1" applyFill="1" applyBorder="1" applyAlignment="1" applyProtection="1">
      <alignment horizontal="center" vertical="center" wrapText="1"/>
    </xf>
    <xf numFmtId="0" fontId="7" fillId="4" borderId="23" xfId="0" applyFont="1" applyFill="1" applyBorder="1" applyAlignment="1" applyProtection="1">
      <alignment horizontal="center" vertical="center"/>
    </xf>
    <xf numFmtId="0" fontId="7" fillId="4" borderId="27" xfId="0" applyFont="1" applyFill="1" applyBorder="1" applyAlignment="1" applyProtection="1">
      <alignment vertical="center" wrapText="1"/>
    </xf>
    <xf numFmtId="0" fontId="22" fillId="4" borderId="24" xfId="0" applyFont="1" applyFill="1" applyBorder="1" applyAlignment="1" applyProtection="1">
      <alignment horizontal="center" vertical="center" wrapText="1"/>
    </xf>
    <xf numFmtId="0" fontId="22" fillId="7" borderId="24" xfId="0" applyFont="1" applyFill="1" applyBorder="1" applyAlignment="1" applyProtection="1">
      <alignment horizontal="center" vertical="center" wrapText="1"/>
    </xf>
    <xf numFmtId="0" fontId="7" fillId="7" borderId="28" xfId="0" applyFont="1" applyFill="1" applyBorder="1" applyAlignment="1" applyProtection="1">
      <alignment horizontal="center" vertical="center"/>
    </xf>
    <xf numFmtId="0" fontId="7" fillId="7" borderId="28" xfId="0" applyFont="1" applyFill="1" applyBorder="1" applyAlignment="1" applyProtection="1">
      <alignment vertical="center"/>
    </xf>
    <xf numFmtId="0" fontId="21" fillId="7" borderId="17" xfId="0" applyFont="1" applyFill="1" applyBorder="1" applyAlignment="1" applyProtection="1">
      <alignment horizontal="center" vertical="center" wrapText="1"/>
    </xf>
    <xf numFmtId="0" fontId="7" fillId="4" borderId="27" xfId="0" applyFont="1" applyFill="1" applyBorder="1" applyAlignment="1" applyProtection="1">
      <alignment horizontal="center" vertical="center"/>
    </xf>
    <xf numFmtId="0" fontId="7" fillId="4" borderId="27" xfId="0" applyFont="1" applyFill="1" applyBorder="1" applyAlignment="1" applyProtection="1">
      <alignment vertical="center"/>
    </xf>
    <xf numFmtId="0" fontId="22" fillId="4" borderId="22" xfId="0" applyFont="1" applyFill="1" applyBorder="1" applyAlignment="1" applyProtection="1">
      <alignment horizontal="center" vertical="center" wrapText="1"/>
    </xf>
    <xf numFmtId="0" fontId="23" fillId="4" borderId="24" xfId="0" applyFont="1" applyFill="1" applyBorder="1" applyAlignment="1" applyProtection="1">
      <alignment horizontal="center" vertical="center"/>
    </xf>
    <xf numFmtId="0" fontId="7" fillId="7" borderId="16" xfId="0" applyFont="1" applyFill="1" applyBorder="1" applyAlignment="1" applyProtection="1">
      <alignment vertical="center" wrapText="1"/>
    </xf>
    <xf numFmtId="0" fontId="23" fillId="7" borderId="24" xfId="0" applyFont="1" applyFill="1" applyBorder="1" applyAlignment="1" applyProtection="1">
      <alignment horizontal="center" vertical="center"/>
    </xf>
    <xf numFmtId="0" fontId="7" fillId="7" borderId="29" xfId="0" applyFont="1" applyFill="1" applyBorder="1" applyAlignment="1" applyProtection="1">
      <alignment horizontal="center" vertical="center"/>
    </xf>
    <xf numFmtId="0" fontId="7" fillId="7" borderId="0" xfId="0" applyFont="1" applyFill="1" applyBorder="1" applyAlignment="1" applyProtection="1">
      <alignment vertical="center"/>
    </xf>
    <xf numFmtId="0" fontId="22" fillId="7" borderId="19" xfId="0" applyFont="1" applyFill="1" applyBorder="1" applyAlignment="1" applyProtection="1">
      <alignment horizontal="center" vertical="center" wrapText="1"/>
    </xf>
    <xf numFmtId="0" fontId="9" fillId="6" borderId="0" xfId="0" applyFont="1" applyFill="1" applyBorder="1" applyAlignment="1" applyProtection="1">
      <alignment horizontal="center" vertical="center"/>
    </xf>
    <xf numFmtId="0" fontId="8" fillId="7" borderId="0" xfId="0" applyFont="1" applyFill="1" applyBorder="1" applyAlignment="1" applyProtection="1">
      <alignment vertical="center"/>
    </xf>
    <xf numFmtId="0" fontId="7" fillId="7" borderId="29" xfId="0" applyFont="1" applyFill="1" applyBorder="1" applyAlignment="1" applyProtection="1">
      <alignment horizontal="left" vertical="center"/>
    </xf>
    <xf numFmtId="0" fontId="8" fillId="7" borderId="19" xfId="0" applyFont="1" applyFill="1" applyBorder="1" applyAlignment="1" applyProtection="1">
      <alignment horizontal="center" vertical="center"/>
    </xf>
    <xf numFmtId="0" fontId="7" fillId="7" borderId="27" xfId="0" applyFont="1" applyFill="1" applyBorder="1" applyAlignment="1" applyProtection="1">
      <alignment horizontal="center" vertical="center"/>
    </xf>
    <xf numFmtId="0" fontId="7" fillId="7" borderId="22" xfId="0" applyFont="1" applyFill="1" applyBorder="1" applyAlignment="1" applyProtection="1">
      <alignment vertical="center"/>
    </xf>
    <xf numFmtId="0" fontId="7" fillId="7" borderId="27" xfId="0" applyFont="1" applyFill="1" applyBorder="1" applyAlignment="1" applyProtection="1">
      <alignment horizontal="left" vertical="center"/>
    </xf>
    <xf numFmtId="0" fontId="22" fillId="7" borderId="21" xfId="0" applyFont="1" applyFill="1" applyBorder="1" applyAlignment="1" applyProtection="1">
      <alignment horizontal="center" vertical="center" wrapText="1"/>
    </xf>
    <xf numFmtId="0" fontId="7" fillId="4" borderId="25" xfId="0" applyFont="1" applyFill="1" applyBorder="1" applyAlignment="1" applyProtection="1">
      <alignment vertical="center"/>
    </xf>
    <xf numFmtId="0" fontId="7" fillId="7" borderId="25" xfId="0" applyFont="1" applyFill="1" applyBorder="1" applyAlignment="1" applyProtection="1">
      <alignment vertical="center"/>
    </xf>
    <xf numFmtId="0" fontId="7" fillId="7" borderId="25" xfId="0" applyFont="1" applyFill="1" applyBorder="1" applyAlignment="1" applyProtection="1">
      <alignment vertical="center" wrapText="1"/>
    </xf>
    <xf numFmtId="0" fontId="7" fillId="4" borderId="18" xfId="0" applyFont="1" applyFill="1" applyBorder="1" applyAlignment="1" applyProtection="1">
      <alignment vertical="center"/>
    </xf>
    <xf numFmtId="0" fontId="7" fillId="0" borderId="0" xfId="0" applyFont="1" applyFill="1" applyBorder="1" applyAlignment="1" applyProtection="1">
      <alignment vertical="center"/>
    </xf>
    <xf numFmtId="0" fontId="23" fillId="4" borderId="17" xfId="0" applyFont="1" applyFill="1" applyBorder="1" applyAlignment="1" applyProtection="1">
      <alignment horizontal="center" vertical="center"/>
    </xf>
    <xf numFmtId="0" fontId="7" fillId="0" borderId="0" xfId="0" applyFont="1" applyFill="1" applyAlignment="1" applyProtection="1">
      <alignment vertical="center"/>
    </xf>
    <xf numFmtId="0" fontId="7" fillId="0" borderId="0" xfId="0" applyFont="1" applyFill="1" applyAlignment="1" applyProtection="1">
      <alignment horizontal="center" vertical="center"/>
    </xf>
    <xf numFmtId="0" fontId="7" fillId="0" borderId="20" xfId="0" applyFont="1" applyFill="1" applyBorder="1" applyAlignment="1" applyProtection="1">
      <alignment vertical="center"/>
    </xf>
    <xf numFmtId="0" fontId="7" fillId="0" borderId="0" xfId="0" applyFont="1" applyFill="1" applyBorder="1" applyAlignment="1" applyProtection="1">
      <alignment horizontal="center" vertical="center"/>
    </xf>
    <xf numFmtId="0" fontId="7" fillId="0" borderId="0" xfId="0" applyFont="1" applyFill="1" applyBorder="1" applyAlignment="1" applyProtection="1">
      <alignment horizontal="left" vertical="center"/>
    </xf>
    <xf numFmtId="0" fontId="21" fillId="0" borderId="0" xfId="0" applyFont="1" applyFill="1" applyBorder="1" applyAlignment="1" applyProtection="1">
      <alignment horizontal="center" vertical="center"/>
    </xf>
    <xf numFmtId="0" fontId="9" fillId="0" borderId="0" xfId="0" applyFont="1" applyFill="1" applyBorder="1" applyAlignment="1" applyProtection="1">
      <alignment horizontal="center" vertical="center"/>
    </xf>
    <xf numFmtId="0" fontId="21" fillId="0" borderId="0" xfId="0" applyFont="1" applyFill="1" applyAlignment="1" applyProtection="1">
      <alignment horizontal="center" vertical="center"/>
    </xf>
    <xf numFmtId="0" fontId="7" fillId="8" borderId="0" xfId="0" applyFont="1" applyFill="1" applyAlignment="1" applyProtection="1">
      <alignment horizontal="left" vertical="center"/>
    </xf>
    <xf numFmtId="0" fontId="21" fillId="7" borderId="24" xfId="0" applyFont="1" applyFill="1" applyBorder="1" applyAlignment="1" applyProtection="1">
      <alignment horizontal="center" vertical="center"/>
    </xf>
    <xf numFmtId="0" fontId="21" fillId="7" borderId="26" xfId="0" applyFont="1" applyFill="1" applyBorder="1" applyAlignment="1" applyProtection="1">
      <alignment horizontal="center" vertical="center"/>
    </xf>
    <xf numFmtId="0" fontId="7" fillId="7" borderId="28" xfId="0" applyFont="1" applyFill="1" applyBorder="1" applyAlignment="1" applyProtection="1">
      <alignment horizontal="center" vertical="center"/>
    </xf>
    <xf numFmtId="0" fontId="7" fillId="7" borderId="27" xfId="0" applyFont="1" applyFill="1" applyBorder="1" applyAlignment="1" applyProtection="1">
      <alignment horizontal="center" vertical="center"/>
    </xf>
    <xf numFmtId="0" fontId="7" fillId="7" borderId="28" xfId="0" applyFont="1" applyFill="1" applyBorder="1" applyAlignment="1" applyProtection="1">
      <alignment vertical="center"/>
    </xf>
    <xf numFmtId="0" fontId="7" fillId="7" borderId="27" xfId="0" applyFont="1" applyFill="1" applyBorder="1" applyAlignment="1" applyProtection="1">
      <alignment vertical="center"/>
    </xf>
    <xf numFmtId="0" fontId="21" fillId="7" borderId="17" xfId="0" applyFont="1" applyFill="1" applyBorder="1" applyAlignment="1" applyProtection="1">
      <alignment horizontal="center" vertical="center" wrapText="1"/>
    </xf>
    <xf numFmtId="0" fontId="21" fillId="7" borderId="21" xfId="0" applyFont="1" applyFill="1" applyBorder="1" applyAlignment="1" applyProtection="1">
      <alignment horizontal="center" vertical="center" wrapText="1"/>
    </xf>
    <xf numFmtId="0" fontId="9" fillId="5" borderId="15" xfId="0" applyFont="1" applyFill="1" applyBorder="1" applyAlignment="1" applyProtection="1">
      <alignment horizontal="center" vertical="center"/>
    </xf>
    <xf numFmtId="0" fontId="9" fillId="5" borderId="0" xfId="0" applyFont="1" applyFill="1" applyBorder="1" applyAlignment="1" applyProtection="1">
      <alignment horizontal="center" vertical="center"/>
    </xf>
    <xf numFmtId="0" fontId="9" fillId="5" borderId="13" xfId="0" applyFont="1" applyFill="1" applyBorder="1" applyAlignment="1" applyProtection="1">
      <alignment horizontal="center" vertical="center"/>
    </xf>
    <xf numFmtId="0" fontId="20" fillId="8" borderId="19" xfId="0" applyFont="1" applyFill="1" applyBorder="1" applyAlignment="1" applyProtection="1">
      <alignment horizontal="center" vertical="center"/>
      <protection locked="0"/>
    </xf>
    <xf numFmtId="0" fontId="20" fillId="8" borderId="0" xfId="0" applyFont="1" applyFill="1" applyBorder="1" applyAlignment="1" applyProtection="1">
      <alignment horizontal="center" vertical="center"/>
      <protection locked="0"/>
    </xf>
    <xf numFmtId="0" fontId="21" fillId="4" borderId="24" xfId="0" applyFont="1" applyFill="1" applyBorder="1" applyAlignment="1" applyProtection="1">
      <alignment horizontal="center" vertical="center"/>
    </xf>
    <xf numFmtId="0" fontId="21" fillId="4" borderId="26" xfId="0" applyFont="1" applyFill="1" applyBorder="1" applyAlignment="1" applyProtection="1">
      <alignment horizontal="center" vertical="center"/>
    </xf>
    <xf numFmtId="0" fontId="7" fillId="4" borderId="24" xfId="0" applyFont="1" applyFill="1" applyBorder="1" applyAlignment="1" applyProtection="1">
      <alignment horizontal="center" vertical="center"/>
    </xf>
    <xf numFmtId="0" fontId="7" fillId="4" borderId="25" xfId="0" applyFont="1" applyFill="1" applyBorder="1" applyAlignment="1" applyProtection="1">
      <alignment horizontal="center" vertical="center"/>
    </xf>
    <xf numFmtId="0" fontId="7" fillId="7" borderId="24" xfId="0" applyFont="1" applyFill="1" applyBorder="1" applyAlignment="1" applyProtection="1">
      <alignment horizontal="center" vertical="center"/>
    </xf>
    <xf numFmtId="0" fontId="7" fillId="7" borderId="25" xfId="0" applyFont="1" applyFill="1" applyBorder="1" applyAlignment="1" applyProtection="1">
      <alignment horizontal="center" vertical="center"/>
    </xf>
    <xf numFmtId="0" fontId="7" fillId="4" borderId="19" xfId="0" applyFont="1" applyFill="1" applyBorder="1" applyAlignment="1" applyProtection="1">
      <alignment horizontal="left" vertical="center"/>
    </xf>
    <xf numFmtId="0" fontId="7" fillId="4" borderId="0" xfId="0" applyFont="1" applyFill="1" applyBorder="1" applyAlignment="1" applyProtection="1">
      <alignment horizontal="left" vertical="center"/>
    </xf>
    <xf numFmtId="0" fontId="21" fillId="0" borderId="0" xfId="0" applyFont="1" applyFill="1" applyAlignment="1" applyProtection="1">
      <alignment horizontal="left" vertical="center"/>
    </xf>
    <xf numFmtId="0" fontId="7" fillId="4" borderId="21" xfId="0" applyFont="1" applyFill="1" applyBorder="1" applyAlignment="1" applyProtection="1">
      <alignment vertical="center"/>
    </xf>
    <xf numFmtId="0" fontId="7" fillId="4" borderId="22" xfId="0" applyFont="1" applyFill="1" applyBorder="1" applyAlignment="1" applyProtection="1">
      <alignment vertical="center"/>
    </xf>
    <xf numFmtId="0" fontId="7" fillId="7" borderId="24" xfId="0" applyFont="1" applyFill="1" applyBorder="1" applyAlignment="1" applyProtection="1">
      <alignment vertical="center"/>
    </xf>
    <xf numFmtId="0" fontId="7" fillId="7" borderId="25" xfId="0" applyFont="1" applyFill="1" applyBorder="1" applyAlignment="1" applyProtection="1">
      <alignment vertical="center"/>
    </xf>
    <xf numFmtId="0" fontId="7" fillId="7" borderId="19" xfId="0" applyFont="1" applyFill="1" applyBorder="1" applyAlignment="1" applyProtection="1">
      <alignment horizontal="center" vertical="center"/>
    </xf>
    <xf numFmtId="0" fontId="7" fillId="7" borderId="20" xfId="0" applyFont="1" applyFill="1" applyBorder="1" applyAlignment="1" applyProtection="1">
      <alignment horizontal="center" vertical="center"/>
    </xf>
    <xf numFmtId="0" fontId="10" fillId="6" borderId="0" xfId="0" applyFont="1" applyFill="1" applyAlignment="1" applyProtection="1">
      <alignment horizontal="center" vertical="center"/>
    </xf>
    <xf numFmtId="0" fontId="7" fillId="4" borderId="28" xfId="0" applyFont="1" applyFill="1" applyBorder="1" applyAlignment="1" applyProtection="1">
      <alignment horizontal="center" vertical="center"/>
    </xf>
    <xf numFmtId="0" fontId="7" fillId="4" borderId="29" xfId="0" applyFont="1" applyFill="1" applyBorder="1" applyAlignment="1" applyProtection="1">
      <alignment horizontal="center" vertical="center"/>
    </xf>
    <xf numFmtId="0" fontId="21" fillId="7" borderId="19" xfId="0" applyFont="1" applyFill="1" applyBorder="1" applyAlignment="1" applyProtection="1">
      <alignment horizontal="center" vertical="center"/>
    </xf>
    <xf numFmtId="0" fontId="21" fillId="7" borderId="20" xfId="0" applyFont="1" applyFill="1" applyBorder="1" applyAlignment="1" applyProtection="1">
      <alignment horizontal="center" vertical="center"/>
    </xf>
    <xf numFmtId="0" fontId="21" fillId="8" borderId="21" xfId="0" applyFont="1" applyFill="1" applyBorder="1" applyAlignment="1" applyProtection="1">
      <alignment horizontal="center" vertical="center"/>
      <protection locked="0"/>
    </xf>
    <xf numFmtId="0" fontId="21" fillId="8" borderId="23" xfId="0" applyFont="1" applyFill="1" applyBorder="1" applyAlignment="1" applyProtection="1">
      <alignment horizontal="center" vertical="center"/>
      <protection locked="0"/>
    </xf>
    <xf numFmtId="0" fontId="22" fillId="4" borderId="17" xfId="0" applyFont="1" applyFill="1" applyBorder="1" applyAlignment="1" applyProtection="1">
      <alignment horizontal="center" vertical="center" wrapText="1"/>
    </xf>
    <xf numFmtId="0" fontId="22" fillId="4" borderId="19" xfId="0" applyFont="1" applyFill="1" applyBorder="1" applyAlignment="1" applyProtection="1">
      <alignment horizontal="center" vertical="center" wrapText="1"/>
    </xf>
    <xf numFmtId="0" fontId="22" fillId="4" borderId="21" xfId="0" applyFont="1" applyFill="1" applyBorder="1" applyAlignment="1" applyProtection="1">
      <alignment horizontal="center" vertical="center" wrapText="1"/>
    </xf>
    <xf numFmtId="0" fontId="21" fillId="4" borderId="17" xfId="0" applyFont="1" applyFill="1" applyBorder="1" applyAlignment="1" applyProtection="1">
      <alignment horizontal="center" vertical="center"/>
    </xf>
    <xf numFmtId="0" fontId="21" fillId="4" borderId="30" xfId="0" applyFont="1" applyFill="1" applyBorder="1" applyAlignment="1" applyProtection="1">
      <alignment horizontal="center" vertical="center"/>
    </xf>
    <xf numFmtId="0" fontId="21" fillId="7" borderId="17" xfId="0" applyFont="1" applyFill="1" applyBorder="1" applyAlignment="1" applyProtection="1">
      <alignment horizontal="center" vertical="center"/>
    </xf>
    <xf numFmtId="0" fontId="21" fillId="7" borderId="30" xfId="0" applyFont="1" applyFill="1" applyBorder="1" applyAlignment="1" applyProtection="1">
      <alignment horizontal="center" vertical="center"/>
    </xf>
    <xf numFmtId="0" fontId="21" fillId="4" borderId="21" xfId="0" applyFont="1" applyFill="1" applyBorder="1" applyAlignment="1" applyProtection="1">
      <alignment horizontal="center" vertical="center"/>
    </xf>
    <xf numFmtId="0" fontId="21" fillId="4" borderId="23" xfId="0" applyFont="1" applyFill="1" applyBorder="1" applyAlignment="1" applyProtection="1">
      <alignment horizontal="center" vertical="center"/>
    </xf>
  </cellXfs>
  <cellStyles count="3">
    <cellStyle name="Hyperlink" xfId="2" builtinId="8"/>
    <cellStyle name="Normal" xfId="0" builtinId="0"/>
    <cellStyle name="Percent" xfId="1" builtinId="5"/>
  </cellStyles>
  <dxfs count="5">
    <dxf>
      <font>
        <strike val="0"/>
        <outline val="0"/>
        <shadow val="0"/>
        <u val="none"/>
        <vertAlign val="baseline"/>
        <color theme="1"/>
        <name val="Bahnschrift SemiLight Condensed"/>
        <family val="2"/>
        <scheme val="none"/>
      </font>
      <alignment horizontal="center" vertical="center" textRotation="0" wrapText="0" indent="0" justifyLastLine="0" shrinkToFit="0" readingOrder="0"/>
    </dxf>
    <dxf>
      <font>
        <strike val="0"/>
        <outline val="0"/>
        <shadow val="0"/>
        <u val="none"/>
        <vertAlign val="baseline"/>
        <color theme="1"/>
        <name val="Bahnschrift SemiLight Condensed"/>
        <family val="2"/>
        <scheme val="none"/>
      </font>
      <alignment horizontal="center" vertical="center" textRotation="0" wrapText="0" indent="0" justifyLastLine="0" shrinkToFit="0" readingOrder="0"/>
      <border diagonalUp="0" diagonalDown="0" outline="0">
        <left style="thin">
          <color theme="2" tint="-0.499984740745262"/>
        </left>
        <right style="thin">
          <color theme="2" tint="-0.499984740745262"/>
        </right>
        <top/>
        <bottom/>
      </border>
    </dxf>
    <dxf>
      <font>
        <strike val="0"/>
        <outline val="0"/>
        <shadow val="0"/>
        <u val="none"/>
        <vertAlign val="baseline"/>
        <color theme="1"/>
        <name val="Bahnschrift SemiLight Condensed"/>
        <family val="2"/>
        <scheme val="none"/>
      </font>
      <alignment horizontal="center" vertical="center" textRotation="0" wrapText="0" indent="0" justifyLastLine="0" shrinkToFit="0" readingOrder="0"/>
    </dxf>
    <dxf>
      <font>
        <strike val="0"/>
        <outline val="0"/>
        <shadow val="0"/>
        <u val="none"/>
        <vertAlign val="baseline"/>
        <color theme="1"/>
        <name val="Bahnschrift SemiLight Condensed"/>
        <family val="2"/>
        <scheme val="none"/>
      </font>
      <alignment horizontal="center" vertical="center" textRotation="0" wrapText="0" indent="0" justifyLastLine="0" shrinkToFit="0" readingOrder="0"/>
    </dxf>
    <dxf>
      <font>
        <strike val="0"/>
        <outline val="0"/>
        <shadow val="0"/>
        <u val="none"/>
        <vertAlign val="baseline"/>
        <color theme="1"/>
        <name val="Bahnschrift SemiLight Condensed"/>
        <family val="2"/>
        <scheme val="none"/>
      </font>
      <alignment horizontal="center" vertical="center" textRotation="0" wrapText="0" indent="0" justifyLastLine="0" shrinkToFit="0" readingOrder="0"/>
    </dxf>
  </dxfs>
  <tableStyles count="0" defaultTableStyle="TableStyleMedium2" defaultPivotStyle="PivotStyleLight16"/>
  <colors>
    <mruColors>
      <color rgb="FFDBE1FD"/>
      <color rgb="FFF1FDFA"/>
      <color rgb="FFC0CAFC"/>
      <color rgb="FFCCF0D7"/>
      <color rgb="FFD1F9EF"/>
      <color rgb="FF1D7D8E"/>
      <color rgb="FFE9FBCF"/>
      <color rgb="FF083023"/>
      <color rgb="FF224E4D"/>
      <color rgb="FFEDF1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22F726-CA24-443B-928D-3C95B827DF73}" name="tax_rate" displayName="tax_rate" ref="B3:D15" totalsRowShown="0" headerRowDxfId="4" dataDxfId="3">
  <tableColumns count="3">
    <tableColumn id="1" xr3:uid="{3D135A52-3BFF-4B5A-B3C6-BF3075684EEB}" name="Amount (RM)" dataDxfId="2"/>
    <tableColumn id="2" xr3:uid="{64211A5C-881F-40BF-BFAA-DDDF94B79E29}" name="Rate (%)" dataDxfId="1" dataCellStyle="Percent"/>
    <tableColumn id="3" xr3:uid="{2B189CD6-1DBA-4440-A87D-80EDB6BA754C}" name="Tax (RM)" dataDxfId="0"/>
  </tableColumns>
  <tableStyleInfo name="TableStyleDark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E7820-E3F8-40AD-BFD9-E93A247AC8FD}">
  <sheetPr codeName="Sheet1"/>
  <dimension ref="A1:T46"/>
  <sheetViews>
    <sheetView tabSelected="1" topLeftCell="A2" zoomScale="129" zoomScaleNormal="115" workbookViewId="0">
      <selection activeCell="D33" sqref="D33:E33"/>
    </sheetView>
  </sheetViews>
  <sheetFormatPr defaultRowHeight="24" customHeight="1" x14ac:dyDescent="0.3"/>
  <cols>
    <col min="1" max="1" width="16.88671875" style="36" customWidth="1"/>
    <col min="2" max="2" width="6.6640625" style="37" customWidth="1"/>
    <col min="3" max="3" width="43.77734375" style="36" customWidth="1"/>
    <col min="4" max="4" width="8.44140625" style="37" customWidth="1"/>
    <col min="5" max="5" width="17.44140625" style="36" customWidth="1"/>
    <col min="6" max="6" width="10" style="36" customWidth="1"/>
    <col min="7" max="7" width="10" style="39" customWidth="1"/>
    <col min="8" max="8" width="12.77734375" style="37" customWidth="1"/>
    <col min="9" max="9" width="8.77734375" style="36" customWidth="1"/>
    <col min="10" max="10" width="9" style="36" customWidth="1"/>
    <col min="11" max="18" width="8.88671875" style="36"/>
    <col min="19" max="20" width="8.88671875" style="37"/>
    <col min="21" max="16384" width="8.88671875" style="36"/>
  </cols>
  <sheetData>
    <row r="1" spans="1:10" ht="33" customHeight="1" thickBot="1" x14ac:dyDescent="0.35">
      <c r="A1" s="29" t="s">
        <v>11</v>
      </c>
      <c r="B1" s="30"/>
      <c r="C1" s="31"/>
      <c r="D1" s="32"/>
      <c r="E1" s="32"/>
      <c r="F1" s="32"/>
      <c r="G1" s="33"/>
      <c r="H1" s="34"/>
      <c r="I1" s="35"/>
    </row>
    <row r="2" spans="1:10" ht="24" customHeight="1" x14ac:dyDescent="0.3">
      <c r="C2" s="38"/>
    </row>
    <row r="3" spans="1:10" ht="24" customHeight="1" x14ac:dyDescent="0.3">
      <c r="B3" s="92" t="s">
        <v>42</v>
      </c>
      <c r="C3" s="92"/>
    </row>
    <row r="4" spans="1:10" ht="18.600000000000001" customHeight="1" x14ac:dyDescent="0.3">
      <c r="B4" s="114" t="s">
        <v>45</v>
      </c>
      <c r="C4" s="114"/>
      <c r="D4" s="114"/>
      <c r="E4" s="114"/>
      <c r="F4" s="114"/>
      <c r="G4" s="114"/>
      <c r="H4" s="114"/>
    </row>
    <row r="5" spans="1:10" ht="18" customHeight="1" x14ac:dyDescent="0.3">
      <c r="B5" s="114" t="s">
        <v>46</v>
      </c>
      <c r="C5" s="114"/>
      <c r="D5" s="114"/>
      <c r="E5" s="114"/>
      <c r="F5" s="114"/>
      <c r="G5" s="114"/>
      <c r="H5" s="114"/>
    </row>
    <row r="6" spans="1:10" ht="24" customHeight="1" x14ac:dyDescent="0.3">
      <c r="B6" s="40" t="s">
        <v>10</v>
      </c>
      <c r="J6" s="36" t="s">
        <v>10</v>
      </c>
    </row>
    <row r="7" spans="1:10" ht="34.950000000000003" customHeight="1" x14ac:dyDescent="0.3">
      <c r="A7" s="41"/>
      <c r="B7" s="101" t="s">
        <v>12</v>
      </c>
      <c r="C7" s="102"/>
      <c r="D7" s="102"/>
      <c r="E7" s="102"/>
      <c r="F7" s="102"/>
      <c r="G7" s="102"/>
      <c r="H7" s="102"/>
    </row>
    <row r="8" spans="1:10" ht="34.950000000000003" customHeight="1" x14ac:dyDescent="0.3">
      <c r="A8" s="42"/>
      <c r="B8" s="112" t="s">
        <v>13</v>
      </c>
      <c r="C8" s="113"/>
      <c r="D8" s="43"/>
      <c r="E8" s="104">
        <v>0</v>
      </c>
      <c r="F8" s="105"/>
      <c r="G8" s="105"/>
      <c r="H8" s="44">
        <f>ROUND(E8, 2)</f>
        <v>0</v>
      </c>
      <c r="J8" s="37"/>
    </row>
    <row r="9" spans="1:10" ht="34.950000000000003" customHeight="1" x14ac:dyDescent="0.3">
      <c r="A9" s="41"/>
      <c r="B9" s="101" t="s">
        <v>15</v>
      </c>
      <c r="C9" s="102"/>
      <c r="D9" s="102"/>
      <c r="E9" s="102"/>
      <c r="F9" s="102"/>
      <c r="G9" s="102"/>
      <c r="H9" s="103"/>
      <c r="J9" s="37"/>
    </row>
    <row r="10" spans="1:10" ht="34.950000000000003" customHeight="1" x14ac:dyDescent="0.3">
      <c r="A10" s="42"/>
      <c r="B10" s="45">
        <v>1</v>
      </c>
      <c r="C10" s="46" t="s">
        <v>14</v>
      </c>
      <c r="D10" s="47"/>
      <c r="E10" s="47"/>
      <c r="F10" s="47"/>
      <c r="G10" s="47"/>
      <c r="H10" s="44">
        <v>9000</v>
      </c>
      <c r="J10" s="37"/>
    </row>
    <row r="11" spans="1:10" ht="34.799999999999997" customHeight="1" x14ac:dyDescent="0.3">
      <c r="A11" s="42"/>
      <c r="B11" s="48">
        <v>2</v>
      </c>
      <c r="C11" s="49" t="s">
        <v>47</v>
      </c>
      <c r="D11" s="20" t="s">
        <v>19</v>
      </c>
      <c r="E11" s="108"/>
      <c r="F11" s="109"/>
      <c r="G11" s="109"/>
      <c r="H11" s="50">
        <f>IF(D11="No", 0, 6000)</f>
        <v>0</v>
      </c>
      <c r="J11" s="37"/>
    </row>
    <row r="12" spans="1:10" ht="34.799999999999997" customHeight="1" x14ac:dyDescent="0.3">
      <c r="A12" s="42"/>
      <c r="B12" s="51">
        <v>3</v>
      </c>
      <c r="C12" s="52" t="s">
        <v>48</v>
      </c>
      <c r="D12" s="20" t="s">
        <v>19</v>
      </c>
      <c r="E12" s="110"/>
      <c r="F12" s="111"/>
      <c r="G12" s="111"/>
      <c r="H12" s="50">
        <f>IF(D12="No", 0, 3500)</f>
        <v>0</v>
      </c>
      <c r="J12" s="37"/>
    </row>
    <row r="13" spans="1:10" ht="34.950000000000003" customHeight="1" x14ac:dyDescent="0.3">
      <c r="A13" s="42"/>
      <c r="B13" s="48">
        <v>4</v>
      </c>
      <c r="C13" s="49" t="s">
        <v>49</v>
      </c>
      <c r="D13" s="106" t="s">
        <v>20</v>
      </c>
      <c r="E13" s="107"/>
      <c r="F13" s="20"/>
      <c r="G13" s="53" t="s">
        <v>21</v>
      </c>
      <c r="H13" s="50">
        <f>IF(F13&gt;4000, 4000, ROUND(F13, 2))</f>
        <v>0</v>
      </c>
      <c r="J13" s="37"/>
    </row>
    <row r="14" spans="1:10" ht="34.950000000000003" customHeight="1" x14ac:dyDescent="0.3">
      <c r="A14" s="42"/>
      <c r="B14" s="95">
        <v>5</v>
      </c>
      <c r="C14" s="97" t="s">
        <v>50</v>
      </c>
      <c r="D14" s="93" t="s">
        <v>43</v>
      </c>
      <c r="E14" s="94"/>
      <c r="F14" s="20"/>
      <c r="G14" s="99" t="s">
        <v>22</v>
      </c>
      <c r="H14" s="121">
        <f>IF(F14+F15&gt;7000, 7000, ROUND(F14+F15, 2))</f>
        <v>0</v>
      </c>
      <c r="J14" s="37"/>
    </row>
    <row r="15" spans="1:10" ht="34.950000000000003" customHeight="1" x14ac:dyDescent="0.3">
      <c r="A15" s="42"/>
      <c r="B15" s="96"/>
      <c r="C15" s="98"/>
      <c r="D15" s="93" t="s">
        <v>44</v>
      </c>
      <c r="E15" s="94"/>
      <c r="F15" s="20"/>
      <c r="G15" s="100"/>
      <c r="H15" s="121"/>
      <c r="J15" s="37"/>
    </row>
    <row r="16" spans="1:10" ht="34.950000000000003" customHeight="1" x14ac:dyDescent="0.3">
      <c r="A16" s="42"/>
      <c r="B16" s="54">
        <v>6</v>
      </c>
      <c r="C16" s="55" t="s">
        <v>51</v>
      </c>
      <c r="D16" s="106" t="s">
        <v>20</v>
      </c>
      <c r="E16" s="107"/>
      <c r="F16" s="20"/>
      <c r="G16" s="56" t="s">
        <v>23</v>
      </c>
      <c r="H16" s="50">
        <f>IF(F16&gt;3000, 3000, ROUND(F16, 2))</f>
        <v>0</v>
      </c>
      <c r="J16" s="37"/>
    </row>
    <row r="17" spans="1:10" ht="34.950000000000003" customHeight="1" x14ac:dyDescent="0.3">
      <c r="A17" s="42"/>
      <c r="B17" s="51">
        <v>7</v>
      </c>
      <c r="C17" s="52" t="s">
        <v>52</v>
      </c>
      <c r="D17" s="93" t="s">
        <v>20</v>
      </c>
      <c r="E17" s="94"/>
      <c r="F17" s="20"/>
      <c r="G17" s="57" t="s">
        <v>23</v>
      </c>
      <c r="H17" s="50">
        <f>IF(F17&gt;3000, 3000, ROUND(F17, 2))</f>
        <v>0</v>
      </c>
      <c r="J17" s="37"/>
    </row>
    <row r="18" spans="1:10" ht="34.950000000000003" customHeight="1" x14ac:dyDescent="0.3">
      <c r="A18" s="42"/>
      <c r="B18" s="48">
        <v>8</v>
      </c>
      <c r="C18" s="49" t="s">
        <v>53</v>
      </c>
      <c r="D18" s="106" t="s">
        <v>20</v>
      </c>
      <c r="E18" s="107"/>
      <c r="F18" s="20"/>
      <c r="G18" s="53" t="s">
        <v>24</v>
      </c>
      <c r="H18" s="50">
        <f>IF(F18&gt;250, 250, ROUND(F18, 2))</f>
        <v>0</v>
      </c>
      <c r="J18" s="37"/>
    </row>
    <row r="19" spans="1:10" ht="34.950000000000003" customHeight="1" x14ac:dyDescent="0.3">
      <c r="A19" s="42"/>
      <c r="B19" s="58">
        <v>9</v>
      </c>
      <c r="C19" s="59" t="s">
        <v>54</v>
      </c>
      <c r="D19" s="133" t="s">
        <v>20</v>
      </c>
      <c r="E19" s="134"/>
      <c r="F19" s="21"/>
      <c r="G19" s="60" t="s">
        <v>25</v>
      </c>
      <c r="H19" s="44">
        <f>IF(F19&gt;1000, 1000, ROUND(F19, 2))</f>
        <v>0</v>
      </c>
      <c r="J19" s="37"/>
    </row>
    <row r="20" spans="1:10" ht="34.950000000000003" customHeight="1" x14ac:dyDescent="0.3">
      <c r="A20" s="41"/>
      <c r="B20" s="101" t="s">
        <v>16</v>
      </c>
      <c r="C20" s="102"/>
      <c r="D20" s="102"/>
      <c r="E20" s="102"/>
      <c r="F20" s="102"/>
      <c r="G20" s="102"/>
      <c r="H20" s="103"/>
      <c r="J20" s="37"/>
    </row>
    <row r="21" spans="1:10" ht="34.950000000000003" customHeight="1" x14ac:dyDescent="0.3">
      <c r="A21" s="42"/>
      <c r="B21" s="61">
        <v>10</v>
      </c>
      <c r="C21" s="62" t="s">
        <v>55</v>
      </c>
      <c r="D21" s="135" t="s">
        <v>20</v>
      </c>
      <c r="E21" s="136"/>
      <c r="F21" s="22"/>
      <c r="G21" s="63" t="s">
        <v>26</v>
      </c>
      <c r="H21" s="44">
        <f>IF(F21&gt;6000, 6000, ROUND(F21, 2))</f>
        <v>0</v>
      </c>
      <c r="J21" s="37"/>
    </row>
    <row r="22" spans="1:10" ht="34.950000000000003" customHeight="1" x14ac:dyDescent="0.3">
      <c r="A22" s="42"/>
      <c r="B22" s="51">
        <v>11</v>
      </c>
      <c r="C22" s="52" t="s">
        <v>56</v>
      </c>
      <c r="D22" s="93" t="s">
        <v>20</v>
      </c>
      <c r="E22" s="94"/>
      <c r="F22" s="20"/>
      <c r="G22" s="57" t="s">
        <v>27</v>
      </c>
      <c r="H22" s="44">
        <f>IF(F22&gt;7000, 7000, ROUND(F22, 2))</f>
        <v>0</v>
      </c>
      <c r="J22" s="37"/>
    </row>
    <row r="23" spans="1:10" ht="34.950000000000003" customHeight="1" x14ac:dyDescent="0.3">
      <c r="A23" s="42"/>
      <c r="B23" s="48">
        <v>12</v>
      </c>
      <c r="C23" s="49" t="s">
        <v>57</v>
      </c>
      <c r="D23" s="106" t="s">
        <v>20</v>
      </c>
      <c r="E23" s="107"/>
      <c r="F23" s="20"/>
      <c r="G23" s="56" t="s">
        <v>28</v>
      </c>
      <c r="H23" s="44">
        <f>IF(F23&gt;2500, 2500, ROUND(F23, 2))</f>
        <v>0</v>
      </c>
      <c r="J23" s="37"/>
    </row>
    <row r="24" spans="1:10" ht="34.950000000000003" customHeight="1" x14ac:dyDescent="0.3">
      <c r="A24" s="42"/>
      <c r="B24" s="51">
        <v>13</v>
      </c>
      <c r="C24" s="52" t="s">
        <v>58</v>
      </c>
      <c r="D24" s="93" t="s">
        <v>20</v>
      </c>
      <c r="E24" s="94"/>
      <c r="F24" s="20"/>
      <c r="G24" s="57" t="s">
        <v>28</v>
      </c>
      <c r="H24" s="44">
        <f>IF(F24&gt;2500, 2500, ROUND(F24, 2))</f>
        <v>0</v>
      </c>
      <c r="J24" s="37"/>
    </row>
    <row r="25" spans="1:10" ht="34.950000000000003" customHeight="1" x14ac:dyDescent="0.3">
      <c r="A25" s="42"/>
      <c r="B25" s="48">
        <v>14</v>
      </c>
      <c r="C25" s="49" t="s">
        <v>59</v>
      </c>
      <c r="D25" s="106" t="s">
        <v>20</v>
      </c>
      <c r="E25" s="107"/>
      <c r="F25" s="20"/>
      <c r="G25" s="56" t="s">
        <v>23</v>
      </c>
      <c r="H25" s="44">
        <f>IF(F25&gt;3000, 3000, ROUND(F25, 2))</f>
        <v>0</v>
      </c>
      <c r="J25" s="37"/>
    </row>
    <row r="26" spans="1:10" ht="34.950000000000003" customHeight="1" x14ac:dyDescent="0.3">
      <c r="A26" s="42"/>
      <c r="B26" s="51">
        <v>15</v>
      </c>
      <c r="C26" s="52" t="s">
        <v>60</v>
      </c>
      <c r="D26" s="93" t="s">
        <v>20</v>
      </c>
      <c r="E26" s="94"/>
      <c r="F26" s="20"/>
      <c r="G26" s="57" t="s">
        <v>29</v>
      </c>
      <c r="H26" s="44">
        <f>IF(F26&gt;8000, 8000, ROUND(F26, 2))</f>
        <v>0</v>
      </c>
      <c r="J26" s="37"/>
    </row>
    <row r="27" spans="1:10" ht="34.950000000000003" customHeight="1" x14ac:dyDescent="0.3">
      <c r="A27" s="35"/>
      <c r="B27" s="48">
        <v>16</v>
      </c>
      <c r="C27" s="49" t="s">
        <v>61</v>
      </c>
      <c r="D27" s="106" t="s">
        <v>36</v>
      </c>
      <c r="E27" s="107"/>
      <c r="F27" s="20"/>
      <c r="G27" s="64" t="s">
        <v>32</v>
      </c>
      <c r="H27" s="44">
        <f>F27*2000</f>
        <v>0</v>
      </c>
      <c r="J27" s="37"/>
    </row>
    <row r="28" spans="1:10" ht="34.950000000000003" customHeight="1" x14ac:dyDescent="0.3">
      <c r="A28" s="35"/>
      <c r="B28" s="51">
        <v>17</v>
      </c>
      <c r="C28" s="65" t="s">
        <v>62</v>
      </c>
      <c r="D28" s="93" t="s">
        <v>36</v>
      </c>
      <c r="E28" s="94"/>
      <c r="F28" s="20"/>
      <c r="G28" s="66" t="s">
        <v>32</v>
      </c>
      <c r="H28" s="44">
        <f t="shared" ref="H28" si="0">F28*2000</f>
        <v>0</v>
      </c>
      <c r="J28" s="37"/>
    </row>
    <row r="29" spans="1:10" ht="34.950000000000003" customHeight="1" x14ac:dyDescent="0.3">
      <c r="A29" s="35"/>
      <c r="B29" s="48">
        <v>18</v>
      </c>
      <c r="C29" s="49" t="s">
        <v>63</v>
      </c>
      <c r="D29" s="106" t="s">
        <v>36</v>
      </c>
      <c r="E29" s="107"/>
      <c r="F29" s="20"/>
      <c r="G29" s="64" t="s">
        <v>33</v>
      </c>
      <c r="H29" s="44">
        <f>F29*8000</f>
        <v>0</v>
      </c>
      <c r="J29" s="37"/>
    </row>
    <row r="30" spans="1:10" ht="34.950000000000003" customHeight="1" x14ac:dyDescent="0.3">
      <c r="A30" s="35"/>
      <c r="B30" s="102" t="s">
        <v>17</v>
      </c>
      <c r="C30" s="102"/>
      <c r="D30" s="102"/>
      <c r="E30" s="102"/>
      <c r="F30" s="102"/>
      <c r="G30" s="102"/>
      <c r="H30" s="103"/>
      <c r="J30" s="37"/>
    </row>
    <row r="31" spans="1:10" ht="34.950000000000003" customHeight="1" x14ac:dyDescent="0.3">
      <c r="A31" s="35"/>
      <c r="B31" s="67">
        <v>19</v>
      </c>
      <c r="C31" s="68" t="s">
        <v>64</v>
      </c>
      <c r="D31" s="124" t="s">
        <v>20</v>
      </c>
      <c r="E31" s="125"/>
      <c r="F31" s="23"/>
      <c r="G31" s="69" t="s">
        <v>30</v>
      </c>
      <c r="H31" s="70"/>
      <c r="J31" s="37"/>
    </row>
    <row r="32" spans="1:10" ht="34.950000000000003" customHeight="1" x14ac:dyDescent="0.3">
      <c r="A32" s="35"/>
      <c r="B32" s="67"/>
      <c r="C32" s="71" t="s">
        <v>18</v>
      </c>
      <c r="D32" s="119"/>
      <c r="E32" s="120"/>
      <c r="F32" s="72"/>
      <c r="G32" s="73" t="s">
        <v>9</v>
      </c>
      <c r="H32" s="70">
        <f>IF(IF(D33="Both Parent", 3000, 1500)&lt;IF(F31&gt;5000, 5000, F31), ROUND(IF(F31&gt;5000, 5000, F31), 2), IF(D33="Both Parent", 3000, 1500))</f>
        <v>3000</v>
      </c>
      <c r="J32" s="37"/>
    </row>
    <row r="33" spans="1:20" ht="34.950000000000003" customHeight="1" x14ac:dyDescent="0.3">
      <c r="A33" s="35"/>
      <c r="B33" s="74"/>
      <c r="C33" s="75" t="s">
        <v>34</v>
      </c>
      <c r="D33" s="126" t="s">
        <v>37</v>
      </c>
      <c r="E33" s="127"/>
      <c r="F33" s="76"/>
      <c r="G33" s="77" t="s">
        <v>23</v>
      </c>
      <c r="H33" s="70"/>
      <c r="J33" s="37"/>
    </row>
    <row r="34" spans="1:20" ht="34.950000000000003" customHeight="1" x14ac:dyDescent="0.3">
      <c r="A34" s="35"/>
      <c r="B34" s="48">
        <v>20</v>
      </c>
      <c r="C34" s="78" t="s">
        <v>65</v>
      </c>
      <c r="D34" s="106" t="s">
        <v>20</v>
      </c>
      <c r="E34" s="107"/>
      <c r="F34" s="20"/>
      <c r="G34" s="128" t="s">
        <v>26</v>
      </c>
      <c r="H34" s="70"/>
      <c r="J34" s="37"/>
    </row>
    <row r="35" spans="1:20" ht="34.950000000000003" customHeight="1" x14ac:dyDescent="0.3">
      <c r="A35" s="35"/>
      <c r="B35" s="51">
        <v>21</v>
      </c>
      <c r="C35" s="79" t="s">
        <v>66</v>
      </c>
      <c r="D35" s="93" t="s">
        <v>20</v>
      </c>
      <c r="E35" s="94"/>
      <c r="F35" s="20"/>
      <c r="G35" s="129"/>
      <c r="H35" s="70">
        <f>IF((F34+F35+F36)&gt;6000, 6000, ROUND(F34+F35+F36, 2))</f>
        <v>0</v>
      </c>
      <c r="J35" s="37"/>
    </row>
    <row r="36" spans="1:20" ht="34.950000000000003" customHeight="1" x14ac:dyDescent="0.3">
      <c r="A36" s="35"/>
      <c r="B36" s="48">
        <v>22</v>
      </c>
      <c r="C36" s="78" t="s">
        <v>67</v>
      </c>
      <c r="D36" s="106" t="s">
        <v>20</v>
      </c>
      <c r="E36" s="107"/>
      <c r="F36" s="20"/>
      <c r="G36" s="130"/>
      <c r="H36" s="70"/>
      <c r="J36" s="37"/>
    </row>
    <row r="37" spans="1:20" ht="34.950000000000003" customHeight="1" x14ac:dyDescent="0.3">
      <c r="A37" s="35"/>
      <c r="B37" s="51">
        <v>23</v>
      </c>
      <c r="C37" s="80" t="s">
        <v>68</v>
      </c>
      <c r="D37" s="93" t="s">
        <v>20</v>
      </c>
      <c r="E37" s="94"/>
      <c r="F37" s="20"/>
      <c r="G37" s="57" t="s">
        <v>31</v>
      </c>
      <c r="H37" s="44">
        <f>IF(F37&gt;1000, 1000, ROUND(F37, 2))</f>
        <v>0</v>
      </c>
      <c r="J37" s="37"/>
    </row>
    <row r="38" spans="1:20" ht="34.950000000000003" customHeight="1" x14ac:dyDescent="0.3">
      <c r="A38" s="35"/>
      <c r="B38" s="122">
        <v>24</v>
      </c>
      <c r="C38" s="81" t="s">
        <v>69</v>
      </c>
      <c r="D38" s="106" t="s">
        <v>36</v>
      </c>
      <c r="E38" s="107"/>
      <c r="F38" s="20"/>
      <c r="G38" s="64" t="s">
        <v>35</v>
      </c>
      <c r="H38" s="70">
        <f>F38*6000</f>
        <v>0</v>
      </c>
      <c r="J38" s="37"/>
    </row>
    <row r="39" spans="1:20" s="84" customFormat="1" ht="34.950000000000003" customHeight="1" x14ac:dyDescent="0.3">
      <c r="A39" s="82"/>
      <c r="B39" s="123"/>
      <c r="C39" s="82" t="s">
        <v>70</v>
      </c>
      <c r="D39" s="131" t="s">
        <v>36</v>
      </c>
      <c r="E39" s="132"/>
      <c r="F39" s="21"/>
      <c r="G39" s="83" t="s">
        <v>33</v>
      </c>
      <c r="H39" s="70">
        <f>F39*8000</f>
        <v>0</v>
      </c>
      <c r="J39" s="85"/>
      <c r="S39" s="85"/>
      <c r="T39" s="85"/>
    </row>
    <row r="40" spans="1:20" s="84" customFormat="1" ht="30" customHeight="1" x14ac:dyDescent="0.3">
      <c r="A40" s="82"/>
      <c r="B40" s="102" t="s">
        <v>38</v>
      </c>
      <c r="C40" s="102"/>
      <c r="D40" s="102"/>
      <c r="E40" s="102"/>
      <c r="F40" s="102"/>
      <c r="G40" s="102"/>
      <c r="H40" s="103"/>
      <c r="J40" s="85"/>
      <c r="S40" s="85"/>
      <c r="T40" s="85"/>
    </row>
    <row r="41" spans="1:20" s="84" customFormat="1" ht="30" customHeight="1" x14ac:dyDescent="0.3">
      <c r="A41" s="86"/>
      <c r="B41" s="115" t="s">
        <v>39</v>
      </c>
      <c r="C41" s="116"/>
      <c r="D41" s="116"/>
      <c r="E41" s="116"/>
      <c r="F41" s="116"/>
      <c r="G41" s="116"/>
      <c r="H41" s="70">
        <f>H10+H11+H12+H13+H14+H16+H17+H18+H19+H21+H22+H23+H24+H25+H26+H27+H28+H29+H32+H35+H37+H38+H39</f>
        <v>12000</v>
      </c>
      <c r="J41" s="85"/>
      <c r="S41" s="85"/>
      <c r="T41" s="85"/>
    </row>
    <row r="42" spans="1:20" s="84" customFormat="1" ht="30" customHeight="1" x14ac:dyDescent="0.3">
      <c r="A42" s="86"/>
      <c r="B42" s="117" t="s">
        <v>40</v>
      </c>
      <c r="C42" s="118"/>
      <c r="D42" s="118"/>
      <c r="E42" s="118"/>
      <c r="F42" s="118"/>
      <c r="G42" s="118"/>
      <c r="H42" s="70">
        <f>H8-H41</f>
        <v>-12000</v>
      </c>
      <c r="J42" s="85"/>
      <c r="S42" s="85"/>
      <c r="T42" s="85"/>
    </row>
    <row r="43" spans="1:20" s="84" customFormat="1" ht="30" customHeight="1" x14ac:dyDescent="0.3">
      <c r="A43" s="86"/>
      <c r="B43" s="115" t="s">
        <v>41</v>
      </c>
      <c r="C43" s="116"/>
      <c r="D43" s="116"/>
      <c r="E43" s="116"/>
      <c r="F43" s="116"/>
      <c r="G43" s="116"/>
      <c r="H43" s="70">
        <f>'Income Tax Rate'!G8</f>
        <v>0</v>
      </c>
      <c r="J43" s="85"/>
      <c r="S43" s="85"/>
      <c r="T43" s="85"/>
    </row>
    <row r="44" spans="1:20" s="84" customFormat="1" ht="30" customHeight="1" x14ac:dyDescent="0.3">
      <c r="A44" s="82"/>
      <c r="B44" s="87"/>
      <c r="C44" s="82"/>
      <c r="D44" s="87"/>
      <c r="E44" s="88"/>
      <c r="F44" s="88"/>
      <c r="G44" s="89"/>
      <c r="H44" s="90"/>
      <c r="J44" s="85"/>
      <c r="S44" s="85"/>
      <c r="T44" s="85"/>
    </row>
    <row r="45" spans="1:20" s="84" customFormat="1" ht="24" customHeight="1" x14ac:dyDescent="0.3">
      <c r="A45" s="82"/>
      <c r="B45" s="87"/>
      <c r="C45" s="82"/>
      <c r="D45" s="87"/>
      <c r="E45" s="88"/>
      <c r="F45" s="88"/>
      <c r="G45" s="91"/>
      <c r="H45" s="90"/>
      <c r="J45" s="85"/>
      <c r="S45" s="85"/>
      <c r="T45" s="85"/>
    </row>
    <row r="46" spans="1:20" s="84" customFormat="1" ht="24" customHeight="1" x14ac:dyDescent="0.3">
      <c r="A46" s="82"/>
      <c r="B46" s="87"/>
      <c r="C46" s="82"/>
      <c r="D46" s="87"/>
      <c r="E46" s="88"/>
      <c r="F46" s="88"/>
      <c r="G46" s="89"/>
      <c r="H46" s="90"/>
      <c r="J46" s="85"/>
      <c r="S46" s="85"/>
      <c r="T46" s="85"/>
    </row>
  </sheetData>
  <sheetProtection sheet="1" objects="1" scenarios="1" selectLockedCells="1"/>
  <mergeCells count="46">
    <mergeCell ref="B43:G43"/>
    <mergeCell ref="D38:E38"/>
    <mergeCell ref="D39:E39"/>
    <mergeCell ref="D14:E14"/>
    <mergeCell ref="D16:E16"/>
    <mergeCell ref="D17:E17"/>
    <mergeCell ref="D18:E18"/>
    <mergeCell ref="D19:E19"/>
    <mergeCell ref="D21:E21"/>
    <mergeCell ref="D22:E22"/>
    <mergeCell ref="D23:E23"/>
    <mergeCell ref="D24:E24"/>
    <mergeCell ref="D25:E25"/>
    <mergeCell ref="D26:E26"/>
    <mergeCell ref="B30:H30"/>
    <mergeCell ref="B20:H20"/>
    <mergeCell ref="B40:H40"/>
    <mergeCell ref="B41:G41"/>
    <mergeCell ref="B42:G42"/>
    <mergeCell ref="D32:E32"/>
    <mergeCell ref="H14:H15"/>
    <mergeCell ref="B38:B39"/>
    <mergeCell ref="D27:E27"/>
    <mergeCell ref="D28:E28"/>
    <mergeCell ref="D29:E29"/>
    <mergeCell ref="D37:E37"/>
    <mergeCell ref="D31:E31"/>
    <mergeCell ref="D33:E33"/>
    <mergeCell ref="D35:E35"/>
    <mergeCell ref="D34:E34"/>
    <mergeCell ref="D36:E36"/>
    <mergeCell ref="G34:G36"/>
    <mergeCell ref="B3:C3"/>
    <mergeCell ref="D15:E15"/>
    <mergeCell ref="B14:B15"/>
    <mergeCell ref="C14:C15"/>
    <mergeCell ref="G14:G15"/>
    <mergeCell ref="B9:H9"/>
    <mergeCell ref="B7:H7"/>
    <mergeCell ref="E8:G8"/>
    <mergeCell ref="D13:E13"/>
    <mergeCell ref="E11:G11"/>
    <mergeCell ref="E12:G12"/>
    <mergeCell ref="B8:C8"/>
    <mergeCell ref="B4:H4"/>
    <mergeCell ref="B5:H5"/>
  </mergeCells>
  <dataValidations xWindow="326" yWindow="514" count="11">
    <dataValidation type="decimal" operator="greaterThanOrEqual" allowBlank="1" showInputMessage="1" showErrorMessage="1" sqref="H8" xr:uid="{F226C198-B71B-443B-9797-3AA336D80FD4}">
      <formula1>0</formula1>
    </dataValidation>
    <dataValidation allowBlank="1" showErrorMessage="1" sqref="C44:C46 C21:C29 C31:C39 C16:C19 C10:C14" xr:uid="{EC77086E-162B-4D06-905D-D7DC0C242B9B}"/>
    <dataValidation type="list" showInputMessage="1" showErrorMessage="1" errorTitle="Invalid Input!!" error="Other input can't be accepted" sqref="D11:D12" xr:uid="{20360A64-4ED0-4D6D-A25A-040BA48B1028}">
      <formula1>"Yes, No"</formula1>
    </dataValidation>
    <dataValidation type="decimal" operator="greaterThanOrEqual" showInputMessage="1" showErrorMessage="1" errorTitle="Invalid Input!!" error="Only number input can be accepted" sqref="F37 F31 F16:F19 F21:F26 F34:F35 F13" xr:uid="{5B9EFA38-272E-4CAC-AE01-59729314C3B7}">
      <formula1>0</formula1>
    </dataValidation>
    <dataValidation type="whole" operator="greaterThanOrEqual" showInputMessage="1" showErrorMessage="1" errorTitle="Invalid Input!!" error="Only whole number input can be accepted" sqref="F38 F27:F29" xr:uid="{DD9BE9EA-DD7D-4E6D-B66A-BBE63F69948B}">
      <formula1>0</formula1>
    </dataValidation>
    <dataValidation type="decimal" showInputMessage="1" showErrorMessage="1" errorTitle="Invalid Input!!" error="Only number input can be accepted and this relief is restricted to 500 only" sqref="F36" xr:uid="{7201E6D5-606D-4CE8-BC83-F9F02F1CE572}">
      <formula1>0</formula1>
      <formula2>500</formula2>
    </dataValidation>
    <dataValidation type="whole" showInputMessage="1" showErrorMessage="1" errorTitle="Invalid Input!!" error="Only whole number input can be accepted and the input must not exceed the number of disabled child" sqref="F39" xr:uid="{6914A891-8317-4EE2-BD5D-4389EBDD0846}">
      <formula1>0</formula1>
      <formula2>F38</formula2>
    </dataValidation>
    <dataValidation type="custom" showInputMessage="1" showErrorMessage="1" errorTitle="Invalid Input!!" error="Only number input can be accepted and this relief is restricted to 4,000_x000a_(Please make sure that the amount of insurance must be at most 3,000)" sqref="F15" xr:uid="{6087215D-15D0-4C8C-8F8E-CBE8F98BBB15}">
      <formula1>OR(AND(ISNUMBER(F15), F15&gt;=0, F15&lt;4001, F14&gt;=0, F14&lt;3001), F15="", F15=0)</formula1>
    </dataValidation>
    <dataValidation type="custom" operator="greaterThanOrEqual" showInputMessage="1" showErrorMessage="1" errorTitle="Invalid Input!!" error="Only number input can be accepted AND_x000a_- Restricted to 7,000 when there is no input for EPF_x000a_- Restricted to 3,000 when there is input for EPF_x000a_" sqref="F14" xr:uid="{D373E655-3B6D-49B4-9841-49D8827C4A2F}">
      <formula1>OR(AND(OR(ISBLANK(F15),F15=0), ISNUMBER(F14), F14&gt;=0, F14&lt;7001), AND(ISBLANK(F15)=FALSE, ISNUMBER(F14), F14&gt;=0, F14 &lt; 3001), F14="")</formula1>
    </dataValidation>
    <dataValidation type="list" allowBlank="1" showInputMessage="1" showErrorMessage="1" errorTitle="Invalid Input!!" error="Other input can't be accepted" sqref="D33:E33" xr:uid="{A2CD34D1-96DE-4B36-882A-6A57F16C2DA9}">
      <formula1>"Mother only, Father only, Both Parent"</formula1>
    </dataValidation>
    <dataValidation type="custom" operator="greaterThanOrEqual" showInputMessage="1" showErrorMessage="1" errorTitle="Invalid Input!!" error="Only number input can be accepted and the input cannot be empty" sqref="E8:G8" xr:uid="{D3403F1E-4F5B-47BB-BAAC-E8E1C1D48EEB}">
      <formula1>AND(ISNUMBER(E8), E8&gt;=0, ISBLANK(E8)=FALSE)</formula1>
    </dataValidation>
  </dataValidations>
  <pageMargins left="0.7" right="0.7" top="0.75" bottom="0.75" header="0.3" footer="0.3"/>
  <pageSetup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83DC6-4072-4BDA-9860-A3B21A95113F}">
  <sheetPr codeName="Sheet2">
    <pageSetUpPr autoPageBreaks="0" fitToPage="1"/>
  </sheetPr>
  <dimension ref="A1:I19"/>
  <sheetViews>
    <sheetView zoomScale="127" workbookViewId="0">
      <selection activeCell="F9" sqref="F9"/>
    </sheetView>
  </sheetViews>
  <sheetFormatPr defaultRowHeight="19.2" customHeight="1" x14ac:dyDescent="0.25"/>
  <cols>
    <col min="1" max="1" width="8.33203125" style="1" customWidth="1"/>
    <col min="2" max="2" width="13.88671875" style="1" customWidth="1"/>
    <col min="3" max="3" width="11.44140625" style="1" customWidth="1"/>
    <col min="4" max="4" width="12.88671875" style="1" customWidth="1"/>
    <col min="5" max="5" width="8.88671875" style="1"/>
    <col min="6" max="6" width="24.77734375" style="1" customWidth="1"/>
    <col min="7" max="7" width="12" style="1" customWidth="1"/>
    <col min="8" max="8" width="9.5546875" style="1" customWidth="1"/>
    <col min="9" max="16384" width="8.88671875" style="1"/>
  </cols>
  <sheetData>
    <row r="1" spans="1:9" ht="27.6" customHeight="1" thickBot="1" x14ac:dyDescent="0.3">
      <c r="A1" s="19" t="s">
        <v>8</v>
      </c>
      <c r="B1" s="18"/>
      <c r="F1" s="14"/>
    </row>
    <row r="2" spans="1:9" ht="19.2" customHeight="1" x14ac:dyDescent="0.25">
      <c r="D2" s="2"/>
      <c r="F2" s="14"/>
    </row>
    <row r="3" spans="1:9" ht="19.2" customHeight="1" x14ac:dyDescent="0.25">
      <c r="B3" s="3" t="s">
        <v>0</v>
      </c>
      <c r="C3" s="4" t="s">
        <v>1</v>
      </c>
      <c r="D3" s="5" t="s">
        <v>2</v>
      </c>
      <c r="F3" s="24" t="s">
        <v>71</v>
      </c>
      <c r="G3" s="28">
        <f>IF('Income Tax Calculator'!H42&gt;0, 'Income Tax Calculator'!H42, 0)</f>
        <v>0</v>
      </c>
    </row>
    <row r="4" spans="1:9" ht="19.2" customHeight="1" x14ac:dyDescent="0.25">
      <c r="B4" s="3">
        <v>0</v>
      </c>
      <c r="C4" s="6">
        <v>0</v>
      </c>
      <c r="D4" s="5">
        <v>0</v>
      </c>
      <c r="F4" s="25" t="s">
        <v>3</v>
      </c>
      <c r="G4" s="27">
        <f>IFERROR(VLOOKUP(G3, tax_rate[[#All],[Amount (RM)]:[Rate (%)]], 2), "")</f>
        <v>0</v>
      </c>
    </row>
    <row r="5" spans="1:9" ht="19.2" customHeight="1" x14ac:dyDescent="0.25">
      <c r="B5" s="3">
        <v>5001</v>
      </c>
      <c r="C5" s="6">
        <v>0.01</v>
      </c>
      <c r="D5" s="5">
        <v>0</v>
      </c>
      <c r="F5" s="15" t="s">
        <v>7</v>
      </c>
      <c r="G5" s="26">
        <f>VLOOKUP(G4,tax_rate[[#All],[Rate (%)]:[Tax (RM)]], 2)</f>
        <v>0</v>
      </c>
    </row>
    <row r="6" spans="1:9" ht="19.2" customHeight="1" x14ac:dyDescent="0.25">
      <c r="B6" s="3">
        <v>20001</v>
      </c>
      <c r="C6" s="6">
        <v>0.03</v>
      </c>
      <c r="D6" s="5">
        <v>150</v>
      </c>
      <c r="F6" s="16" t="s">
        <v>4</v>
      </c>
      <c r="G6" s="9">
        <f>G3 - INDEX(tax_rate[Amount (RM)], MATCH(G4, tax_rate[Rate (%)])) +1</f>
        <v>1</v>
      </c>
      <c r="H6" s="14"/>
      <c r="I6" s="14"/>
    </row>
    <row r="7" spans="1:9" ht="19.2" customHeight="1" x14ac:dyDescent="0.25">
      <c r="B7" s="3">
        <v>35001</v>
      </c>
      <c r="C7" s="6">
        <v>0.08</v>
      </c>
      <c r="D7" s="5">
        <v>600</v>
      </c>
      <c r="E7" s="17"/>
      <c r="F7" s="16" t="s">
        <v>5</v>
      </c>
      <c r="G7" s="8">
        <f>G6*G4</f>
        <v>0</v>
      </c>
    </row>
    <row r="8" spans="1:9" ht="19.2" customHeight="1" x14ac:dyDescent="0.25">
      <c r="B8" s="3">
        <v>50001</v>
      </c>
      <c r="C8" s="6">
        <v>0.14000000000000001</v>
      </c>
      <c r="D8" s="5">
        <v>1800</v>
      </c>
      <c r="F8" s="10" t="s">
        <v>6</v>
      </c>
      <c r="G8" s="11">
        <f>ROUND(G7+G5,2)</f>
        <v>0</v>
      </c>
    </row>
    <row r="9" spans="1:9" ht="19.2" customHeight="1" x14ac:dyDescent="0.25">
      <c r="B9" s="3">
        <v>70001</v>
      </c>
      <c r="C9" s="6">
        <v>0.21</v>
      </c>
      <c r="D9" s="5">
        <v>4600</v>
      </c>
      <c r="F9" s="14"/>
      <c r="I9" s="12"/>
    </row>
    <row r="10" spans="1:9" ht="19.2" customHeight="1" x14ac:dyDescent="0.25">
      <c r="B10" s="3">
        <v>100001</v>
      </c>
      <c r="C10" s="6">
        <v>0.24</v>
      </c>
      <c r="D10" s="5">
        <v>10900</v>
      </c>
      <c r="F10" s="14"/>
    </row>
    <row r="11" spans="1:9" ht="19.2" customHeight="1" x14ac:dyDescent="0.25">
      <c r="B11" s="3">
        <v>250001</v>
      </c>
      <c r="C11" s="6">
        <v>0.245</v>
      </c>
      <c r="D11" s="5">
        <v>46900</v>
      </c>
      <c r="F11" s="13"/>
    </row>
    <row r="12" spans="1:9" ht="19.2" customHeight="1" x14ac:dyDescent="0.25">
      <c r="B12" s="3">
        <v>400001</v>
      </c>
      <c r="C12" s="6">
        <v>0.25</v>
      </c>
      <c r="D12" s="5">
        <v>83650</v>
      </c>
      <c r="F12" s="13"/>
    </row>
    <row r="13" spans="1:9" ht="19.2" customHeight="1" x14ac:dyDescent="0.25">
      <c r="B13" s="3">
        <v>600001</v>
      </c>
      <c r="C13" s="6">
        <v>0.26</v>
      </c>
      <c r="D13" s="5">
        <v>13365</v>
      </c>
      <c r="F13" s="14"/>
    </row>
    <row r="14" spans="1:9" ht="19.2" customHeight="1" x14ac:dyDescent="0.25">
      <c r="B14" s="3">
        <v>1000001</v>
      </c>
      <c r="C14" s="6">
        <v>0.28000000000000003</v>
      </c>
      <c r="D14" s="5">
        <v>237650</v>
      </c>
      <c r="F14" s="14"/>
    </row>
    <row r="15" spans="1:9" ht="19.2" customHeight="1" x14ac:dyDescent="0.25">
      <c r="B15" s="3">
        <v>2000001</v>
      </c>
      <c r="C15" s="6">
        <v>0.3</v>
      </c>
      <c r="D15" s="7">
        <v>517650</v>
      </c>
      <c r="F15" s="14"/>
    </row>
    <row r="16" spans="1:9" ht="19.2" customHeight="1" x14ac:dyDescent="0.25">
      <c r="F16" s="14"/>
    </row>
    <row r="17" spans="6:6" ht="19.2" customHeight="1" x14ac:dyDescent="0.25">
      <c r="F17" s="14"/>
    </row>
    <row r="18" spans="6:6" ht="19.2" customHeight="1" x14ac:dyDescent="0.25">
      <c r="F18" s="14"/>
    </row>
    <row r="19" spans="6:6" ht="19.2" customHeight="1" x14ac:dyDescent="0.25">
      <c r="F19" s="14"/>
    </row>
  </sheetData>
  <pageMargins left="0.7" right="0.7" top="0.75" bottom="0.75" header="0.3" footer="0.3"/>
  <pageSetup fitToWidth="0" fitToHeight="7"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Income Tax Calculator</vt:lpstr>
      <vt:lpstr>Income Tax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2021-08-15T16:09:53Z</dcterms:created>
  <dcterms:modified xsi:type="dcterms:W3CDTF">2021-09-05T06:58:50Z</dcterms:modified>
</cp:coreProperties>
</file>