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uomeganl-my.sharepoint.com/personal/simchavanhelvoort_tauomega_nl/Documents/Tau Omega projecten/AI voor Managers/AIVM/"/>
    </mc:Choice>
  </mc:AlternateContent>
  <xr:revisionPtr revIDLastSave="102" documentId="13_ncr:40009_{9AEBDFAA-575B-4EE0-80E8-004AD5DD1F76}" xr6:coauthVersionLast="47" xr6:coauthVersionMax="47" xr10:uidLastSave="{F2F62E9D-E274-430F-BF40-81F532E0851D}"/>
  <bookViews>
    <workbookView xWindow="1536" yWindow="1536" windowWidth="17280" windowHeight="8964" xr2:uid="{00000000-000D-0000-FFFF-FFFF00000000}"/>
  </bookViews>
  <sheets>
    <sheet name="3dprinter regressie" sheetId="2" r:id="rId1"/>
  </sheets>
  <definedNames>
    <definedName name="ExterneGegevens_1" localSheetId="0" hidden="1">'3dprinter regressie'!$A$1:$B$51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D16" i="2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C36" i="2" l="1"/>
  <c r="D36" i="2" s="1"/>
  <c r="C15" i="2"/>
  <c r="D15" i="2" s="1"/>
  <c r="C46" i="2"/>
  <c r="D46" i="2" s="1"/>
  <c r="C30" i="2"/>
  <c r="D30" i="2" s="1"/>
  <c r="C14" i="2"/>
  <c r="D14" i="2" s="1"/>
  <c r="C13" i="2"/>
  <c r="D13" i="2" s="1"/>
  <c r="C11" i="2"/>
  <c r="D11" i="2" s="1"/>
  <c r="C10" i="2"/>
  <c r="D10" i="2" s="1"/>
  <c r="C9" i="2"/>
  <c r="D9" i="2" s="1"/>
  <c r="C37" i="2"/>
  <c r="D37" i="2" s="1"/>
  <c r="C45" i="2"/>
  <c r="D45" i="2" s="1"/>
  <c r="C44" i="2"/>
  <c r="D44" i="2" s="1"/>
  <c r="C27" i="2"/>
  <c r="D27" i="2" s="1"/>
  <c r="C25" i="2"/>
  <c r="D25" i="2" s="1"/>
  <c r="C40" i="2"/>
  <c r="D40" i="2" s="1"/>
  <c r="C24" i="2"/>
  <c r="D24" i="2" s="1"/>
  <c r="C8" i="2"/>
  <c r="D8" i="2" s="1"/>
  <c r="C31" i="2"/>
  <c r="D31" i="2" s="1"/>
  <c r="C28" i="2"/>
  <c r="D28" i="2" s="1"/>
  <c r="C43" i="2"/>
  <c r="D43" i="2" s="1"/>
  <c r="C26" i="2"/>
  <c r="D26" i="2" s="1"/>
  <c r="C39" i="2"/>
  <c r="D39" i="2" s="1"/>
  <c r="C23" i="2"/>
  <c r="D23" i="2" s="1"/>
  <c r="C7" i="2"/>
  <c r="D7" i="2" s="1"/>
  <c r="C47" i="2"/>
  <c r="D47" i="2" s="1"/>
  <c r="C29" i="2"/>
  <c r="D29" i="2" s="1"/>
  <c r="C12" i="2"/>
  <c r="D12" i="2" s="1"/>
  <c r="C42" i="2"/>
  <c r="D42" i="2" s="1"/>
  <c r="C41" i="2"/>
  <c r="D41" i="2" s="1"/>
  <c r="C38" i="2"/>
  <c r="D38" i="2" s="1"/>
  <c r="C22" i="2"/>
  <c r="D22" i="2" s="1"/>
  <c r="C6" i="2"/>
  <c r="D6" i="2" s="1"/>
  <c r="C5" i="2"/>
  <c r="D5" i="2" s="1"/>
  <c r="C3" i="2"/>
  <c r="D3" i="2" s="1"/>
  <c r="C2" i="2"/>
  <c r="D2" i="2" s="1"/>
  <c r="I2" i="2"/>
  <c r="I3" i="2"/>
  <c r="C20" i="2"/>
  <c r="D20" i="2" s="1"/>
  <c r="C51" i="2"/>
  <c r="D51" i="2" s="1"/>
  <c r="C19" i="2"/>
  <c r="D19" i="2" s="1"/>
  <c r="C34" i="2"/>
  <c r="D34" i="2" s="1"/>
  <c r="C49" i="2"/>
  <c r="D49" i="2" s="1"/>
  <c r="C33" i="2"/>
  <c r="D33" i="2" s="1"/>
  <c r="C17" i="2"/>
  <c r="D17" i="2" s="1"/>
  <c r="C21" i="2"/>
  <c r="D21" i="2" s="1"/>
  <c r="C4" i="2"/>
  <c r="D4" i="2" s="1"/>
  <c r="C35" i="2"/>
  <c r="D35" i="2" s="1"/>
  <c r="C50" i="2"/>
  <c r="D50" i="2" s="1"/>
  <c r="C18" i="2"/>
  <c r="D18" i="2" s="1"/>
  <c r="C48" i="2"/>
  <c r="D48" i="2" s="1"/>
  <c r="C32" i="2"/>
  <c r="D32" i="2" s="1"/>
  <c r="O2" i="2" l="1"/>
  <c r="O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el1" description="Verbinding maken met de query Tabel1 in de werkmap." type="5" refreshedVersion="7" background="1" saveData="1">
    <dbPr connection="Provider=Microsoft.Mashup.OleDb.1;Data Source=$Workbook$;Location=Tabel1;Extended Properties=&quot;&quot;" command="SELECT * FROM [Tabel1]"/>
  </connection>
</connections>
</file>

<file path=xl/sharedStrings.xml><?xml version="1.0" encoding="utf-8"?>
<sst xmlns="http://schemas.openxmlformats.org/spreadsheetml/2006/main" count="16" uniqueCount="16">
  <si>
    <t>tension_strenght</t>
  </si>
  <si>
    <t>elongation</t>
  </si>
  <si>
    <t>x range</t>
  </si>
  <si>
    <t>y formula</t>
  </si>
  <si>
    <t>beta1</t>
  </si>
  <si>
    <t>beta0</t>
  </si>
  <si>
    <t>Voorspelling</t>
  </si>
  <si>
    <t>Gemiddelde kwadratische afstand</t>
  </si>
  <si>
    <t>R2</t>
  </si>
  <si>
    <t>Squared Error</t>
  </si>
  <si>
    <t>Formula</t>
  </si>
  <si>
    <t>=(C3-B3)^2</t>
  </si>
  <si>
    <t>=(C4-B4)^2</t>
  </si>
  <si>
    <t>Squared Total</t>
  </si>
  <si>
    <t>=(C2-B2)^2</t>
  </si>
  <si>
    <t>=(C5-B5)^2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</si>
</sst>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 applyProtection="1">
      <protection locked="0"/>
    </xf>
    <xf numFmtId="0" fontId="0" fillId="34" borderId="0" xfId="0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'3dprinter regressie'!$B$1</c:f>
              <c:strCache>
                <c:ptCount val="1"/>
                <c:pt idx="0">
                  <c:v>elongation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'3dprinter regressie'!$A$2:$A$51</c:f>
              <c:numCache>
                <c:formatCode>General</c:formatCode>
                <c:ptCount val="50"/>
                <c:pt idx="0">
                  <c:v>18</c:v>
                </c:pt>
                <c:pt idx="1">
                  <c:v>16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24</c:v>
                </c:pt>
                <c:pt idx="6">
                  <c:v>12</c:v>
                </c:pt>
                <c:pt idx="7">
                  <c:v>14</c:v>
                </c:pt>
                <c:pt idx="8">
                  <c:v>27</c:v>
                </c:pt>
                <c:pt idx="9">
                  <c:v>25</c:v>
                </c:pt>
                <c:pt idx="10">
                  <c:v>37</c:v>
                </c:pt>
                <c:pt idx="11">
                  <c:v>12</c:v>
                </c:pt>
                <c:pt idx="12">
                  <c:v>16</c:v>
                </c:pt>
                <c:pt idx="13">
                  <c:v>9</c:v>
                </c:pt>
                <c:pt idx="14">
                  <c:v>10</c:v>
                </c:pt>
                <c:pt idx="15">
                  <c:v>27</c:v>
                </c:pt>
                <c:pt idx="16">
                  <c:v>23</c:v>
                </c:pt>
                <c:pt idx="17">
                  <c:v>26</c:v>
                </c:pt>
                <c:pt idx="18">
                  <c:v>33</c:v>
                </c:pt>
                <c:pt idx="19">
                  <c:v>29</c:v>
                </c:pt>
                <c:pt idx="20">
                  <c:v>16</c:v>
                </c:pt>
                <c:pt idx="21">
                  <c:v>12</c:v>
                </c:pt>
                <c:pt idx="22">
                  <c:v>10</c:v>
                </c:pt>
                <c:pt idx="23">
                  <c:v>19</c:v>
                </c:pt>
                <c:pt idx="24">
                  <c:v>8</c:v>
                </c:pt>
                <c:pt idx="25">
                  <c:v>11</c:v>
                </c:pt>
                <c:pt idx="26">
                  <c:v>12</c:v>
                </c:pt>
                <c:pt idx="27">
                  <c:v>18</c:v>
                </c:pt>
                <c:pt idx="28">
                  <c:v>34</c:v>
                </c:pt>
                <c:pt idx="29">
                  <c:v>14</c:v>
                </c:pt>
                <c:pt idx="30">
                  <c:v>27</c:v>
                </c:pt>
                <c:pt idx="31">
                  <c:v>19</c:v>
                </c:pt>
                <c:pt idx="32">
                  <c:v>18</c:v>
                </c:pt>
                <c:pt idx="33">
                  <c:v>9</c:v>
                </c:pt>
                <c:pt idx="34">
                  <c:v>13</c:v>
                </c:pt>
                <c:pt idx="35">
                  <c:v>33</c:v>
                </c:pt>
                <c:pt idx="36">
                  <c:v>24</c:v>
                </c:pt>
                <c:pt idx="37">
                  <c:v>26</c:v>
                </c:pt>
                <c:pt idx="38">
                  <c:v>22</c:v>
                </c:pt>
                <c:pt idx="39">
                  <c:v>4</c:v>
                </c:pt>
                <c:pt idx="40">
                  <c:v>35</c:v>
                </c:pt>
                <c:pt idx="41">
                  <c:v>34</c:v>
                </c:pt>
                <c:pt idx="42">
                  <c:v>28</c:v>
                </c:pt>
                <c:pt idx="43">
                  <c:v>28</c:v>
                </c:pt>
                <c:pt idx="44">
                  <c:v>21</c:v>
                </c:pt>
                <c:pt idx="45">
                  <c:v>28</c:v>
                </c:pt>
                <c:pt idx="46">
                  <c:v>14</c:v>
                </c:pt>
                <c:pt idx="47">
                  <c:v>30</c:v>
                </c:pt>
                <c:pt idx="48">
                  <c:v>29</c:v>
                </c:pt>
                <c:pt idx="49">
                  <c:v>27</c:v>
                </c:pt>
              </c:numCache>
            </c:numRef>
          </c:xVal>
          <c:yVal>
            <c:numRef>
              <c:f>'3dprinter regressie'!$B$2:$B$51</c:f>
              <c:numCache>
                <c:formatCode>General</c:formatCode>
                <c:ptCount val="50"/>
                <c:pt idx="0">
                  <c:v>12</c:v>
                </c:pt>
                <c:pt idx="1">
                  <c:v>14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14</c:v>
                </c:pt>
                <c:pt idx="9">
                  <c:v>17</c:v>
                </c:pt>
                <c:pt idx="10">
                  <c:v>24</c:v>
                </c:pt>
                <c:pt idx="11">
                  <c:v>14</c:v>
                </c:pt>
                <c:pt idx="12">
                  <c:v>13</c:v>
                </c:pt>
                <c:pt idx="13">
                  <c:v>8</c:v>
                </c:pt>
                <c:pt idx="14">
                  <c:v>1</c:v>
                </c:pt>
                <c:pt idx="15">
                  <c:v>22</c:v>
                </c:pt>
                <c:pt idx="16">
                  <c:v>19</c:v>
                </c:pt>
                <c:pt idx="17">
                  <c:v>16</c:v>
                </c:pt>
                <c:pt idx="18">
                  <c:v>21</c:v>
                </c:pt>
                <c:pt idx="19">
                  <c:v>2</c:v>
                </c:pt>
                <c:pt idx="20">
                  <c:v>12</c:v>
                </c:pt>
                <c:pt idx="21">
                  <c:v>11</c:v>
                </c:pt>
                <c:pt idx="22">
                  <c:v>9</c:v>
                </c:pt>
                <c:pt idx="23">
                  <c:v>8</c:v>
                </c:pt>
                <c:pt idx="24">
                  <c:v>4</c:v>
                </c:pt>
                <c:pt idx="25">
                  <c:v>16</c:v>
                </c:pt>
                <c:pt idx="26">
                  <c:v>12</c:v>
                </c:pt>
                <c:pt idx="27">
                  <c:v>18</c:v>
                </c:pt>
                <c:pt idx="28">
                  <c:v>29</c:v>
                </c:pt>
                <c:pt idx="29">
                  <c:v>15</c:v>
                </c:pt>
                <c:pt idx="30">
                  <c:v>24</c:v>
                </c:pt>
                <c:pt idx="31">
                  <c:v>18</c:v>
                </c:pt>
                <c:pt idx="32">
                  <c:v>14</c:v>
                </c:pt>
                <c:pt idx="33">
                  <c:v>6</c:v>
                </c:pt>
                <c:pt idx="34">
                  <c:v>7</c:v>
                </c:pt>
                <c:pt idx="35">
                  <c:v>28</c:v>
                </c:pt>
                <c:pt idx="36">
                  <c:v>18</c:v>
                </c:pt>
                <c:pt idx="37">
                  <c:v>21</c:v>
                </c:pt>
                <c:pt idx="38">
                  <c:v>23</c:v>
                </c:pt>
                <c:pt idx="39">
                  <c:v>7</c:v>
                </c:pt>
                <c:pt idx="40">
                  <c:v>33</c:v>
                </c:pt>
                <c:pt idx="41">
                  <c:v>31</c:v>
                </c:pt>
                <c:pt idx="42">
                  <c:v>22</c:v>
                </c:pt>
                <c:pt idx="43">
                  <c:v>16</c:v>
                </c:pt>
                <c:pt idx="44">
                  <c:v>11</c:v>
                </c:pt>
                <c:pt idx="45">
                  <c:v>27</c:v>
                </c:pt>
                <c:pt idx="46">
                  <c:v>18</c:v>
                </c:pt>
                <c:pt idx="47">
                  <c:v>32</c:v>
                </c:pt>
                <c:pt idx="48">
                  <c:v>32</c:v>
                </c:pt>
                <c:pt idx="4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2-4828-9336-3C0DCBC2F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820048"/>
        <c:axId val="273820464"/>
      </c:scatterChart>
      <c:scatterChart>
        <c:scatterStyle val="smoothMarker"/>
        <c:varyColors val="0"/>
        <c:ser>
          <c:idx val="1"/>
          <c:order val="1"/>
          <c:tx>
            <c:strRef>
              <c:f>'3dprinter regressie'!$I$1</c:f>
              <c:strCache>
                <c:ptCount val="1"/>
                <c:pt idx="0">
                  <c:v>y formula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'3dprinter regressie'!$H$2:$H$3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'3dprinter regressie'!$I$2:$I$3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52-4828-9336-3C0DCBC2F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820048"/>
        <c:axId val="273820464"/>
      </c:scatterChart>
      <c:valAx>
        <c:axId val="27382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Tension 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3820464"/>
        <c:crosses val="autoZero"/>
        <c:crossBetween val="midCat"/>
      </c:valAx>
      <c:valAx>
        <c:axId val="2738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Elongation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382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5</xdr:row>
      <xdr:rowOff>137160</xdr:rowOff>
    </xdr:from>
    <xdr:to>
      <xdr:col>16</xdr:col>
      <xdr:colOff>53340</xdr:colOff>
      <xdr:row>25</xdr:row>
      <xdr:rowOff>106680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92B6C767-722D-43A5-BFCB-B9B1BDA23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00000000-0016-0000-0000-000000000000}" autoFormatId="16" applyNumberFormats="0" applyBorderFormats="0" applyFontFormats="0" applyPatternFormats="0" applyAlignmentFormats="0" applyWidthHeightFormats="0">
  <queryTableRefresh nextId="17" unboundColumnsRight="4">
    <queryTableFields count="6">
      <queryTableField id="11" name="tension_strenght" tableColumnId="11"/>
      <queryTableField id="12" name="elongation" tableColumnId="12"/>
      <queryTableField id="13" dataBound="0" tableColumnId="13"/>
      <queryTableField id="14" dataBound="0" tableColumnId="15"/>
      <queryTableField id="15" dataBound="0" tableColumnId="1"/>
      <queryTableField id="16" dataBound="0" tableColumnId="2"/>
    </queryTableFields>
    <queryTableDeletedFields count="10">
      <deletedField name="layer_height"/>
      <deletedField name="wall_thickness"/>
      <deletedField name="infill_density"/>
      <deletedField name="infill_pattern"/>
      <deletedField name="nozzle_temperature"/>
      <deletedField name="bed_temperature"/>
      <deletedField name="print_speed"/>
      <deletedField name="material"/>
      <deletedField name="fan_speed"/>
      <deletedField name="roughnes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1_2" displayName="Tabel1_2" ref="A1:F51" tableType="queryTable" totalsRowShown="0">
  <autoFilter ref="A1:F51" xr:uid="{00000000-0009-0000-0100-000002000000}"/>
  <tableColumns count="6">
    <tableColumn id="11" xr3:uid="{00000000-0010-0000-0000-00000B000000}" uniqueName="11" name="tension_strenght" queryTableFieldId="11"/>
    <tableColumn id="12" xr3:uid="{00000000-0010-0000-0000-00000C000000}" uniqueName="12" name="elongation" queryTableFieldId="12"/>
    <tableColumn id="13" xr3:uid="{00000000-0010-0000-0000-00000D000000}" uniqueName="13" name="Voorspelling" queryTableFieldId="13" dataDxfId="2">
      <calculatedColumnFormula>Tabel1_2[[#This Row],[tension_strenght]]*$L$2+$L$1</calculatedColumnFormula>
    </tableColumn>
    <tableColumn id="15" xr3:uid="{00000000-0010-0000-0000-00000F000000}" uniqueName="15" name="Squared Error" queryTableFieldId="14" dataDxfId="1">
      <calculatedColumnFormula>(Tabel1_2[[#This Row],[elongation]]-Tabel1_2[[#This Row],[Voorspelling]])^2</calculatedColumnFormula>
    </tableColumn>
    <tableColumn id="1" xr3:uid="{021678D0-95A1-45E7-BACB-99BA302708DD}" uniqueName="1" name="Formula" queryTableFieldId="15"/>
    <tableColumn id="2" xr3:uid="{9519FD3A-9205-488F-9C4E-03990E2E924C}" uniqueName="2" name="Squared Total" queryTableFieldId="16" dataDxfId="0">
      <calculatedColumnFormula>(Tabel1_2[[#This Row],[elongation]]-AVERAGE(Tabel1_2[elongation]))^2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topLeftCell="A19" workbookViewId="0">
      <selection activeCell="L3" sqref="L3"/>
    </sheetView>
  </sheetViews>
  <sheetFormatPr defaultRowHeight="14.4" x14ac:dyDescent="0.3"/>
  <cols>
    <col min="1" max="1" width="17.5546875" bestFit="1" customWidth="1"/>
    <col min="2" max="2" width="12.21875" bestFit="1" customWidth="1"/>
    <col min="3" max="3" width="8.88671875" customWidth="1"/>
    <col min="4" max="4" width="14.77734375" customWidth="1"/>
    <col min="5" max="5" width="14.77734375" hidden="1" customWidth="1"/>
    <col min="6" max="6" width="14.77734375" customWidth="1"/>
    <col min="14" max="14" width="28.88671875" bestFit="1" customWidth="1"/>
  </cols>
  <sheetData>
    <row r="1" spans="1:15" x14ac:dyDescent="0.3">
      <c r="A1" t="s">
        <v>0</v>
      </c>
      <c r="B1" t="s">
        <v>1</v>
      </c>
      <c r="C1" t="s">
        <v>6</v>
      </c>
      <c r="D1" t="s">
        <v>9</v>
      </c>
      <c r="E1" t="s">
        <v>10</v>
      </c>
      <c r="F1" t="s">
        <v>13</v>
      </c>
      <c r="H1" s="2" t="s">
        <v>2</v>
      </c>
      <c r="I1" s="2" t="s">
        <v>3</v>
      </c>
      <c r="K1" s="2" t="s">
        <v>5</v>
      </c>
      <c r="L1" s="1">
        <v>2</v>
      </c>
      <c r="N1" s="2" t="s">
        <v>7</v>
      </c>
      <c r="O1">
        <f>AVERAGE(Tabel1_2[Squared Error])</f>
        <v>269.82</v>
      </c>
    </row>
    <row r="2" spans="1:15" x14ac:dyDescent="0.3">
      <c r="A2">
        <v>18</v>
      </c>
      <c r="B2">
        <v>12</v>
      </c>
      <c r="C2">
        <f>Tabel1_2[[#This Row],[tension_strenght]]*$L$2+$L$1</f>
        <v>2</v>
      </c>
      <c r="D2">
        <f>(Tabel1_2[[#This Row],[elongation]]-Tabel1_2[[#This Row],[Voorspelling]])^2</f>
        <v>100</v>
      </c>
      <c r="E2" s="3" t="s">
        <v>14</v>
      </c>
      <c r="F2" s="3">
        <f>(Tabel1_2[[#This Row],[elongation]]-AVERAGE(Tabel1_2[elongation]))^2</f>
        <v>17.472399999999997</v>
      </c>
      <c r="H2" s="2">
        <v>0</v>
      </c>
      <c r="I2" s="2">
        <f>$L$1+$L$2*H2</f>
        <v>2</v>
      </c>
      <c r="K2" s="2" t="s">
        <v>4</v>
      </c>
      <c r="L2" s="1">
        <v>0</v>
      </c>
      <c r="N2" s="2" t="s">
        <v>8</v>
      </c>
      <c r="O2" s="2">
        <f>1-(SUM(Tabel1_2[Squared Error])/SUM(Tabel1_2[Squared Total]))</f>
        <v>-2.9247915563597862</v>
      </c>
    </row>
    <row r="3" spans="1:15" x14ac:dyDescent="0.3">
      <c r="A3">
        <v>16</v>
      </c>
      <c r="B3">
        <v>14</v>
      </c>
      <c r="C3">
        <f>Tabel1_2[[#This Row],[tension_strenght]]*$L$2+$L$1</f>
        <v>2</v>
      </c>
      <c r="D3">
        <f>(Tabel1_2[[#This Row],[elongation]]-Tabel1_2[[#This Row],[Voorspelling]])^2</f>
        <v>144</v>
      </c>
      <c r="E3" s="3" t="s">
        <v>11</v>
      </c>
      <c r="F3" s="3">
        <f>(Tabel1_2[[#This Row],[elongation]]-AVERAGE(Tabel1_2[elongation]))^2</f>
        <v>4.7523999999999988</v>
      </c>
      <c r="H3" s="2">
        <v>40</v>
      </c>
      <c r="I3" s="2">
        <f>$L$1+$L$2*H3</f>
        <v>2</v>
      </c>
    </row>
    <row r="4" spans="1:15" x14ac:dyDescent="0.3">
      <c r="A4">
        <v>8</v>
      </c>
      <c r="B4">
        <v>8</v>
      </c>
      <c r="C4">
        <f>Tabel1_2[[#This Row],[tension_strenght]]*$L$2+$L$1</f>
        <v>2</v>
      </c>
      <c r="D4">
        <f>(Tabel1_2[[#This Row],[elongation]]-Tabel1_2[[#This Row],[Voorspelling]])^2</f>
        <v>36</v>
      </c>
      <c r="E4" s="3" t="s">
        <v>12</v>
      </c>
      <c r="F4" s="3">
        <f>(Tabel1_2[[#This Row],[elongation]]-AVERAGE(Tabel1_2[elongation]))^2</f>
        <v>66.912399999999991</v>
      </c>
    </row>
    <row r="5" spans="1:15" x14ac:dyDescent="0.3">
      <c r="A5">
        <v>10</v>
      </c>
      <c r="B5">
        <v>5</v>
      </c>
      <c r="C5">
        <f>Tabel1_2[[#This Row],[tension_strenght]]*$L$2+$L$1</f>
        <v>2</v>
      </c>
      <c r="D5">
        <f>(Tabel1_2[[#This Row],[elongation]]-Tabel1_2[[#This Row],[Voorspelling]])^2</f>
        <v>9</v>
      </c>
      <c r="E5" s="3" t="s">
        <v>15</v>
      </c>
      <c r="F5" s="3">
        <f>(Tabel1_2[[#This Row],[elongation]]-AVERAGE(Tabel1_2[elongation]))^2</f>
        <v>124.99239999999999</v>
      </c>
    </row>
    <row r="6" spans="1:15" x14ac:dyDescent="0.3">
      <c r="A6">
        <v>5</v>
      </c>
      <c r="B6">
        <v>7</v>
      </c>
      <c r="C6">
        <f>Tabel1_2[[#This Row],[tension_strenght]]*$L$2+$L$1</f>
        <v>2</v>
      </c>
      <c r="D6">
        <f>(Tabel1_2[[#This Row],[elongation]]-Tabel1_2[[#This Row],[Voorspelling]])^2</f>
        <v>25</v>
      </c>
      <c r="F6">
        <f>(Tabel1_2[[#This Row],[elongation]]-AVERAGE(Tabel1_2[elongation]))^2</f>
        <v>84.27239999999999</v>
      </c>
    </row>
    <row r="7" spans="1:15" x14ac:dyDescent="0.3">
      <c r="A7">
        <v>24</v>
      </c>
      <c r="B7">
        <v>11</v>
      </c>
      <c r="C7">
        <f>Tabel1_2[[#This Row],[tension_strenght]]*$L$2+$L$1</f>
        <v>2</v>
      </c>
      <c r="D7">
        <f>(Tabel1_2[[#This Row],[elongation]]-Tabel1_2[[#This Row],[Voorspelling]])^2</f>
        <v>81</v>
      </c>
      <c r="F7">
        <f>(Tabel1_2[[#This Row],[elongation]]-AVERAGE(Tabel1_2[elongation]))^2</f>
        <v>26.832399999999996</v>
      </c>
    </row>
    <row r="8" spans="1:15" x14ac:dyDescent="0.3">
      <c r="A8">
        <v>12</v>
      </c>
      <c r="B8">
        <v>13</v>
      </c>
      <c r="C8">
        <f>Tabel1_2[[#This Row],[tension_strenght]]*$L$2+$L$1</f>
        <v>2</v>
      </c>
      <c r="D8">
        <f>(Tabel1_2[[#This Row],[elongation]]-Tabel1_2[[#This Row],[Voorspelling]])^2</f>
        <v>121</v>
      </c>
      <c r="F8">
        <f>(Tabel1_2[[#This Row],[elongation]]-AVERAGE(Tabel1_2[elongation]))^2</f>
        <v>10.112399999999997</v>
      </c>
    </row>
    <row r="9" spans="1:15" x14ac:dyDescent="0.3">
      <c r="A9">
        <v>14</v>
      </c>
      <c r="B9">
        <v>15</v>
      </c>
      <c r="C9">
        <f>Tabel1_2[[#This Row],[tension_strenght]]*$L$2+$L$1</f>
        <v>2</v>
      </c>
      <c r="D9">
        <f>(Tabel1_2[[#This Row],[elongation]]-Tabel1_2[[#This Row],[Voorspelling]])^2</f>
        <v>169</v>
      </c>
      <c r="F9">
        <f>(Tabel1_2[[#This Row],[elongation]]-AVERAGE(Tabel1_2[elongation]))^2</f>
        <v>1.3923999999999994</v>
      </c>
    </row>
    <row r="10" spans="1:15" x14ac:dyDescent="0.3">
      <c r="A10">
        <v>27</v>
      </c>
      <c r="B10">
        <v>14</v>
      </c>
      <c r="C10">
        <f>Tabel1_2[[#This Row],[tension_strenght]]*$L$2+$L$1</f>
        <v>2</v>
      </c>
      <c r="D10">
        <f>(Tabel1_2[[#This Row],[elongation]]-Tabel1_2[[#This Row],[Voorspelling]])^2</f>
        <v>144</v>
      </c>
      <c r="F10">
        <f>(Tabel1_2[[#This Row],[elongation]]-AVERAGE(Tabel1_2[elongation]))^2</f>
        <v>4.7523999999999988</v>
      </c>
    </row>
    <row r="11" spans="1:15" x14ac:dyDescent="0.3">
      <c r="A11">
        <v>25</v>
      </c>
      <c r="B11">
        <v>17</v>
      </c>
      <c r="C11">
        <f>Tabel1_2[[#This Row],[tension_strenght]]*$L$2+$L$1</f>
        <v>2</v>
      </c>
      <c r="D11">
        <f>(Tabel1_2[[#This Row],[elongation]]-Tabel1_2[[#This Row],[Voorspelling]])^2</f>
        <v>225</v>
      </c>
      <c r="F11">
        <f>(Tabel1_2[[#This Row],[elongation]]-AVERAGE(Tabel1_2[elongation]))^2</f>
        <v>0.67240000000000044</v>
      </c>
    </row>
    <row r="12" spans="1:15" x14ac:dyDescent="0.3">
      <c r="A12">
        <v>37</v>
      </c>
      <c r="B12">
        <v>24</v>
      </c>
      <c r="C12">
        <f>Tabel1_2[[#This Row],[tension_strenght]]*$L$2+$L$1</f>
        <v>2</v>
      </c>
      <c r="D12">
        <f>(Tabel1_2[[#This Row],[elongation]]-Tabel1_2[[#This Row],[Voorspelling]])^2</f>
        <v>484</v>
      </c>
      <c r="F12">
        <f>(Tabel1_2[[#This Row],[elongation]]-AVERAGE(Tabel1_2[elongation]))^2</f>
        <v>61.152400000000007</v>
      </c>
    </row>
    <row r="13" spans="1:15" x14ac:dyDescent="0.3">
      <c r="A13">
        <v>12</v>
      </c>
      <c r="B13">
        <v>14</v>
      </c>
      <c r="C13">
        <f>Tabel1_2[[#This Row],[tension_strenght]]*$L$2+$L$1</f>
        <v>2</v>
      </c>
      <c r="D13">
        <f>(Tabel1_2[[#This Row],[elongation]]-Tabel1_2[[#This Row],[Voorspelling]])^2</f>
        <v>144</v>
      </c>
      <c r="F13">
        <f>(Tabel1_2[[#This Row],[elongation]]-AVERAGE(Tabel1_2[elongation]))^2</f>
        <v>4.7523999999999988</v>
      </c>
    </row>
    <row r="14" spans="1:15" x14ac:dyDescent="0.3">
      <c r="A14">
        <v>16</v>
      </c>
      <c r="B14">
        <v>13</v>
      </c>
      <c r="C14">
        <f>Tabel1_2[[#This Row],[tension_strenght]]*$L$2+$L$1</f>
        <v>2</v>
      </c>
      <c r="D14">
        <f>(Tabel1_2[[#This Row],[elongation]]-Tabel1_2[[#This Row],[Voorspelling]])^2</f>
        <v>121</v>
      </c>
      <c r="F14">
        <f>(Tabel1_2[[#This Row],[elongation]]-AVERAGE(Tabel1_2[elongation]))^2</f>
        <v>10.112399999999997</v>
      </c>
    </row>
    <row r="15" spans="1:15" x14ac:dyDescent="0.3">
      <c r="A15">
        <v>9</v>
      </c>
      <c r="B15">
        <v>8</v>
      </c>
      <c r="C15">
        <f>Tabel1_2[[#This Row],[tension_strenght]]*$L$2+$L$1</f>
        <v>2</v>
      </c>
      <c r="D15">
        <f>(Tabel1_2[[#This Row],[elongation]]-Tabel1_2[[#This Row],[Voorspelling]])^2</f>
        <v>36</v>
      </c>
      <c r="F15">
        <f>(Tabel1_2[[#This Row],[elongation]]-AVERAGE(Tabel1_2[elongation]))^2</f>
        <v>66.912399999999991</v>
      </c>
    </row>
    <row r="16" spans="1:15" x14ac:dyDescent="0.3">
      <c r="A16">
        <v>10</v>
      </c>
      <c r="B16">
        <v>1</v>
      </c>
      <c r="C16">
        <f>Tabel1_2[[#This Row],[tension_strenght]]*$L$2+$L$1</f>
        <v>2</v>
      </c>
      <c r="D16">
        <f>(Tabel1_2[[#This Row],[elongation]]-Tabel1_2[[#This Row],[Voorspelling]])^2</f>
        <v>1</v>
      </c>
      <c r="F16">
        <f>(Tabel1_2[[#This Row],[elongation]]-AVERAGE(Tabel1_2[elongation]))^2</f>
        <v>230.4324</v>
      </c>
    </row>
    <row r="17" spans="1:6" x14ac:dyDescent="0.3">
      <c r="A17">
        <v>27</v>
      </c>
      <c r="B17">
        <v>22</v>
      </c>
      <c r="C17">
        <f>Tabel1_2[[#This Row],[tension_strenght]]*$L$2+$L$1</f>
        <v>2</v>
      </c>
      <c r="D17">
        <f>(Tabel1_2[[#This Row],[elongation]]-Tabel1_2[[#This Row],[Voorspelling]])^2</f>
        <v>400</v>
      </c>
      <c r="F17">
        <f>(Tabel1_2[[#This Row],[elongation]]-AVERAGE(Tabel1_2[elongation]))^2</f>
        <v>33.872400000000006</v>
      </c>
    </row>
    <row r="18" spans="1:6" x14ac:dyDescent="0.3">
      <c r="A18">
        <v>23</v>
      </c>
      <c r="B18">
        <v>19</v>
      </c>
      <c r="C18">
        <f>Tabel1_2[[#This Row],[tension_strenght]]*$L$2+$L$1</f>
        <v>2</v>
      </c>
      <c r="D18">
        <f>(Tabel1_2[[#This Row],[elongation]]-Tabel1_2[[#This Row],[Voorspelling]])^2</f>
        <v>289</v>
      </c>
      <c r="F18">
        <f>(Tabel1_2[[#This Row],[elongation]]-AVERAGE(Tabel1_2[elongation]))^2</f>
        <v>7.9524000000000017</v>
      </c>
    </row>
    <row r="19" spans="1:6" x14ac:dyDescent="0.3">
      <c r="A19">
        <v>26</v>
      </c>
      <c r="B19">
        <v>16</v>
      </c>
      <c r="C19">
        <f>Tabel1_2[[#This Row],[tension_strenght]]*$L$2+$L$1</f>
        <v>2</v>
      </c>
      <c r="D19">
        <f>(Tabel1_2[[#This Row],[elongation]]-Tabel1_2[[#This Row],[Voorspelling]])^2</f>
        <v>196</v>
      </c>
      <c r="F19">
        <f>(Tabel1_2[[#This Row],[elongation]]-AVERAGE(Tabel1_2[elongation]))^2</f>
        <v>3.2399999999999901E-2</v>
      </c>
    </row>
    <row r="20" spans="1:6" x14ac:dyDescent="0.3">
      <c r="A20">
        <v>33</v>
      </c>
      <c r="B20">
        <v>21</v>
      </c>
      <c r="C20">
        <f>Tabel1_2[[#This Row],[tension_strenght]]*$L$2+$L$1</f>
        <v>2</v>
      </c>
      <c r="D20">
        <f>(Tabel1_2[[#This Row],[elongation]]-Tabel1_2[[#This Row],[Voorspelling]])^2</f>
        <v>361</v>
      </c>
      <c r="F20">
        <f>(Tabel1_2[[#This Row],[elongation]]-AVERAGE(Tabel1_2[elongation]))^2</f>
        <v>23.232400000000002</v>
      </c>
    </row>
    <row r="21" spans="1:6" x14ac:dyDescent="0.3">
      <c r="A21">
        <v>29</v>
      </c>
      <c r="B21">
        <v>2</v>
      </c>
      <c r="C21">
        <f>Tabel1_2[[#This Row],[tension_strenght]]*$L$2+$L$1</f>
        <v>2</v>
      </c>
      <c r="D21">
        <f>(Tabel1_2[[#This Row],[elongation]]-Tabel1_2[[#This Row],[Voorspelling]])^2</f>
        <v>0</v>
      </c>
      <c r="F21">
        <f>(Tabel1_2[[#This Row],[elongation]]-AVERAGE(Tabel1_2[elongation]))^2</f>
        <v>201.07239999999999</v>
      </c>
    </row>
    <row r="22" spans="1:6" x14ac:dyDescent="0.3">
      <c r="A22">
        <v>16</v>
      </c>
      <c r="B22">
        <v>12</v>
      </c>
      <c r="C22">
        <f>Tabel1_2[[#This Row],[tension_strenght]]*$L$2+$L$1</f>
        <v>2</v>
      </c>
      <c r="D22">
        <f>(Tabel1_2[[#This Row],[elongation]]-Tabel1_2[[#This Row],[Voorspelling]])^2</f>
        <v>100</v>
      </c>
      <c r="F22">
        <f>(Tabel1_2[[#This Row],[elongation]]-AVERAGE(Tabel1_2[elongation]))^2</f>
        <v>17.472399999999997</v>
      </c>
    </row>
    <row r="23" spans="1:6" x14ac:dyDescent="0.3">
      <c r="A23">
        <v>12</v>
      </c>
      <c r="B23">
        <v>11</v>
      </c>
      <c r="C23">
        <f>Tabel1_2[[#This Row],[tension_strenght]]*$L$2+$L$1</f>
        <v>2</v>
      </c>
      <c r="D23">
        <f>(Tabel1_2[[#This Row],[elongation]]-Tabel1_2[[#This Row],[Voorspelling]])^2</f>
        <v>81</v>
      </c>
      <c r="F23">
        <f>(Tabel1_2[[#This Row],[elongation]]-AVERAGE(Tabel1_2[elongation]))^2</f>
        <v>26.832399999999996</v>
      </c>
    </row>
    <row r="24" spans="1:6" x14ac:dyDescent="0.3">
      <c r="A24">
        <v>10</v>
      </c>
      <c r="B24">
        <v>9</v>
      </c>
      <c r="C24">
        <f>Tabel1_2[[#This Row],[tension_strenght]]*$L$2+$L$1</f>
        <v>2</v>
      </c>
      <c r="D24">
        <f>(Tabel1_2[[#This Row],[elongation]]-Tabel1_2[[#This Row],[Voorspelling]])^2</f>
        <v>49</v>
      </c>
      <c r="F24">
        <f>(Tabel1_2[[#This Row],[elongation]]-AVERAGE(Tabel1_2[elongation]))^2</f>
        <v>51.552399999999999</v>
      </c>
    </row>
    <row r="25" spans="1:6" x14ac:dyDescent="0.3">
      <c r="A25">
        <v>19</v>
      </c>
      <c r="B25">
        <v>8</v>
      </c>
      <c r="C25">
        <f>Tabel1_2[[#This Row],[tension_strenght]]*$L$2+$L$1</f>
        <v>2</v>
      </c>
      <c r="D25">
        <f>(Tabel1_2[[#This Row],[elongation]]-Tabel1_2[[#This Row],[Voorspelling]])^2</f>
        <v>36</v>
      </c>
      <c r="F25">
        <f>(Tabel1_2[[#This Row],[elongation]]-AVERAGE(Tabel1_2[elongation]))^2</f>
        <v>66.912399999999991</v>
      </c>
    </row>
    <row r="26" spans="1:6" x14ac:dyDescent="0.3">
      <c r="A26">
        <v>8</v>
      </c>
      <c r="B26">
        <v>4</v>
      </c>
      <c r="C26">
        <f>Tabel1_2[[#This Row],[tension_strenght]]*$L$2+$L$1</f>
        <v>2</v>
      </c>
      <c r="D26">
        <f>(Tabel1_2[[#This Row],[elongation]]-Tabel1_2[[#This Row],[Voorspelling]])^2</f>
        <v>4</v>
      </c>
      <c r="F26">
        <f>(Tabel1_2[[#This Row],[elongation]]-AVERAGE(Tabel1_2[elongation]))^2</f>
        <v>148.35239999999999</v>
      </c>
    </row>
    <row r="27" spans="1:6" x14ac:dyDescent="0.3">
      <c r="A27">
        <v>11</v>
      </c>
      <c r="B27">
        <v>16</v>
      </c>
      <c r="C27">
        <f>Tabel1_2[[#This Row],[tension_strenght]]*$L$2+$L$1</f>
        <v>2</v>
      </c>
      <c r="D27">
        <f>(Tabel1_2[[#This Row],[elongation]]-Tabel1_2[[#This Row],[Voorspelling]])^2</f>
        <v>196</v>
      </c>
      <c r="F27">
        <f>(Tabel1_2[[#This Row],[elongation]]-AVERAGE(Tabel1_2[elongation]))^2</f>
        <v>3.2399999999999901E-2</v>
      </c>
    </row>
    <row r="28" spans="1:6" x14ac:dyDescent="0.3">
      <c r="A28">
        <v>12</v>
      </c>
      <c r="B28">
        <v>12</v>
      </c>
      <c r="C28">
        <f>Tabel1_2[[#This Row],[tension_strenght]]*$L$2+$L$1</f>
        <v>2</v>
      </c>
      <c r="D28">
        <f>(Tabel1_2[[#This Row],[elongation]]-Tabel1_2[[#This Row],[Voorspelling]])^2</f>
        <v>100</v>
      </c>
      <c r="F28">
        <f>(Tabel1_2[[#This Row],[elongation]]-AVERAGE(Tabel1_2[elongation]))^2</f>
        <v>17.472399999999997</v>
      </c>
    </row>
    <row r="29" spans="1:6" x14ac:dyDescent="0.3">
      <c r="A29">
        <v>18</v>
      </c>
      <c r="B29">
        <v>18</v>
      </c>
      <c r="C29">
        <f>Tabel1_2[[#This Row],[tension_strenght]]*$L$2+$L$1</f>
        <v>2</v>
      </c>
      <c r="D29">
        <f>(Tabel1_2[[#This Row],[elongation]]-Tabel1_2[[#This Row],[Voorspelling]])^2</f>
        <v>256</v>
      </c>
      <c r="F29">
        <f>(Tabel1_2[[#This Row],[elongation]]-AVERAGE(Tabel1_2[elongation]))^2</f>
        <v>3.3124000000000011</v>
      </c>
    </row>
    <row r="30" spans="1:6" x14ac:dyDescent="0.3">
      <c r="A30">
        <v>34</v>
      </c>
      <c r="B30">
        <v>29</v>
      </c>
      <c r="C30">
        <f>Tabel1_2[[#This Row],[tension_strenght]]*$L$2+$L$1</f>
        <v>2</v>
      </c>
      <c r="D30">
        <f>(Tabel1_2[[#This Row],[elongation]]-Tabel1_2[[#This Row],[Voorspelling]])^2</f>
        <v>729</v>
      </c>
      <c r="F30">
        <f>(Tabel1_2[[#This Row],[elongation]]-AVERAGE(Tabel1_2[elongation]))^2</f>
        <v>164.35240000000002</v>
      </c>
    </row>
    <row r="31" spans="1:6" x14ac:dyDescent="0.3">
      <c r="A31">
        <v>14</v>
      </c>
      <c r="B31">
        <v>15</v>
      </c>
      <c r="C31">
        <f>Tabel1_2[[#This Row],[tension_strenght]]*$L$2+$L$1</f>
        <v>2</v>
      </c>
      <c r="D31">
        <f>(Tabel1_2[[#This Row],[elongation]]-Tabel1_2[[#This Row],[Voorspelling]])^2</f>
        <v>169</v>
      </c>
      <c r="F31">
        <f>(Tabel1_2[[#This Row],[elongation]]-AVERAGE(Tabel1_2[elongation]))^2</f>
        <v>1.3923999999999994</v>
      </c>
    </row>
    <row r="32" spans="1:6" x14ac:dyDescent="0.3">
      <c r="A32">
        <v>27</v>
      </c>
      <c r="B32">
        <v>24</v>
      </c>
      <c r="C32">
        <f>Tabel1_2[[#This Row],[tension_strenght]]*$L$2+$L$1</f>
        <v>2</v>
      </c>
      <c r="D32">
        <f>(Tabel1_2[[#This Row],[elongation]]-Tabel1_2[[#This Row],[Voorspelling]])^2</f>
        <v>484</v>
      </c>
      <c r="F32">
        <f>(Tabel1_2[[#This Row],[elongation]]-AVERAGE(Tabel1_2[elongation]))^2</f>
        <v>61.152400000000007</v>
      </c>
    </row>
    <row r="33" spans="1:6" x14ac:dyDescent="0.3">
      <c r="A33">
        <v>19</v>
      </c>
      <c r="B33">
        <v>18</v>
      </c>
      <c r="C33">
        <f>Tabel1_2[[#This Row],[tension_strenght]]*$L$2+$L$1</f>
        <v>2</v>
      </c>
      <c r="D33">
        <f>(Tabel1_2[[#This Row],[elongation]]-Tabel1_2[[#This Row],[Voorspelling]])^2</f>
        <v>256</v>
      </c>
      <c r="F33">
        <f>(Tabel1_2[[#This Row],[elongation]]-AVERAGE(Tabel1_2[elongation]))^2</f>
        <v>3.3124000000000011</v>
      </c>
    </row>
    <row r="34" spans="1:6" x14ac:dyDescent="0.3">
      <c r="A34">
        <v>18</v>
      </c>
      <c r="B34">
        <v>14</v>
      </c>
      <c r="C34">
        <f>Tabel1_2[[#This Row],[tension_strenght]]*$L$2+$L$1</f>
        <v>2</v>
      </c>
      <c r="D34">
        <f>(Tabel1_2[[#This Row],[elongation]]-Tabel1_2[[#This Row],[Voorspelling]])^2</f>
        <v>144</v>
      </c>
      <c r="F34">
        <f>(Tabel1_2[[#This Row],[elongation]]-AVERAGE(Tabel1_2[elongation]))^2</f>
        <v>4.7523999999999988</v>
      </c>
    </row>
    <row r="35" spans="1:6" x14ac:dyDescent="0.3">
      <c r="A35">
        <v>9</v>
      </c>
      <c r="B35">
        <v>6</v>
      </c>
      <c r="C35">
        <f>Tabel1_2[[#This Row],[tension_strenght]]*$L$2+$L$1</f>
        <v>2</v>
      </c>
      <c r="D35">
        <f>(Tabel1_2[[#This Row],[elongation]]-Tabel1_2[[#This Row],[Voorspelling]])^2</f>
        <v>16</v>
      </c>
      <c r="F35">
        <f>(Tabel1_2[[#This Row],[elongation]]-AVERAGE(Tabel1_2[elongation]))^2</f>
        <v>103.63239999999999</v>
      </c>
    </row>
    <row r="36" spans="1:6" x14ac:dyDescent="0.3">
      <c r="A36">
        <v>13</v>
      </c>
      <c r="B36">
        <v>7</v>
      </c>
      <c r="C36">
        <f>Tabel1_2[[#This Row],[tension_strenght]]*$L$2+$L$1</f>
        <v>2</v>
      </c>
      <c r="D36">
        <f>(Tabel1_2[[#This Row],[elongation]]-Tabel1_2[[#This Row],[Voorspelling]])^2</f>
        <v>25</v>
      </c>
      <c r="F36">
        <f>(Tabel1_2[[#This Row],[elongation]]-AVERAGE(Tabel1_2[elongation]))^2</f>
        <v>84.27239999999999</v>
      </c>
    </row>
    <row r="37" spans="1:6" x14ac:dyDescent="0.3">
      <c r="A37">
        <v>33</v>
      </c>
      <c r="B37">
        <v>28</v>
      </c>
      <c r="C37">
        <f>Tabel1_2[[#This Row],[tension_strenght]]*$L$2+$L$1</f>
        <v>2</v>
      </c>
      <c r="D37">
        <f>(Tabel1_2[[#This Row],[elongation]]-Tabel1_2[[#This Row],[Voorspelling]])^2</f>
        <v>676</v>
      </c>
      <c r="F37">
        <f>(Tabel1_2[[#This Row],[elongation]]-AVERAGE(Tabel1_2[elongation]))^2</f>
        <v>139.7124</v>
      </c>
    </row>
    <row r="38" spans="1:6" x14ac:dyDescent="0.3">
      <c r="A38">
        <v>24</v>
      </c>
      <c r="B38">
        <v>18</v>
      </c>
      <c r="C38">
        <f>Tabel1_2[[#This Row],[tension_strenght]]*$L$2+$L$1</f>
        <v>2</v>
      </c>
      <c r="D38">
        <f>(Tabel1_2[[#This Row],[elongation]]-Tabel1_2[[#This Row],[Voorspelling]])^2</f>
        <v>256</v>
      </c>
      <c r="F38">
        <f>(Tabel1_2[[#This Row],[elongation]]-AVERAGE(Tabel1_2[elongation]))^2</f>
        <v>3.3124000000000011</v>
      </c>
    </row>
    <row r="39" spans="1:6" x14ac:dyDescent="0.3">
      <c r="A39">
        <v>26</v>
      </c>
      <c r="B39">
        <v>21</v>
      </c>
      <c r="C39">
        <f>Tabel1_2[[#This Row],[tension_strenght]]*$L$2+$L$1</f>
        <v>2</v>
      </c>
      <c r="D39">
        <f>(Tabel1_2[[#This Row],[elongation]]-Tabel1_2[[#This Row],[Voorspelling]])^2</f>
        <v>361</v>
      </c>
      <c r="F39">
        <f>(Tabel1_2[[#This Row],[elongation]]-AVERAGE(Tabel1_2[elongation]))^2</f>
        <v>23.232400000000002</v>
      </c>
    </row>
    <row r="40" spans="1:6" x14ac:dyDescent="0.3">
      <c r="A40">
        <v>22</v>
      </c>
      <c r="B40">
        <v>23</v>
      </c>
      <c r="C40">
        <f>Tabel1_2[[#This Row],[tension_strenght]]*$L$2+$L$1</f>
        <v>2</v>
      </c>
      <c r="D40">
        <f>(Tabel1_2[[#This Row],[elongation]]-Tabel1_2[[#This Row],[Voorspelling]])^2</f>
        <v>441</v>
      </c>
      <c r="F40">
        <f>(Tabel1_2[[#This Row],[elongation]]-AVERAGE(Tabel1_2[elongation]))^2</f>
        <v>46.512400000000007</v>
      </c>
    </row>
    <row r="41" spans="1:6" x14ac:dyDescent="0.3">
      <c r="A41">
        <v>4</v>
      </c>
      <c r="B41">
        <v>7</v>
      </c>
      <c r="C41">
        <f>Tabel1_2[[#This Row],[tension_strenght]]*$L$2+$L$1</f>
        <v>2</v>
      </c>
      <c r="D41">
        <f>(Tabel1_2[[#This Row],[elongation]]-Tabel1_2[[#This Row],[Voorspelling]])^2</f>
        <v>25</v>
      </c>
      <c r="F41">
        <f>(Tabel1_2[[#This Row],[elongation]]-AVERAGE(Tabel1_2[elongation]))^2</f>
        <v>84.27239999999999</v>
      </c>
    </row>
    <row r="42" spans="1:6" x14ac:dyDescent="0.3">
      <c r="A42">
        <v>35</v>
      </c>
      <c r="B42">
        <v>33</v>
      </c>
      <c r="C42">
        <f>Tabel1_2[[#This Row],[tension_strenght]]*$L$2+$L$1</f>
        <v>2</v>
      </c>
      <c r="D42">
        <f>(Tabel1_2[[#This Row],[elongation]]-Tabel1_2[[#This Row],[Voorspelling]])^2</f>
        <v>961</v>
      </c>
      <c r="F42">
        <f>(Tabel1_2[[#This Row],[elongation]]-AVERAGE(Tabel1_2[elongation]))^2</f>
        <v>282.91239999999999</v>
      </c>
    </row>
    <row r="43" spans="1:6" x14ac:dyDescent="0.3">
      <c r="A43">
        <v>34</v>
      </c>
      <c r="B43">
        <v>31</v>
      </c>
      <c r="C43">
        <f>Tabel1_2[[#This Row],[tension_strenght]]*$L$2+$L$1</f>
        <v>2</v>
      </c>
      <c r="D43">
        <f>(Tabel1_2[[#This Row],[elongation]]-Tabel1_2[[#This Row],[Voorspelling]])^2</f>
        <v>841</v>
      </c>
      <c r="F43">
        <f>(Tabel1_2[[#This Row],[elongation]]-AVERAGE(Tabel1_2[elongation]))^2</f>
        <v>219.63240000000002</v>
      </c>
    </row>
    <row r="44" spans="1:6" x14ac:dyDescent="0.3">
      <c r="A44">
        <v>28</v>
      </c>
      <c r="B44">
        <v>22</v>
      </c>
      <c r="C44">
        <f>Tabel1_2[[#This Row],[tension_strenght]]*$L$2+$L$1</f>
        <v>2</v>
      </c>
      <c r="D44">
        <f>(Tabel1_2[[#This Row],[elongation]]-Tabel1_2[[#This Row],[Voorspelling]])^2</f>
        <v>400</v>
      </c>
      <c r="F44">
        <f>(Tabel1_2[[#This Row],[elongation]]-AVERAGE(Tabel1_2[elongation]))^2</f>
        <v>33.872400000000006</v>
      </c>
    </row>
    <row r="45" spans="1:6" x14ac:dyDescent="0.3">
      <c r="A45">
        <v>28</v>
      </c>
      <c r="B45">
        <v>16</v>
      </c>
      <c r="C45">
        <f>Tabel1_2[[#This Row],[tension_strenght]]*$L$2+$L$1</f>
        <v>2</v>
      </c>
      <c r="D45">
        <f>(Tabel1_2[[#This Row],[elongation]]-Tabel1_2[[#This Row],[Voorspelling]])^2</f>
        <v>196</v>
      </c>
      <c r="F45">
        <f>(Tabel1_2[[#This Row],[elongation]]-AVERAGE(Tabel1_2[elongation]))^2</f>
        <v>3.2399999999999901E-2</v>
      </c>
    </row>
    <row r="46" spans="1:6" x14ac:dyDescent="0.3">
      <c r="A46">
        <v>21</v>
      </c>
      <c r="B46">
        <v>11</v>
      </c>
      <c r="C46">
        <f>Tabel1_2[[#This Row],[tension_strenght]]*$L$2+$L$1</f>
        <v>2</v>
      </c>
      <c r="D46">
        <f>(Tabel1_2[[#This Row],[elongation]]-Tabel1_2[[#This Row],[Voorspelling]])^2</f>
        <v>81</v>
      </c>
      <c r="F46">
        <f>(Tabel1_2[[#This Row],[elongation]]-AVERAGE(Tabel1_2[elongation]))^2</f>
        <v>26.832399999999996</v>
      </c>
    </row>
    <row r="47" spans="1:6" x14ac:dyDescent="0.3">
      <c r="A47">
        <v>28</v>
      </c>
      <c r="B47">
        <v>27</v>
      </c>
      <c r="C47">
        <f>Tabel1_2[[#This Row],[tension_strenght]]*$L$2+$L$1</f>
        <v>2</v>
      </c>
      <c r="D47">
        <f>(Tabel1_2[[#This Row],[elongation]]-Tabel1_2[[#This Row],[Voorspelling]])^2</f>
        <v>625</v>
      </c>
      <c r="F47">
        <f>(Tabel1_2[[#This Row],[elongation]]-AVERAGE(Tabel1_2[elongation]))^2</f>
        <v>117.0724</v>
      </c>
    </row>
    <row r="48" spans="1:6" x14ac:dyDescent="0.3">
      <c r="A48">
        <v>14</v>
      </c>
      <c r="B48">
        <v>18</v>
      </c>
      <c r="C48">
        <f>Tabel1_2[[#This Row],[tension_strenght]]*$L$2+$L$1</f>
        <v>2</v>
      </c>
      <c r="D48">
        <f>(Tabel1_2[[#This Row],[elongation]]-Tabel1_2[[#This Row],[Voorspelling]])^2</f>
        <v>256</v>
      </c>
      <c r="F48">
        <f>(Tabel1_2[[#This Row],[elongation]]-AVERAGE(Tabel1_2[elongation]))^2</f>
        <v>3.3124000000000011</v>
      </c>
    </row>
    <row r="49" spans="1:6" x14ac:dyDescent="0.3">
      <c r="A49">
        <v>30</v>
      </c>
      <c r="B49">
        <v>32</v>
      </c>
      <c r="C49">
        <f>Tabel1_2[[#This Row],[tension_strenght]]*$L$2+$L$1</f>
        <v>2</v>
      </c>
      <c r="D49">
        <f>(Tabel1_2[[#This Row],[elongation]]-Tabel1_2[[#This Row],[Voorspelling]])^2</f>
        <v>900</v>
      </c>
      <c r="F49">
        <f>(Tabel1_2[[#This Row],[elongation]]-AVERAGE(Tabel1_2[elongation]))^2</f>
        <v>250.2724</v>
      </c>
    </row>
    <row r="50" spans="1:6" x14ac:dyDescent="0.3">
      <c r="A50">
        <v>29</v>
      </c>
      <c r="B50">
        <v>32</v>
      </c>
      <c r="C50">
        <f>Tabel1_2[[#This Row],[tension_strenght]]*$L$2+$L$1</f>
        <v>2</v>
      </c>
      <c r="D50">
        <f>(Tabel1_2[[#This Row],[elongation]]-Tabel1_2[[#This Row],[Voorspelling]])^2</f>
        <v>900</v>
      </c>
      <c r="F50">
        <f>(Tabel1_2[[#This Row],[elongation]]-AVERAGE(Tabel1_2[elongation]))^2</f>
        <v>250.2724</v>
      </c>
    </row>
    <row r="51" spans="1:6" x14ac:dyDescent="0.3">
      <c r="A51">
        <v>27</v>
      </c>
      <c r="B51">
        <v>31</v>
      </c>
      <c r="C51">
        <f>Tabel1_2[[#This Row],[tension_strenght]]*$L$2+$L$1</f>
        <v>2</v>
      </c>
      <c r="D51">
        <f>(Tabel1_2[[#This Row],[elongation]]-Tabel1_2[[#This Row],[Voorspelling]])^2</f>
        <v>841</v>
      </c>
      <c r="F51">
        <f>(Tabel1_2[[#This Row],[elongation]]-AVERAGE(Tabel1_2[elongation]))^2</f>
        <v>219.63240000000002</v>
      </c>
    </row>
  </sheetData>
  <sheetProtection algorithmName="SHA-512" hashValue="9V5NccJFJ1b1BulIEjoKWhNnj0cqpfDvwGyhewy76t9+uWayIudfLYReoqwi3IzFJ2ZsMibjiWR+6pa/Loj9Hg==" saltValue="xjZf5UkKz/hcZR5QolO7yw==" spinCount="100000" sheet="1" objects="1" scenarios="1"/>
  <phoneticPr fontId="18" type="noConversion"/>
  <conditionalFormatting sqref="O1">
    <cfRule type="colorScale" priority="2">
      <colorScale>
        <cfvo type="num" val="20"/>
        <cfvo type="num" val="45"/>
        <cfvo type="num" val="70"/>
        <color rgb="FF00B050"/>
        <color rgb="FFFFEB84"/>
        <color rgb="FFFF0000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E A A B Q S w M E F A A C A A g A E l g q V L Q / d L G i A A A A 9 Q A A A B I A H A B D b 2 5 m a W c v U G F j a 2 F n Z S 5 4 b W w g o h g A K K A U A A A A A A A A A A A A A A A A A A A A A A A A A A A A h Y + x D o I w F E V / h X S n L X U R 8 i i D K x g T E + P a l I q N 8 D B Q L P / m 4 C f 5 C 2 I U d X O 8 5 5 7 h 3 v v 1 B t n Y 1 M H F d L 1 t M S U R 5 S Q w q N v S Y p W S w R 3 C J c k k b J Q + q c o E k 4 x 9 M v Z l S o 7 O n R P G v P f U L 2 j b V U x w H r F 9 k W / 1 0 T S K f G T 7 X w 4 t 9 k 6 h N k T C 7 j V G C h r H V H B B O b C Z Q W H x 2 4 t p 7 r P 9 g b A a a j d 0 R m I d r n N g c w T 2 v i A f U E s D B B Q A A g A I A B J Y K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W C p U z u P U d P U B A A C 0 B Q A A E w A c A E Z v c m 1 1 b G F z L 1 N l Y 3 R p b 2 4 x L m 0 g o h g A K K A U A A A A A A A A A A A A A A A A A A A A A A A A A A A A j V R d a 9 s w F H 0 P 5 D 8 I 7 y U B Y 2 o 3 T V t K H t Z s s D E Y K w n s I Y S g 2 D e 2 F l k y 0 n V a J + S / T 4 6 7 W c F R W 7 / 4 2 O f c e + 6 H b A 0 x M i n I r L m H D / 1 e v 6 c z q i A h c 7 o G H p I J 4 Y D 9 H j H X o z L S C f n 6 E g M P p q V S I P C 3 V N u 1 l N v B 8 L D 4 S X O Y e E 2 c t z w u p l K g k S z 9 J v y T N 6 8 K I C k 8 s z 9 7 l i a e y W X E H I K 5 o k J v p M q n k p e 5 q G V 6 U L v 5 h 4 P 3 Q 3 K Z h 5 5 P s I 5 G e M H j c f g / 5 Y k l u u A M N Q g i C 6 L j D F j C R K o R t i B a l 1 k t a h w G n V p 8 0 h q d h A i q i Z g b x 8 f q C 3 C W M / N y 4 P l G 8 l R K h B l W J u 1 U 7 4 Y + + V d n E L a p g s j C 1 x Y e W f j G w m M L 3 1 r 4 z s L 3 F g 6 v 7 A f b O Y w 8 a 0 j n v Y b v D P 4 j Q 2 0 X E 5 y v x p p E 5 C K u X c T I R d y 4 i L G L u H U R d y 7 i 3 k W c p n y Z c f Y e R q 4 D + w 1 o A k q T H J D s Q G V S p g k R b A e 0 b P f y S 8 n c H L B X b e e 0 1 r a L V 8 1 n z m c x 5 V T p C a o S l q 6 t R + 9 u / a 3 K 6 n 1 z W o F a m X O Q Z m g K + C 5 w P A r q 4 F P j z 5 T z F W Y s 3 g r Q u s s z s W F G k Y D Q D C s n X 9 D 6 y x O d u Q q 5 3 3 N Y I e Q F K I q l g m 6 K N S R v C w r F B K 5 0 A Z B 0 y Z w a Y 0 Z 5 x 3 p D h S t G y T L N L v e L d a P S R K L 5 T V 6 c G H A p U l r / d 8 + 5 4 7 D f Y 8 K 1 x Y e / U E s B A i 0 A F A A C A A g A E l g q V L Q / d L G i A A A A 9 Q A A A B I A A A A A A A A A A A A A A A A A A A A A A E N v b m Z p Z y 9 Q Y W N r Y W d l L n h t b F B L A Q I t A B Q A A g A I A B J Y K l Q P y u m r p A A A A O k A A A A T A A A A A A A A A A A A A A A A A O 4 A A A B b Q 2 9 u d G V u d F 9 U e X B l c 1 0 u e G 1 s U E s B A i 0 A F A A C A A g A E l g q V M 7 j 1 H T 1 A Q A A t A U A A B M A A A A A A A A A A A A A A A A A 3 w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R E A A A A A A A D 7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V G F y Z 2 V 0 I i B W Y W x 1 Z T 0 i c 1 R h Y m V s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w V D E w O j A w O j M 2 L j I 5 M z g z N z R a I i A v P j x F b n R y e S B U e X B l P S J G a W x s Q 2 9 s d W 1 u V H l w Z X M i I F Z h b H V l P S J z Q X d N R E J n T U R B d 1 l E Q X d N R C I g L z 4 8 R W 5 0 c n k g V H l w Z T 0 i R m l s b E N v b H V t b k 5 h b W V z I i B W Y W x 1 Z T 0 i c 1 s m c X V v d D t s Y X l l c l 9 o Z W l n a H Q m c X V v d D s s J n F 1 b 3 Q 7 d 2 F s b F 9 0 a G l j a 2 5 l c 3 M m c X V v d D s s J n F 1 b 3 Q 7 a W 5 m a W x s X 2 R l b n N p d H k m c X V v d D s s J n F 1 b 3 Q 7 a W 5 m a W x s X 3 B h d H R l c m 4 m c X V v d D s s J n F 1 b 3 Q 7 b m 9 6 e m x l X 3 R l b X B l c m F 0 d X J l J n F 1 b 3 Q 7 L C Z x d W 9 0 O 2 J l Z F 9 0 Z W 1 w Z X J h d H V y Z S Z x d W 9 0 O y w m c X V v d D t w c m l u d F 9 z c G V l Z C Z x d W 9 0 O y w m c X V v d D t t Y X R l c m l h b C Z x d W 9 0 O y w m c X V v d D t m Y W 5 f c 3 B l Z W Q m c X V v d D s s J n F 1 b 3 Q 7 c m 9 1 Z 2 h u Z X N z J n F 1 b 3 Q 7 L C Z x d W 9 0 O 3 R l b n N p b 2 5 f c 3 R y Z W 5 n a H Q m c X V v d D s s J n F 1 b 3 Q 7 Z W x v b m d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D E v Q X V 0 b 1 J l b W 9 2 Z W R D b 2 x 1 b W 5 z M S 5 7 b G F 5 Z X J f a G V p Z 2 h 0 L D B 9 J n F 1 b 3 Q 7 L C Z x d W 9 0 O 1 N l Y 3 R p b 2 4 x L 1 R h Y m V s M S 9 B d X R v U m V t b 3 Z l Z E N v b H V t b n M x L n t 3 Y W x s X 3 R o a W N r b m V z c y w x f S Z x d W 9 0 O y w m c X V v d D t T Z W N 0 a W 9 u M S 9 U Y W J l b D E v Q X V 0 b 1 J l b W 9 2 Z W R D b 2 x 1 b W 5 z M S 5 7 a W 5 m a W x s X 2 R l b n N p d H k s M n 0 m c X V v d D s s J n F 1 b 3 Q 7 U 2 V j d G l v b j E v V G F i Z W w x L 0 F 1 d G 9 S Z W 1 v d m V k Q 2 9 s d W 1 u c z E u e 2 l u Z m l s b F 9 w Y X R 0 Z X J u L D N 9 J n F 1 b 3 Q 7 L C Z x d W 9 0 O 1 N l Y 3 R p b 2 4 x L 1 R h Y m V s M S 9 B d X R v U m V t b 3 Z l Z E N v b H V t b n M x L n t u b 3 p 6 b G V f d G V t c G V y Y X R 1 c m U s N H 0 m c X V v d D s s J n F 1 b 3 Q 7 U 2 V j d G l v b j E v V G F i Z W w x L 0 F 1 d G 9 S Z W 1 v d m V k Q 2 9 s d W 1 u c z E u e 2 J l Z F 9 0 Z W 1 w Z X J h d H V y Z S w 1 f S Z x d W 9 0 O y w m c X V v d D t T Z W N 0 a W 9 u M S 9 U Y W J l b D E v Q X V 0 b 1 J l b W 9 2 Z W R D b 2 x 1 b W 5 z M S 5 7 c H J p b n R f c 3 B l Z W Q s N n 0 m c X V v d D s s J n F 1 b 3 Q 7 U 2 V j d G l v b j E v V G F i Z W w x L 0 F 1 d G 9 S Z W 1 v d m V k Q 2 9 s d W 1 u c z E u e 2 1 h d G V y a W F s L D d 9 J n F 1 b 3 Q 7 L C Z x d W 9 0 O 1 N l Y 3 R p b 2 4 x L 1 R h Y m V s M S 9 B d X R v U m V t b 3 Z l Z E N v b H V t b n M x L n t m Y W 5 f c 3 B l Z W Q s O H 0 m c X V v d D s s J n F 1 b 3 Q 7 U 2 V j d G l v b j E v V G F i Z W w x L 0 F 1 d G 9 S Z W 1 v d m V k Q 2 9 s d W 1 u c z E u e 3 J v d W d o b m V z c y w 5 f S Z x d W 9 0 O y w m c X V v d D t T Z W N 0 a W 9 u M S 9 U Y W J l b D E v Q X V 0 b 1 J l b W 9 2 Z W R D b 2 x 1 b W 5 z M S 5 7 d G V u c 2 l v b l 9 z d H J l b m d o d C w x M H 0 m c X V v d D s s J n F 1 b 3 Q 7 U 2 V j d G l v b j E v V G F i Z W w x L 0 F 1 d G 9 S Z W 1 v d m V k Q 2 9 s d W 1 u c z E u e 2 V s b 2 5 n Y X R p b 2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l b D E v Q X V 0 b 1 J l b W 9 2 Z W R D b 2 x 1 b W 5 z M S 5 7 b G F 5 Z X J f a G V p Z 2 h 0 L D B 9 J n F 1 b 3 Q 7 L C Z x d W 9 0 O 1 N l Y 3 R p b 2 4 x L 1 R h Y m V s M S 9 B d X R v U m V t b 3 Z l Z E N v b H V t b n M x L n t 3 Y W x s X 3 R o a W N r b m V z c y w x f S Z x d W 9 0 O y w m c X V v d D t T Z W N 0 a W 9 u M S 9 U Y W J l b D E v Q X V 0 b 1 J l b W 9 2 Z W R D b 2 x 1 b W 5 z M S 5 7 a W 5 m a W x s X 2 R l b n N p d H k s M n 0 m c X V v d D s s J n F 1 b 3 Q 7 U 2 V j d G l v b j E v V G F i Z W w x L 0 F 1 d G 9 S Z W 1 v d m V k Q 2 9 s d W 1 u c z E u e 2 l u Z m l s b F 9 w Y X R 0 Z X J u L D N 9 J n F 1 b 3 Q 7 L C Z x d W 9 0 O 1 N l Y 3 R p b 2 4 x L 1 R h Y m V s M S 9 B d X R v U m V t b 3 Z l Z E N v b H V t b n M x L n t u b 3 p 6 b G V f d G V t c G V y Y X R 1 c m U s N H 0 m c X V v d D s s J n F 1 b 3 Q 7 U 2 V j d G l v b j E v V G F i Z W w x L 0 F 1 d G 9 S Z W 1 v d m V k Q 2 9 s d W 1 u c z E u e 2 J l Z F 9 0 Z W 1 w Z X J h d H V y Z S w 1 f S Z x d W 9 0 O y w m c X V v d D t T Z W N 0 a W 9 u M S 9 U Y W J l b D E v Q X V 0 b 1 J l b W 9 2 Z W R D b 2 x 1 b W 5 z M S 5 7 c H J p b n R f c 3 B l Z W Q s N n 0 m c X V v d D s s J n F 1 b 3 Q 7 U 2 V j d G l v b j E v V G F i Z W w x L 0 F 1 d G 9 S Z W 1 v d m V k Q 2 9 s d W 1 u c z E u e 2 1 h d G V y a W F s L D d 9 J n F 1 b 3 Q 7 L C Z x d W 9 0 O 1 N l Y 3 R p b 2 4 x L 1 R h Y m V s M S 9 B d X R v U m V t b 3 Z l Z E N v b H V t b n M x L n t m Y W 5 f c 3 B l Z W Q s O H 0 m c X V v d D s s J n F 1 b 3 Q 7 U 2 V j d G l v b j E v V G F i Z W w x L 0 F 1 d G 9 S Z W 1 v d m V k Q 2 9 s d W 1 u c z E u e 3 J v d W d o b m V z c y w 5 f S Z x d W 9 0 O y w m c X V v d D t T Z W N 0 a W 9 u M S 9 U Y W J l b D E v Q X V 0 b 1 J l b W 9 2 Z W R D b 2 x 1 b W 5 z M S 5 7 d G V u c 2 l v b l 9 z d H J l b m d o d C w x M H 0 m c X V v d D s s J n F 1 b 3 Q 7 U 2 V j d G l v b j E v V G F i Z W w x L 0 F 1 d G 9 S Z W 1 v d m V k Q 2 9 s d W 1 u c z E u e 2 V s b 2 5 n Y X R p b 2 4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D E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x L 0 t v b G 9 t J T I w c 3 B s a X R z Z W 4 l M j B v c C U y M H N j a G V p Z G l u Z 3 N 0 Z W t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S 9 U e X B l J T I w Z 2 V 3 a W p 6 a W d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E v V H l w Z S U y M G d l d 2 l q e m l n Z D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I + K f 6 N P O 0 2 C E l n + V s y o f Q A A A A A C A A A A A A A Q Z g A A A A E A A C A A A A A / F k Z y E Y o C W v l x t x a V D T i P C I Q w a u e A u 2 f 7 V m e U 5 u 2 s N g A A A A A O g A A A A A I A A C A A A A B Q h C W h x u b C h L y i 9 G 8 2 l T 3 w t z h 5 / L V u 8 / x A 7 8 B 4 t F z O t 1 A A A A A S j a a X w l H 2 3 i z P e B L 3 g c m b S n I f h V 9 D y X z h L t N K H n t W u p y Q T A h Z j i e p w C v p 4 w 2 f y Q + 2 9 4 i 3 T 8 8 3 8 w g U b q n F 4 w A Q 4 O D j U y H 0 y u 9 t h 0 L Q X K e Y 5 k A A A A A q 7 / t 9 5 p m m 3 O H 3 M u E K w F l z 0 f 5 t T 0 H P T z f H i b X 3 + V T t Z V J 3 O b i N W J p d p / B n g u k s r n 2 7 b c O C 5 a B E v f b 9 v e X U V P K f < / D a t a M a s h u p > 
</file>

<file path=customXml/itemProps1.xml><?xml version="1.0" encoding="utf-8"?>
<ds:datastoreItem xmlns:ds="http://schemas.openxmlformats.org/officeDocument/2006/customXml" ds:itemID="{991AA6B1-9F61-421E-9ED4-2801FE6275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3dprinter regressie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simcha van helvoort</dc:creator>
  <cp:lastModifiedBy>Simcha van Helvoort</cp:lastModifiedBy>
  <dcterms:created xsi:type="dcterms:W3CDTF">2022-01-10T10:00:46Z</dcterms:created>
  <dcterms:modified xsi:type="dcterms:W3CDTF">2022-04-21T07:22:59Z</dcterms:modified>
</cp:coreProperties>
</file>